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onj.sharepoint.com/sites/DEPDWSGPilot/Shared Documents/Asset Management (WQAA)/Capital Improvement Reports/"/>
    </mc:Choice>
  </mc:AlternateContent>
  <xr:revisionPtr revIDLastSave="46" documentId="8_{BC70DB61-1924-47BA-848B-41D878699C4B}" xr6:coauthVersionLast="47" xr6:coauthVersionMax="47" xr10:uidLastSave="{1E7DAB80-7C48-4FF9-B4A7-0C5A67B0719F}"/>
  <bookViews>
    <workbookView xWindow="-120" yWindow="-120" windowWidth="20730" windowHeight="11160" xr2:uid="{84F923D6-B243-417E-940F-9258CA924E22}"/>
  </bookViews>
  <sheets>
    <sheet name="READ ME" sheetId="7" r:id="rId1"/>
    <sheet name="Project History" sheetId="1" r:id="rId2"/>
    <sheet name="Reference Values" sheetId="5" state="hidden" r:id="rId3"/>
    <sheet name="Transmission Distribution Mains" sheetId="2" r:id="rId4"/>
    <sheet name="Hydrant &amp; Valve Inspections" sheetId="6" r:id="rId5"/>
    <sheet name="TMF Capacity" sheetId="4" r:id="rId6"/>
  </sheets>
  <definedNames>
    <definedName name="Z_F8284027_6659_486E_B998_C0AE7607D397_.wvu.Rows" localSheetId="3" hidden="1">'Transmission Distribution Mains'!$38:$38,'Transmission Distribution Mains'!$40:$43</definedName>
  </definedNames>
  <calcPr calcId="191028" iterateDelta="252"/>
  <customWorkbookViews>
    <customWorkbookView name="All Sheets" guid="{F8284027-6659-486E-B998-C0AE7607D397}" maximized="1" xWindow="-8" yWindow="-8" windowWidth="1696" windowHeight="102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 r="E36" i="1"/>
  <c r="E37" i="1"/>
  <c r="E35" i="1"/>
  <c r="D37" i="1"/>
  <c r="D36" i="1"/>
  <c r="D5" i="5"/>
  <c r="B9" i="4" s="1"/>
  <c r="D4" i="5"/>
  <c r="B8" i="4" s="1"/>
  <c r="D3" i="5"/>
  <c r="B7" i="4" s="1"/>
  <c r="D2" i="5"/>
  <c r="B8" i="6" s="1"/>
  <c r="H53" i="1"/>
  <c r="H63" i="1"/>
  <c r="H73" i="1"/>
  <c r="H83" i="1"/>
  <c r="H93" i="1"/>
  <c r="H113" i="1"/>
  <c r="H123" i="1"/>
  <c r="H133" i="1"/>
  <c r="H143" i="1"/>
  <c r="H153" i="1"/>
  <c r="H163" i="1"/>
  <c r="H173" i="1"/>
  <c r="H183" i="1"/>
  <c r="H193" i="1"/>
  <c r="H203" i="1"/>
  <c r="H213" i="1"/>
  <c r="H223" i="1"/>
  <c r="H233" i="1"/>
  <c r="H243" i="1"/>
  <c r="B49" i="2" l="1"/>
  <c r="B31" i="6"/>
  <c r="B50" i="2"/>
  <c r="B51" i="2"/>
  <c r="B10" i="6"/>
  <c r="B30" i="6"/>
  <c r="B20" i="6"/>
  <c r="B29" i="6"/>
  <c r="B28" i="6"/>
  <c r="B21" i="6"/>
  <c r="B19" i="6"/>
  <c r="B18" i="6"/>
  <c r="B11" i="6"/>
  <c r="B9" i="6"/>
  <c r="C12" i="6"/>
  <c r="D12" i="6"/>
  <c r="E12" i="6"/>
  <c r="C22" i="6"/>
  <c r="D22" i="6"/>
  <c r="E22" i="6"/>
  <c r="C32" i="6"/>
  <c r="D32" i="6"/>
  <c r="E32" i="6"/>
  <c r="C52" i="2"/>
  <c r="D52" i="2"/>
  <c r="C39" i="2" l="1"/>
  <c r="D34" i="2"/>
  <c r="C34" i="2"/>
  <c r="E25" i="2"/>
  <c r="E26" i="2"/>
  <c r="E27" i="2"/>
  <c r="E28" i="2"/>
  <c r="E29" i="2"/>
  <c r="E30" i="2"/>
  <c r="E31" i="2"/>
  <c r="E32" i="2"/>
  <c r="E33" i="2"/>
  <c r="E24" i="2"/>
  <c r="D251" i="1"/>
  <c r="K13" i="2"/>
  <c r="K19" i="2" s="1"/>
  <c r="D13" i="2"/>
  <c r="E13" i="2"/>
  <c r="E19" i="2" s="1"/>
  <c r="F13" i="2"/>
  <c r="F19" i="2" s="1"/>
  <c r="G13" i="2"/>
  <c r="G19" i="2" s="1"/>
  <c r="H13" i="2"/>
  <c r="H19" i="2" s="1"/>
  <c r="I13" i="2"/>
  <c r="I19" i="2" s="1"/>
  <c r="J13" i="2"/>
  <c r="J19" i="2" s="1"/>
  <c r="C13" i="2"/>
  <c r="D250" i="1"/>
  <c r="D253" i="1"/>
  <c r="D252" i="1"/>
  <c r="H103" i="1"/>
  <c r="E34" i="2" l="1"/>
  <c r="D19" i="2"/>
  <c r="B41" i="2"/>
  <c r="B43" i="2" s="1"/>
  <c r="C44" i="2" s="1"/>
  <c r="I41" i="2"/>
  <c r="I43" i="2" s="1"/>
  <c r="H41" i="2"/>
  <c r="H43" i="2" s="1"/>
  <c r="C41" i="2"/>
  <c r="C43" i="2" s="1"/>
  <c r="D41" i="2"/>
  <c r="D43" i="2" s="1"/>
  <c r="E41" i="2"/>
  <c r="E43" i="2" s="1"/>
  <c r="F41" i="2"/>
  <c r="F43" i="2" s="1"/>
  <c r="G41" i="2"/>
  <c r="G43" i="2" s="1"/>
  <c r="C37" i="2"/>
  <c r="C19" i="2"/>
  <c r="D254" i="1"/>
  <c r="E38" i="1"/>
</calcChain>
</file>

<file path=xl/sharedStrings.xml><?xml version="1.0" encoding="utf-8"?>
<sst xmlns="http://schemas.openxmlformats.org/spreadsheetml/2006/main" count="370" uniqueCount="141">
  <si>
    <t>Please read the following prior to continuing</t>
  </si>
  <si>
    <r>
      <t xml:space="preserve">This worksheet represents an outline of the content that must be submitted to the Department of Environmental Protection to satisfy certain requirements of the Water Quality Accountability Act (WQAA). Particularly, the capital improvement report, as outlined in N.J.S.A. 58:31-7. Please note that this excel document </t>
    </r>
    <r>
      <rPr>
        <b/>
        <sz val="11"/>
        <color theme="1"/>
        <rFont val="Calibri"/>
        <family val="2"/>
        <scheme val="minor"/>
      </rPr>
      <t>WILL NOT BE ACCEPTED</t>
    </r>
    <r>
      <rPr>
        <sz val="11"/>
        <color theme="1"/>
        <rFont val="Calibri"/>
        <family val="2"/>
        <scheme val="minor"/>
      </rPr>
      <t xml:space="preserve"> for compliance with this requirement. The submittal service available at https://www.nj.gov/dep/online/, under the "WQAA Capital Improvement Reporting" service  is the only acceptable method through which this information can be submitted. </t>
    </r>
    <r>
      <rPr>
        <b/>
        <sz val="11"/>
        <color theme="1"/>
        <rFont val="Calibri"/>
        <family val="2"/>
        <scheme val="minor"/>
      </rPr>
      <t xml:space="preserve">Do not send this spreadsheet via email to DEP, BPU or DCA. </t>
    </r>
    <r>
      <rPr>
        <sz val="11"/>
        <color theme="1"/>
        <rFont val="Calibri"/>
        <family val="2"/>
        <scheme val="minor"/>
      </rPr>
      <t>Failure to use the DEP online service to satisfy this requirement may result in enforcement actions.</t>
    </r>
  </si>
  <si>
    <t>This spreadsheet is intended to provide water systems a worksheet through which they can compile information prior to submitting that information to the Department via the deponline portal. Effective usage of this document is intended to allow easier access to the items that are required to be submitted in this portal, for planning purposes.</t>
  </si>
  <si>
    <t>Instructions for accessing the CIR Portal</t>
  </si>
  <si>
    <t>Steps 1-7 are only for Users without existing MyNewJersey Online and NJDEP Online accounts. If you already have these accounts, skip to step 8.</t>
  </si>
  <si>
    <t>1. Access an Internet browser and type www.njdeponline.com and select the button under the new user heading labeled 
“Request Access to NJDEP Online”. Fill in the following fields: ‘Contact Name’, ‘Organization Name’, ‘Email
Address’, and ‘Confirm E-Mail’.</t>
  </si>
  <si>
    <t>2. Click on the “Request” button, which opens the where NJDEP Online and MyNewJersey will be linked.</t>
  </si>
  <si>
    <t>3. If you already have a MyNewJersey Account, fill out Section A with your MyNewJersey ‘Login ID’ and ‘Password’ and click ‘Link NJDEP Online with My Account’.</t>
  </si>
  <si>
    <t>4. If you do not have a MyNewJersey account: Fill out Section B with your desired ‘Log On ID’, ‘Password’, ‘Security Question’ and ‘Your Answer’ to that security question. Click “Create this new MyNewJersey Account and Link NJDEP Online To It”.</t>
  </si>
  <si>
    <t>5. You should now be at the NJDEP Online Contact Information Page. Ensure that the proper contact information (including the proper email address) is entered, and add at least one contact number (without spaces), and upon returning to the NJDEP Online Contact Information Page, click “Continue”.</t>
  </si>
  <si>
    <t>6. Select Challenge/Response Questions. Each of the five challenge questions must be different. Click “Continue” once complete.</t>
  </si>
  <si>
    <t>7. Fill in the ‘Certification PIN’ of your choice. Then ‘Retype Certification Pin’ and click “Continue”.</t>
  </si>
  <si>
    <r>
      <t xml:space="preserve">8. To add your facility to submit reports for, click the “Add Facilities” button. Add your facility to your account by selecting Water Supply in the ‘NJDEP Program’ dropdown and under the ‘Facility ID” enter the Program Interest ID and click “Search”. </t>
    </r>
    <r>
      <rPr>
        <b/>
        <sz val="11"/>
        <color theme="1"/>
        <rFont val="Calibri"/>
        <family val="2"/>
        <scheme val="minor"/>
      </rPr>
      <t>Be sure to use your 7 digit PWSID as your facility ID. Note this report must be submitted for each Public Community Water System with more than 500 service connections, per PWSID.</t>
    </r>
    <r>
      <rPr>
        <sz val="11"/>
        <color theme="1"/>
        <rFont val="Calibri"/>
        <family val="2"/>
        <scheme val="minor"/>
      </rPr>
      <t xml:space="preserve"> Click the checkbox next to your facility and select “Add Selected Facility”. Click “Complete Setup”, then “Done”.</t>
    </r>
  </si>
  <si>
    <t>9. Under the "My Workspace" tab, under the heading "Service Selection" click the "Configure Services" button. Under 'Water Supply' check "WQAA Capital Improvement Reporting". Then click the "OK" button.</t>
  </si>
  <si>
    <t>NOTE: The setup is now complete. After completing registration, you will be able to access NJDEP Online at any time by visiting http://www.njdeponline.com and clicking the button labeled “Login to NJDEP Online” within the blue box atthe top right of the screen.</t>
  </si>
  <si>
    <t>CAPITAL IMPROVEMENT REPORT - PROJECT HISTORY</t>
  </si>
  <si>
    <t>Projects Planned But Not Yet Placed Into Service</t>
  </si>
  <si>
    <t>Project
ID</t>
  </si>
  <si>
    <t>Type of Asset</t>
  </si>
  <si>
    <t>Anticipated 
Construction
Period</t>
  </si>
  <si>
    <t>Estimated Cost</t>
  </si>
  <si>
    <r>
      <t>Project Name - Comments</t>
    </r>
    <r>
      <rPr>
        <sz val="11"/>
        <color theme="1"/>
        <rFont val="Calibri"/>
        <family val="2"/>
        <scheme val="minor"/>
      </rPr>
      <t xml:space="preserve">
</t>
    </r>
    <r>
      <rPr>
        <sz val="11"/>
        <color rgb="FFFF0000"/>
        <rFont val="Calibri"/>
        <family val="2"/>
        <scheme val="minor"/>
      </rPr>
      <t>(Click to see details)</t>
    </r>
  </si>
  <si>
    <t>Status</t>
  </si>
  <si>
    <t>EXAMPLE</t>
  </si>
  <si>
    <t>Transmission &amp; Distribution Mains</t>
  </si>
  <si>
    <t>2025 Water Main Replacements</t>
  </si>
  <si>
    <t>Proposed</t>
  </si>
  <si>
    <t>Move Completed Projects</t>
  </si>
  <si>
    <t>Total Estimated Cost</t>
  </si>
  <si>
    <t>Total (1-3 Years)</t>
  </si>
  <si>
    <t>Grand Total (10 Years)</t>
  </si>
  <si>
    <t xml:space="preserve">Projects Completed and Placed Into Service </t>
  </si>
  <si>
    <t>Year Completed</t>
  </si>
  <si>
    <t>Final Cost</t>
  </si>
  <si>
    <t>Funding Source(s)</t>
  </si>
  <si>
    <t>Fund %</t>
  </si>
  <si>
    <r>
      <t xml:space="preserve">Project Name - Comments
</t>
    </r>
    <r>
      <rPr>
        <sz val="11"/>
        <color rgb="FFFF0000"/>
        <rFont val="Calibri"/>
        <family val="2"/>
        <scheme val="minor"/>
      </rPr>
      <t>(Click to see details)</t>
    </r>
  </si>
  <si>
    <t>Reason for Prioritization</t>
  </si>
  <si>
    <r>
      <t xml:space="preserve">Was this project a consequence of emergency incident?
</t>
    </r>
    <r>
      <rPr>
        <sz val="11"/>
        <color rgb="FFFF0000"/>
        <rFont val="Calibri"/>
        <family val="2"/>
        <scheme val="minor"/>
      </rPr>
      <t>(Click to see details)</t>
    </r>
  </si>
  <si>
    <t>DWSRF</t>
  </si>
  <si>
    <t>WIFIA</t>
  </si>
  <si>
    <t>Other Federal Loan/Grant</t>
  </si>
  <si>
    <t>Water &amp; Waste Disposal Loan &amp; Grant (USDA Loan)</t>
  </si>
  <si>
    <t>Community Development Block Grant</t>
  </si>
  <si>
    <t>Capital Reserves</t>
  </si>
  <si>
    <t>Private bank loan</t>
  </si>
  <si>
    <t>Bond Issue</t>
  </si>
  <si>
    <t>Other</t>
  </si>
  <si>
    <t>Total %</t>
  </si>
  <si>
    <t>Total Final Cost</t>
  </si>
  <si>
    <t>Grand Total</t>
  </si>
  <si>
    <t>Anticipated Construction Year</t>
  </si>
  <si>
    <t>Source of Supply</t>
  </si>
  <si>
    <t>Highest Criticality Score</t>
  </si>
  <si>
    <t>Treatment</t>
  </si>
  <si>
    <t>Completed</t>
  </si>
  <si>
    <t>Emergent Need</t>
  </si>
  <si>
    <t>Regulatory Requirement</t>
  </si>
  <si>
    <t>Finished/Treated Water Storage</t>
  </si>
  <si>
    <t>Expansion of Service Area</t>
  </si>
  <si>
    <t>General Plant</t>
  </si>
  <si>
    <t>Request from Public</t>
  </si>
  <si>
    <t>Pump Stations</t>
  </si>
  <si>
    <t>Aging/Deteriorating Asset(s)</t>
  </si>
  <si>
    <t>Lead Service Line Replacement</t>
  </si>
  <si>
    <t>CAPITAL IMPROVEMENT REPORT - TRANSMISSION AND DISTRIBUTION MAINS</t>
  </si>
  <si>
    <t xml:space="preserve">Length of Mains in Service (Feet) </t>
  </si>
  <si>
    <t>Pipe Diameter (Inches)</t>
  </si>
  <si>
    <t>Unknown Age</t>
  </si>
  <si>
    <t>Pre-1900</t>
  </si>
  <si>
    <t>1901-1920</t>
  </si>
  <si>
    <t>1921-1940</t>
  </si>
  <si>
    <t>1941-1960</t>
  </si>
  <si>
    <t>1961-1980</t>
  </si>
  <si>
    <t>1981-2000</t>
  </si>
  <si>
    <t>2001-2020</t>
  </si>
  <si>
    <t>2021-2040</t>
  </si>
  <si>
    <t>&lt;6"</t>
  </si>
  <si>
    <t>6"-12"</t>
  </si>
  <si>
    <t>14"-16"</t>
  </si>
  <si>
    <t>18"-32"</t>
  </si>
  <si>
    <t>&gt;32"</t>
  </si>
  <si>
    <t>Pipe Material</t>
  </si>
  <si>
    <t>Length of Material (ft)</t>
  </si>
  <si>
    <t># of Breaks in 2021</t>
  </si>
  <si>
    <t>Break Rate (#/mi/yr)</t>
  </si>
  <si>
    <t>Asbestos Cement</t>
  </si>
  <si>
    <t>Cast Iron</t>
  </si>
  <si>
    <t>Concrete Steel Cylinder</t>
  </si>
  <si>
    <t>Ductile Iron</t>
  </si>
  <si>
    <t>High Density Polyethylene</t>
  </si>
  <si>
    <t>Polyvinyl Chloride</t>
  </si>
  <si>
    <t>Molecularly Oriented PVC</t>
  </si>
  <si>
    <t>Steel</t>
  </si>
  <si>
    <t>Unknown</t>
  </si>
  <si>
    <t>Feet of Mains in Service</t>
  </si>
  <si>
    <t>Number of Breaks</t>
  </si>
  <si>
    <t>Average Age of Mains (Years)</t>
  </si>
  <si>
    <t xml:space="preserve">Three Year Average for Water Main Replacement and Cost </t>
  </si>
  <si>
    <t>Year</t>
  </si>
  <si>
    <t>Feet of Mains Renewed/Replaced</t>
  </si>
  <si>
    <t>Cost of Mains Renewed/Replaced</t>
  </si>
  <si>
    <t xml:space="preserve">Three Year Average  </t>
  </si>
  <si>
    <r>
      <rPr>
        <b/>
        <sz val="11"/>
        <color theme="1"/>
        <rFont val="Calibri"/>
        <family val="2"/>
        <scheme val="minor"/>
      </rPr>
      <t>Comments:</t>
    </r>
    <r>
      <rPr>
        <sz val="11"/>
        <color theme="1"/>
        <rFont val="Calibri"/>
        <family val="2"/>
        <scheme val="minor"/>
      </rPr>
      <t xml:space="preserve">  If you have any comments, or any other context to provide greater clarity for the information entered on this page, please do so below.</t>
    </r>
  </si>
  <si>
    <t>CAPITAL IMPROVEMENT REPORT - HYDRANT AND VALVE INVENTORY AND INSPECTIONS</t>
  </si>
  <si>
    <t>Hydrant Inventory</t>
  </si>
  <si>
    <t>New Hydrants</t>
  </si>
  <si>
    <t>Replacement Hydrants</t>
  </si>
  <si>
    <t>Hydrants Inspected</t>
  </si>
  <si>
    <t xml:space="preserve">Valves &gt;= 12" Inventory </t>
  </si>
  <si>
    <t>New Valves &gt;= 12"</t>
  </si>
  <si>
    <t>Replacement Valves &gt;= 12"</t>
  </si>
  <si>
    <t>Valves &gt;= 12" Inspected</t>
  </si>
  <si>
    <t xml:space="preserve">Valves &lt; 12" Inventory </t>
  </si>
  <si>
    <t>New Valves &lt; 12"</t>
  </si>
  <si>
    <t>Replacement Valves &lt; 12"</t>
  </si>
  <si>
    <t>Valves &lt; 12" Inspected</t>
  </si>
  <si>
    <t>Was Inspection completed of all Hydrants and Valves reported above?</t>
  </si>
  <si>
    <t>If you have any comments, or any other context to provide greater clarity for the information entered on this page, please do so below.</t>
  </si>
  <si>
    <t>CAPITAL IMPROVEMENT REPORT - TECHNICAL, MANAGERIAL &amp; FINANCIAL CAPACITY</t>
  </si>
  <si>
    <t>Technical, Managerial &amp; Financial Capacity - Prior 3 Years</t>
  </si>
  <si>
    <r>
      <t xml:space="preserve">Total cost to a residential billed customer with a 5/8" meter for 50,000 gallons used per year
</t>
    </r>
    <r>
      <rPr>
        <sz val="11"/>
        <color rgb="FFFF0000"/>
        <rFont val="Calibri"/>
        <family val="2"/>
        <scheme val="minor"/>
      </rPr>
      <t>(Click to see details)</t>
    </r>
  </si>
  <si>
    <r>
      <t xml:space="preserve">Total cost to a residential billed customer with a 5/8" meter for 80,000 gallons used per year
</t>
    </r>
    <r>
      <rPr>
        <sz val="11"/>
        <color rgb="FFFF0000"/>
        <rFont val="Calibri"/>
        <family val="2"/>
        <scheme val="minor"/>
      </rPr>
      <t>(Click to see details)</t>
    </r>
  </si>
  <si>
    <r>
      <t>Percentage of billed water billed to residential customers</t>
    </r>
    <r>
      <rPr>
        <sz val="11"/>
        <color rgb="FFFF0000"/>
        <rFont val="Calibri"/>
        <family val="2"/>
        <scheme val="minor"/>
      </rPr>
      <t xml:space="preserve">
(Click to see details)</t>
    </r>
  </si>
  <si>
    <r>
      <t>Net debt as a percentage of revenue</t>
    </r>
    <r>
      <rPr>
        <sz val="11"/>
        <color rgb="FFFF0000"/>
        <rFont val="Calibri"/>
        <family val="2"/>
        <scheme val="minor"/>
      </rPr>
      <t xml:space="preserve">
(Click to see details)</t>
    </r>
  </si>
  <si>
    <r>
      <t xml:space="preserve">Number of FTEs 
</t>
    </r>
    <r>
      <rPr>
        <sz val="11"/>
        <color theme="1"/>
        <rFont val="Calibri"/>
        <family val="2"/>
        <scheme val="minor"/>
      </rPr>
      <t>(FTE stands for Full-Time Employees or Full-Time Equivalency)</t>
    </r>
    <r>
      <rPr>
        <b/>
        <sz val="11"/>
        <color theme="1"/>
        <rFont val="Calibri"/>
        <family val="2"/>
        <scheme val="minor"/>
      </rPr>
      <t xml:space="preserve">
</t>
    </r>
    <r>
      <rPr>
        <sz val="11"/>
        <color rgb="FFFF0000"/>
        <rFont val="Calibri"/>
        <family val="2"/>
        <scheme val="minor"/>
      </rPr>
      <t>(Click to see details)</t>
    </r>
  </si>
  <si>
    <r>
      <t xml:space="preserve">Number of staff provided through contracted services
</t>
    </r>
    <r>
      <rPr>
        <sz val="11"/>
        <color rgb="FFFF0000"/>
        <rFont val="Calibri"/>
        <family val="2"/>
        <scheme val="minor"/>
      </rPr>
      <t xml:space="preserve">
(Click to see details)</t>
    </r>
  </si>
  <si>
    <r>
      <t xml:space="preserve">Operating Ratio
</t>
    </r>
    <r>
      <rPr>
        <sz val="11"/>
        <color rgb="FFFF0000"/>
        <rFont val="Calibri"/>
        <family val="2"/>
        <scheme val="minor"/>
      </rPr>
      <t xml:space="preserve">
(Click to see details)</t>
    </r>
  </si>
  <si>
    <t>Total # of Hydrants in 2023</t>
  </si>
  <si>
    <t>Total # of Valves &gt;= 12" in 2023</t>
  </si>
  <si>
    <t>Total # of Valves &lt; 12" in 2023</t>
  </si>
  <si>
    <t>2024-2026</t>
  </si>
  <si>
    <t>2027-2029</t>
  </si>
  <si>
    <t>2030-2033</t>
  </si>
  <si>
    <t>Total (4-7 Years)</t>
  </si>
  <si>
    <t>Total (8-10 Years)</t>
  </si>
  <si>
    <t>2024-2033</t>
  </si>
  <si>
    <t>Break Rate by Pipe Material in 2023</t>
  </si>
  <si>
    <t># of Breaks in 2023</t>
  </si>
  <si>
    <t>Break Rate (#/mi/yr) for 2023</t>
  </si>
  <si>
    <t>Number of Breaks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</si>
</sst>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quot;$&quot;#,##0.00"/>
    <numFmt numFmtId="166" formatCode="#,##0.0"/>
    <numFmt numFmtId="167" formatCode="_(&quot;$&quot;* #,##0_);_(&quot;$&quot;* \(#,##0\);_(&quot;$&quot;* &quot;-&quot;??_);_(@_)"/>
  </numFmts>
  <fonts count="18" x14ac:knownFonts="1">
    <font>
      <sz val="11"/>
      <color theme="1"/>
      <name val="Calibri"/>
      <family val="2"/>
      <scheme val="minor"/>
    </font>
    <font>
      <b/>
      <sz val="11"/>
      <color theme="0"/>
      <name val="Calibri"/>
      <family val="2"/>
      <scheme val="minor"/>
    </font>
    <font>
      <b/>
      <sz val="11"/>
      <color theme="1"/>
      <name val="Calibri"/>
      <family val="2"/>
      <scheme val="minor"/>
    </font>
    <font>
      <sz val="10"/>
      <color theme="1"/>
      <name val="Arial"/>
      <family val="2"/>
    </font>
    <font>
      <sz val="8"/>
      <color theme="1"/>
      <name val="Arial"/>
      <family val="2"/>
    </font>
    <font>
      <b/>
      <sz val="8"/>
      <color theme="1"/>
      <name val="Arial"/>
      <family val="2"/>
    </font>
    <font>
      <b/>
      <sz val="11"/>
      <color rgb="FFFF0000"/>
      <name val="Calibri"/>
      <family val="2"/>
      <scheme val="minor"/>
    </font>
    <font>
      <b/>
      <sz val="14"/>
      <color theme="1"/>
      <name val="Calibri"/>
      <family val="2"/>
      <scheme val="minor"/>
    </font>
    <font>
      <b/>
      <sz val="12"/>
      <color theme="0"/>
      <name val="Calibri"/>
      <family val="2"/>
      <scheme val="minor"/>
    </font>
    <font>
      <sz val="11"/>
      <color theme="1"/>
      <name val="Calibri"/>
      <family val="2"/>
      <scheme val="minor"/>
    </font>
    <font>
      <sz val="11"/>
      <color rgb="FFFF0000"/>
      <name val="Calibri"/>
      <family val="2"/>
      <scheme val="minor"/>
    </font>
    <font>
      <b/>
      <sz val="8"/>
      <color rgb="FF000000"/>
      <name val="Verdana"/>
      <family val="2"/>
    </font>
    <font>
      <b/>
      <sz val="12"/>
      <color theme="1"/>
      <name val="Calibri"/>
      <family val="2"/>
      <scheme val="minor"/>
    </font>
    <font>
      <b/>
      <sz val="12"/>
      <color theme="1"/>
      <name val="Arial"/>
      <family val="2"/>
    </font>
    <font>
      <b/>
      <sz val="11"/>
      <color rgb="FF000000"/>
      <name val="Calibri"/>
      <family val="2"/>
      <scheme val="minor"/>
    </font>
    <font>
      <b/>
      <u/>
      <sz val="18"/>
      <color theme="1"/>
      <name val="Calibri"/>
      <family val="2"/>
      <scheme val="minor"/>
    </font>
    <font>
      <b/>
      <u/>
      <sz val="11"/>
      <color theme="1"/>
      <name val="Calibri"/>
      <family val="2"/>
      <scheme val="minor"/>
    </font>
    <font>
      <sz val="8"/>
      <color rgb="FF000000"/>
      <name val="Segoe UI"/>
      <family val="2"/>
    </font>
  </fonts>
  <fills count="9">
    <fill>
      <patternFill patternType="none"/>
    </fill>
    <fill>
      <patternFill patternType="gray125"/>
    </fill>
    <fill>
      <patternFill patternType="solid">
        <fgColor theme="4" tint="-0.249977111117893"/>
        <bgColor indexed="64"/>
      </patternFill>
    </fill>
    <fill>
      <patternFill patternType="solid">
        <fgColor them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2" tint="-9.9978637043366805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144">
    <xf numFmtId="0" fontId="0" fillId="0" borderId="0" xfId="0"/>
    <xf numFmtId="0" fontId="3" fillId="0" borderId="0" xfId="0" applyFont="1" applyAlignment="1">
      <alignment vertical="center"/>
    </xf>
    <xf numFmtId="0" fontId="3" fillId="0" borderId="0" xfId="0" applyFont="1"/>
    <xf numFmtId="0" fontId="2" fillId="4" borderId="0" xfId="0" applyFont="1" applyFill="1"/>
    <xf numFmtId="0" fontId="0" fillId="0" borderId="1" xfId="0" applyBorder="1" applyAlignment="1" applyProtection="1">
      <alignment vertical="center"/>
      <protection locked="0"/>
    </xf>
    <xf numFmtId="164" fontId="0" fillId="0" borderId="1" xfId="0" applyNumberFormat="1"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164" fontId="0" fillId="0" borderId="9" xfId="0" applyNumberFormat="1" applyBorder="1" applyAlignment="1" applyProtection="1">
      <alignment vertical="center"/>
      <protection locked="0"/>
    </xf>
    <xf numFmtId="0" fontId="0" fillId="0" borderId="10" xfId="0"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165" fontId="0" fillId="0" borderId="0" xfId="0" applyNumberFormat="1" applyAlignment="1" applyProtection="1">
      <alignment vertical="center"/>
      <protection locked="0"/>
    </xf>
    <xf numFmtId="165" fontId="0" fillId="0" borderId="0" xfId="0" applyNumberFormat="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7" xfId="0" applyFill="1" applyBorder="1" applyAlignment="1" applyProtection="1">
      <alignment horizontal="center" vertical="center"/>
      <protection locked="0"/>
    </xf>
    <xf numFmtId="0" fontId="0" fillId="8" borderId="9" xfId="0" applyFill="1" applyBorder="1" applyAlignment="1" applyProtection="1">
      <alignment horizontal="center" vertical="center"/>
      <protection locked="0"/>
    </xf>
    <xf numFmtId="0" fontId="0" fillId="8" borderId="10" xfId="0" applyFill="1" applyBorder="1" applyAlignment="1" applyProtection="1">
      <alignment horizontal="center" vertical="center"/>
      <protection locked="0"/>
    </xf>
    <xf numFmtId="0" fontId="0" fillId="0" borderId="0" xfId="0" applyAlignment="1">
      <alignment vertical="center"/>
    </xf>
    <xf numFmtId="0" fontId="2" fillId="8" borderId="1" xfId="0" applyFont="1" applyFill="1" applyBorder="1" applyAlignment="1">
      <alignment horizontal="center" vertical="center"/>
    </xf>
    <xf numFmtId="0" fontId="2" fillId="8" borderId="7" xfId="0" applyFont="1" applyFill="1" applyBorder="1" applyAlignment="1">
      <alignment horizontal="center" vertical="center"/>
    </xf>
    <xf numFmtId="0" fontId="4" fillId="8" borderId="1" xfId="0" applyFont="1" applyFill="1" applyBorder="1" applyAlignment="1">
      <alignment vertical="center"/>
    </xf>
    <xf numFmtId="0" fontId="5" fillId="8" borderId="1" xfId="0" applyFont="1" applyFill="1" applyBorder="1" applyAlignment="1">
      <alignment horizontal="right" vertical="center" indent="1"/>
    </xf>
    <xf numFmtId="0" fontId="5" fillId="8" borderId="9" xfId="0" applyFont="1" applyFill="1" applyBorder="1" applyAlignment="1">
      <alignment horizontal="right" vertical="center" indent="1"/>
    </xf>
    <xf numFmtId="0" fontId="8" fillId="6" borderId="23" xfId="0" applyFont="1" applyFill="1" applyBorder="1" applyAlignment="1">
      <alignment horizontal="center" vertical="center"/>
    </xf>
    <xf numFmtId="3" fontId="0" fillId="0" borderId="1" xfId="0" applyNumberFormat="1" applyBorder="1" applyAlignment="1" applyProtection="1">
      <alignment vertical="center"/>
      <protection locked="0"/>
    </xf>
    <xf numFmtId="3" fontId="0" fillId="0" borderId="1" xfId="0" applyNumberFormat="1" applyBorder="1" applyAlignment="1" applyProtection="1">
      <alignment horizontal="center" vertical="center"/>
      <protection locked="0"/>
    </xf>
    <xf numFmtId="3" fontId="0" fillId="0" borderId="7" xfId="0" applyNumberFormat="1" applyBorder="1" applyAlignment="1" applyProtection="1">
      <alignment vertical="center"/>
      <protection locked="0"/>
    </xf>
    <xf numFmtId="44" fontId="0" fillId="8" borderId="9" xfId="1" applyFont="1" applyFill="1" applyBorder="1" applyAlignment="1" applyProtection="1">
      <alignment horizontal="center" vertical="center"/>
      <protection locked="0"/>
    </xf>
    <xf numFmtId="0" fontId="0" fillId="0" borderId="0" xfId="0" applyAlignment="1" applyProtection="1">
      <alignment vertical="center" wrapText="1"/>
      <protection locked="0"/>
    </xf>
    <xf numFmtId="2" fontId="0" fillId="0" borderId="0" xfId="0" applyNumberFormat="1" applyAlignment="1">
      <alignment vertical="center"/>
    </xf>
    <xf numFmtId="0" fontId="2" fillId="8" borderId="14" xfId="0" applyFont="1" applyFill="1" applyBorder="1" applyAlignment="1">
      <alignment horizontal="center" vertical="center"/>
    </xf>
    <xf numFmtId="0" fontId="7" fillId="0" borderId="0" xfId="0" applyFont="1" applyAlignment="1">
      <alignment vertical="center"/>
    </xf>
    <xf numFmtId="0" fontId="2" fillId="0" borderId="0" xfId="0" applyFont="1" applyAlignment="1">
      <alignment horizontal="center" vertical="center"/>
    </xf>
    <xf numFmtId="4" fontId="0" fillId="0" borderId="0" xfId="0" applyNumberFormat="1" applyAlignment="1">
      <alignment vertical="center"/>
    </xf>
    <xf numFmtId="3" fontId="2" fillId="5" borderId="9" xfId="0" applyNumberFormat="1" applyFont="1" applyFill="1" applyBorder="1" applyAlignment="1">
      <alignment vertical="center"/>
    </xf>
    <xf numFmtId="3" fontId="2" fillId="5" borderId="10" xfId="0" applyNumberFormat="1" applyFont="1" applyFill="1" applyBorder="1" applyAlignment="1">
      <alignment vertical="center"/>
    </xf>
    <xf numFmtId="0" fontId="2" fillId="5" borderId="6" xfId="0" applyFont="1" applyFill="1" applyBorder="1" applyAlignment="1">
      <alignment horizontal="center" vertical="center" wrapText="1"/>
    </xf>
    <xf numFmtId="4" fontId="2" fillId="5" borderId="1" xfId="0" applyNumberFormat="1" applyFont="1" applyFill="1" applyBorder="1" applyAlignment="1">
      <alignment vertical="center" wrapText="1"/>
    </xf>
    <xf numFmtId="4" fontId="2" fillId="5" borderId="10" xfId="0" applyNumberFormat="1" applyFont="1" applyFill="1" applyBorder="1" applyAlignment="1">
      <alignment vertical="center"/>
    </xf>
    <xf numFmtId="0" fontId="2" fillId="5" borderId="9" xfId="0" applyFont="1" applyFill="1" applyBorder="1" applyAlignment="1">
      <alignment vertical="center"/>
    </xf>
    <xf numFmtId="165" fontId="2" fillId="5" borderId="10" xfId="0" applyNumberFormat="1" applyFont="1" applyFill="1" applyBorder="1" applyAlignment="1">
      <alignment vertical="center"/>
    </xf>
    <xf numFmtId="4" fontId="2" fillId="5" borderId="9" xfId="0" applyNumberFormat="1" applyFont="1" applyFill="1" applyBorder="1" applyAlignment="1">
      <alignment vertical="center"/>
    </xf>
    <xf numFmtId="44" fontId="2" fillId="5" borderId="10" xfId="1" applyFont="1" applyFill="1" applyBorder="1" applyAlignment="1" applyProtection="1">
      <alignment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xf>
    <xf numFmtId="0" fontId="0" fillId="3" borderId="6"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1" xfId="0" applyFill="1" applyBorder="1" applyAlignment="1">
      <alignment vertical="center"/>
    </xf>
    <xf numFmtId="165" fontId="0" fillId="3" borderId="7" xfId="0" applyNumberFormat="1" applyFill="1" applyBorder="1" applyAlignment="1">
      <alignment vertical="center"/>
    </xf>
    <xf numFmtId="0" fontId="2" fillId="3" borderId="7" xfId="0" applyFont="1" applyFill="1" applyBorder="1" applyAlignment="1">
      <alignment horizontal="center" vertical="center" wrapText="1"/>
    </xf>
    <xf numFmtId="0" fontId="0" fillId="3" borderId="8" xfId="0" applyFill="1" applyBorder="1" applyAlignment="1" applyProtection="1">
      <alignment horizontal="center" vertical="center"/>
      <protection locked="0"/>
    </xf>
    <xf numFmtId="44" fontId="0" fillId="3" borderId="24" xfId="1" applyFont="1" applyFill="1" applyBorder="1" applyAlignment="1" applyProtection="1">
      <alignment horizontal="center" vertical="center"/>
    </xf>
    <xf numFmtId="0" fontId="2" fillId="3" borderId="3" xfId="0" applyFont="1" applyFill="1" applyBorder="1" applyAlignment="1">
      <alignment horizontal="center" vertical="center"/>
    </xf>
    <xf numFmtId="0" fontId="0" fillId="3" borderId="6" xfId="0"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3" borderId="11" xfId="0" applyFont="1" applyFill="1" applyBorder="1" applyAlignment="1">
      <alignment horizontal="center" vertical="center"/>
    </xf>
    <xf numFmtId="3" fontId="0" fillId="3" borderId="28" xfId="0" applyNumberFormat="1" applyFill="1" applyBorder="1" applyAlignment="1">
      <alignment horizontal="right" vertical="center"/>
    </xf>
    <xf numFmtId="0" fontId="0" fillId="3" borderId="20" xfId="0" applyFill="1" applyBorder="1" applyAlignment="1">
      <alignment horizontal="center" vertical="center"/>
    </xf>
    <xf numFmtId="0" fontId="0" fillId="3" borderId="29" xfId="0" applyFill="1" applyBorder="1" applyAlignment="1">
      <alignment vertical="center"/>
    </xf>
    <xf numFmtId="0" fontId="11" fillId="3" borderId="17" xfId="0" applyFont="1" applyFill="1" applyBorder="1" applyAlignment="1">
      <alignment horizontal="center" vertical="center"/>
    </xf>
    <xf numFmtId="3" fontId="0" fillId="3" borderId="24" xfId="0" applyNumberFormat="1" applyFill="1" applyBorder="1" applyAlignment="1">
      <alignment horizontal="right" vertical="center"/>
    </xf>
    <xf numFmtId="0" fontId="2" fillId="3" borderId="17" xfId="0" applyFont="1" applyFill="1" applyBorder="1" applyAlignment="1">
      <alignment horizontal="center" vertical="center" wrapText="1"/>
    </xf>
    <xf numFmtId="0" fontId="2" fillId="3" borderId="24" xfId="0" applyFont="1" applyFill="1" applyBorder="1" applyAlignment="1">
      <alignment horizontal="center" vertical="center"/>
    </xf>
    <xf numFmtId="2" fontId="0" fillId="3" borderId="20" xfId="0" applyNumberFormat="1" applyFill="1" applyBorder="1" applyAlignment="1">
      <alignment vertical="center"/>
    </xf>
    <xf numFmtId="2" fontId="0" fillId="3" borderId="29" xfId="0" applyNumberFormat="1" applyFill="1" applyBorder="1" applyAlignment="1">
      <alignment vertical="center"/>
    </xf>
    <xf numFmtId="0" fontId="11" fillId="3" borderId="22" xfId="0" applyFont="1" applyFill="1" applyBorder="1" applyAlignment="1">
      <alignment horizontal="center" vertical="center" wrapText="1"/>
    </xf>
    <xf numFmtId="2" fontId="0" fillId="3" borderId="30" xfId="0" applyNumberFormat="1" applyFill="1" applyBorder="1" applyAlignment="1">
      <alignment vertical="center"/>
    </xf>
    <xf numFmtId="0" fontId="2" fillId="3" borderId="6" xfId="0" applyFont="1" applyFill="1" applyBorder="1" applyAlignment="1">
      <alignment horizontal="center" vertical="center"/>
    </xf>
    <xf numFmtId="4" fontId="0" fillId="3" borderId="7" xfId="0" applyNumberFormat="1" applyFill="1" applyBorder="1" applyAlignment="1">
      <alignment vertical="center"/>
    </xf>
    <xf numFmtId="0" fontId="0" fillId="0" borderId="23" xfId="0" applyBorder="1" applyAlignment="1" applyProtection="1">
      <alignment vertical="center"/>
      <protection locked="0"/>
    </xf>
    <xf numFmtId="0" fontId="0" fillId="0" borderId="0" xfId="0" applyProtection="1">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166" fontId="0" fillId="0" borderId="1" xfId="0" applyNumberFormat="1" applyBorder="1" applyAlignment="1" applyProtection="1">
      <alignment vertical="center"/>
      <protection locked="0"/>
    </xf>
    <xf numFmtId="4" fontId="0" fillId="0" borderId="1" xfId="0" applyNumberFormat="1" applyBorder="1" applyAlignment="1" applyProtection="1">
      <alignment vertical="center"/>
      <protection locked="0"/>
    </xf>
    <xf numFmtId="0" fontId="11" fillId="0" borderId="0" xfId="0" applyFont="1" applyAlignment="1">
      <alignment horizontal="left" vertical="center" wrapText="1"/>
    </xf>
    <xf numFmtId="0" fontId="14" fillId="0" borderId="0" xfId="0" applyFont="1"/>
    <xf numFmtId="0" fontId="10" fillId="0" borderId="0" xfId="0" applyFont="1"/>
    <xf numFmtId="167" fontId="0" fillId="8" borderId="1" xfId="1" applyNumberFormat="1" applyFont="1" applyFill="1" applyBorder="1" applyAlignment="1" applyProtection="1">
      <alignment horizontal="center" vertical="center"/>
      <protection locked="0"/>
    </xf>
    <xf numFmtId="1" fontId="0" fillId="0" borderId="1" xfId="2" applyNumberFormat="1" applyFont="1" applyFill="1" applyBorder="1" applyAlignment="1" applyProtection="1">
      <alignment horizontal="center" vertical="center"/>
      <protection locked="0"/>
    </xf>
    <xf numFmtId="1" fontId="6" fillId="8" borderId="1" xfId="0" applyNumberFormat="1" applyFont="1" applyFill="1" applyBorder="1" applyAlignment="1">
      <alignment horizontal="center" vertical="center"/>
    </xf>
    <xf numFmtId="1" fontId="6" fillId="8" borderId="9" xfId="0" applyNumberFormat="1" applyFont="1" applyFill="1" applyBorder="1" applyAlignment="1">
      <alignment horizontal="center" vertical="center"/>
    </xf>
    <xf numFmtId="0" fontId="0" fillId="0" borderId="0" xfId="0" applyAlignment="1">
      <alignment wrapText="1"/>
    </xf>
    <xf numFmtId="0" fontId="15" fillId="0" borderId="0" xfId="0" applyFont="1"/>
    <xf numFmtId="0" fontId="16" fillId="0" borderId="0" xfId="0" applyFont="1"/>
    <xf numFmtId="0" fontId="2" fillId="0" borderId="0" xfId="0" applyFont="1" applyAlignment="1">
      <alignment wrapText="1"/>
    </xf>
    <xf numFmtId="0" fontId="0" fillId="3" borderId="6" xfId="0"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5" borderId="8" xfId="0" applyFont="1" applyFill="1" applyBorder="1" applyAlignment="1">
      <alignment horizontal="center" vertical="center"/>
    </xf>
    <xf numFmtId="0" fontId="0" fillId="3" borderId="6"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167" fontId="0" fillId="0" borderId="1" xfId="1"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164" fontId="0" fillId="0" borderId="9" xfId="0" applyNumberFormat="1" applyBorder="1" applyAlignment="1" applyProtection="1">
      <alignment horizontal="center" vertical="center"/>
      <protection locked="0"/>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164" fontId="0" fillId="0" borderId="1" xfId="0" applyNumberFormat="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16" xfId="0" applyFont="1" applyFill="1" applyBorder="1" applyAlignment="1">
      <alignment horizontal="center" vertical="center"/>
    </xf>
    <xf numFmtId="0" fontId="1" fillId="2" borderId="0" xfId="0" applyFont="1" applyFill="1" applyAlignment="1" applyProtection="1">
      <alignment horizontal="center" vertical="center"/>
      <protection locked="0"/>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0" fillId="3" borderId="17" xfId="0" applyFill="1" applyBorder="1" applyAlignment="1">
      <alignment horizontal="center" vertical="center"/>
    </xf>
    <xf numFmtId="0" fontId="0" fillId="3" borderId="14" xfId="0" applyFill="1" applyBorder="1" applyAlignment="1">
      <alignment horizontal="center"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1" fillId="2" borderId="0" xfId="0" applyFont="1" applyFill="1" applyAlignment="1">
      <alignment horizontal="center" vertical="center"/>
    </xf>
    <xf numFmtId="0" fontId="12" fillId="7" borderId="15"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18" xfId="0" applyFont="1" applyFill="1" applyBorder="1" applyAlignment="1">
      <alignment horizontal="center" vertical="center"/>
    </xf>
    <xf numFmtId="0" fontId="0" fillId="0" borderId="31"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12" fillId="7" borderId="25" xfId="0" applyFont="1" applyFill="1" applyBorder="1" applyAlignment="1">
      <alignment horizontal="center" vertical="center"/>
    </xf>
    <xf numFmtId="0" fontId="0" fillId="0" borderId="31" xfId="0" applyBorder="1" applyAlignment="1" applyProtection="1">
      <alignment vertical="top"/>
      <protection locked="0"/>
    </xf>
    <xf numFmtId="0" fontId="0" fillId="0" borderId="32" xfId="0" applyBorder="1" applyAlignment="1" applyProtection="1">
      <alignment vertical="top"/>
      <protection locked="0"/>
    </xf>
    <xf numFmtId="0" fontId="0" fillId="0" borderId="33" xfId="0" applyBorder="1" applyAlignment="1" applyProtection="1">
      <alignment vertical="top"/>
      <protection locked="0"/>
    </xf>
    <xf numFmtId="0" fontId="0" fillId="0" borderId="20" xfId="0" applyBorder="1" applyAlignment="1" applyProtection="1">
      <alignment vertical="top"/>
      <protection locked="0"/>
    </xf>
    <xf numFmtId="0" fontId="0" fillId="0" borderId="0" xfId="0" applyAlignment="1" applyProtection="1">
      <alignment vertical="top"/>
      <protection locked="0"/>
    </xf>
    <xf numFmtId="0" fontId="0" fillId="0" borderId="21" xfId="0" applyBorder="1" applyAlignment="1" applyProtection="1">
      <alignment vertical="top"/>
      <protection locked="0"/>
    </xf>
    <xf numFmtId="0" fontId="0" fillId="0" borderId="2" xfId="0" applyBorder="1" applyAlignment="1" applyProtection="1">
      <alignment vertical="top"/>
      <protection locked="0"/>
    </xf>
    <xf numFmtId="0" fontId="0" fillId="0" borderId="26" xfId="0" applyBorder="1" applyAlignment="1" applyProtection="1">
      <alignment vertical="top"/>
      <protection locked="0"/>
    </xf>
    <xf numFmtId="0" fontId="0" fillId="0" borderId="27" xfId="0" applyBorder="1" applyAlignment="1" applyProtection="1">
      <alignment vertical="top"/>
      <protection locked="0"/>
    </xf>
    <xf numFmtId="0" fontId="0" fillId="0" borderId="1" xfId="0" applyNumberFormat="1" applyBorder="1" applyAlignment="1" applyProtection="1">
      <alignment vertical="center"/>
      <protection locked="0"/>
    </xf>
  </cellXfs>
  <cellStyles count="3">
    <cellStyle name="Currency" xfId="1" builtinId="4"/>
    <cellStyle name="Normal" xfId="0" builtinId="0"/>
    <cellStyle name="Percent" xfId="2" builtinId="5"/>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8</xdr:col>
      <xdr:colOff>359228</xdr:colOff>
      <xdr:row>33</xdr:row>
      <xdr:rowOff>65314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442857" y="50183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8</xdr:col>
      <xdr:colOff>359228</xdr:colOff>
      <xdr:row>248</xdr:row>
      <xdr:rowOff>65314</xdr:rowOff>
    </xdr:from>
    <xdr:ext cx="184731" cy="264560"/>
    <xdr:sp macro="" textlink="">
      <xdr:nvSpPr>
        <xdr:cNvPr id="74" name="TextBox 73">
          <a:extLst>
            <a:ext uri="{FF2B5EF4-FFF2-40B4-BE49-F238E27FC236}">
              <a16:creationId xmlns:a16="http://schemas.microsoft.com/office/drawing/2014/main" id="{00000000-0008-0000-0100-00004A000000}"/>
            </a:ext>
          </a:extLst>
        </xdr:cNvPr>
        <xdr:cNvSpPr txBox="1"/>
      </xdr:nvSpPr>
      <xdr:spPr>
        <a:xfrm>
          <a:off x="5442857" y="50183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10</xdr:col>
          <xdr:colOff>609600</xdr:colOff>
          <xdr:row>45</xdr:row>
          <xdr:rowOff>180975</xdr:rowOff>
        </xdr:from>
        <xdr:to>
          <xdr:col>11</xdr:col>
          <xdr:colOff>57150</xdr:colOff>
          <xdr:row>48</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96</xdr:row>
          <xdr:rowOff>523875</xdr:rowOff>
        </xdr:from>
        <xdr:to>
          <xdr:col>10</xdr:col>
          <xdr:colOff>1343025</xdr:colOff>
          <xdr:row>98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106</xdr:row>
          <xdr:rowOff>523875</xdr:rowOff>
        </xdr:from>
        <xdr:to>
          <xdr:col>10</xdr:col>
          <xdr:colOff>1343025</xdr:colOff>
          <xdr:row>108</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116</xdr:row>
          <xdr:rowOff>523875</xdr:rowOff>
        </xdr:from>
        <xdr:to>
          <xdr:col>10</xdr:col>
          <xdr:colOff>1343025</xdr:colOff>
          <xdr:row>118</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126</xdr:row>
          <xdr:rowOff>523875</xdr:rowOff>
        </xdr:from>
        <xdr:to>
          <xdr:col>10</xdr:col>
          <xdr:colOff>1343025</xdr:colOff>
          <xdr:row>128</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136</xdr:row>
          <xdr:rowOff>523875</xdr:rowOff>
        </xdr:from>
        <xdr:to>
          <xdr:col>10</xdr:col>
          <xdr:colOff>1343025</xdr:colOff>
          <xdr:row>138</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55</xdr:row>
          <xdr:rowOff>180975</xdr:rowOff>
        </xdr:from>
        <xdr:to>
          <xdr:col>11</xdr:col>
          <xdr:colOff>57150</xdr:colOff>
          <xdr:row>58</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65</xdr:row>
          <xdr:rowOff>180975</xdr:rowOff>
        </xdr:from>
        <xdr:to>
          <xdr:col>11</xdr:col>
          <xdr:colOff>57150</xdr:colOff>
          <xdr:row>68</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75</xdr:row>
          <xdr:rowOff>180975</xdr:rowOff>
        </xdr:from>
        <xdr:to>
          <xdr:col>11</xdr:col>
          <xdr:colOff>57150</xdr:colOff>
          <xdr:row>78</xdr:row>
          <xdr:rowOff>47625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85</xdr:row>
          <xdr:rowOff>180975</xdr:rowOff>
        </xdr:from>
        <xdr:to>
          <xdr:col>11</xdr:col>
          <xdr:colOff>57150</xdr:colOff>
          <xdr:row>88</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352425</xdr:colOff>
      <xdr:row>27</xdr:row>
      <xdr:rowOff>167369</xdr:rowOff>
    </xdr:from>
    <xdr:to>
      <xdr:col>9</xdr:col>
      <xdr:colOff>1276350</xdr:colOff>
      <xdr:row>30</xdr:row>
      <xdr:rowOff>603249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237508" y="6549119"/>
          <a:ext cx="4236509" cy="106029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lumMod val="75000"/>
                </a:schemeClr>
              </a:solidFill>
            </a:rPr>
            <a:t>*Move Completed </a:t>
          </a:r>
          <a:r>
            <a:rPr lang="en-US" sz="1100">
              <a:solidFill>
                <a:schemeClr val="accent1">
                  <a:lumMod val="75000"/>
                </a:schemeClr>
              </a:solidFill>
              <a:effectLst/>
              <a:latin typeface="+mn-lt"/>
              <a:ea typeface="+mn-ea"/>
              <a:cs typeface="+mn-cs"/>
            </a:rPr>
            <a:t>Projects </a:t>
          </a:r>
          <a:r>
            <a:rPr lang="en-US" sz="1100">
              <a:solidFill>
                <a:schemeClr val="accent1">
                  <a:lumMod val="75000"/>
                </a:schemeClr>
              </a:solidFill>
            </a:rPr>
            <a:t>Button not functional in this excel template*</a:t>
          </a:r>
        </a:p>
        <a:p>
          <a:r>
            <a:rPr lang="en-US" sz="1100">
              <a:solidFill>
                <a:schemeClr val="accent1">
                  <a:lumMod val="75000"/>
                </a:schemeClr>
              </a:solidFill>
            </a:rPr>
            <a:t>In the deponline portal, this button is</a:t>
          </a:r>
          <a:r>
            <a:rPr lang="en-US" sz="1100" baseline="0">
              <a:solidFill>
                <a:schemeClr val="accent1">
                  <a:lumMod val="75000"/>
                </a:schemeClr>
              </a:solidFill>
            </a:rPr>
            <a:t> used </a:t>
          </a:r>
          <a:r>
            <a:rPr lang="en-US" sz="1100">
              <a:solidFill>
                <a:schemeClr val="accent1">
                  <a:lumMod val="75000"/>
                </a:schemeClr>
              </a:solidFill>
            </a:rPr>
            <a:t>to move all the Projects in 'Completed' status to the 'Projects Completed and Placed In Service' grid below.</a:t>
          </a:r>
        </a:p>
      </xdr:txBody>
    </xdr:sp>
    <xdr:clientData/>
  </xdr:twoCellAnchor>
  <xdr:twoCellAnchor>
    <xdr:from>
      <xdr:col>7</xdr:col>
      <xdr:colOff>1343025</xdr:colOff>
      <xdr:row>40</xdr:row>
      <xdr:rowOff>285751</xdr:rowOff>
    </xdr:from>
    <xdr:to>
      <xdr:col>7</xdr:col>
      <xdr:colOff>1838325</xdr:colOff>
      <xdr:row>42</xdr:row>
      <xdr:rowOff>104775</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V="1">
          <a:off x="11858625" y="9010651"/>
          <a:ext cx="495300" cy="600074"/>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9524</xdr:colOff>
      <xdr:row>1</xdr:row>
      <xdr:rowOff>38100</xdr:rowOff>
    </xdr:from>
    <xdr:to>
      <xdr:col>7</xdr:col>
      <xdr:colOff>1895474</xdr:colOff>
      <xdr:row>4</xdr:row>
      <xdr:rowOff>352425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57174" y="476250"/>
          <a:ext cx="12011025" cy="847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Below, enter information regarding capital projects undertaken by your water system. Note that you may need to double click to select a cell to enter information.</a:t>
          </a:r>
        </a:p>
        <a:p>
          <a:endParaRPr lang="en-US" sz="1200"/>
        </a:p>
        <a:p>
          <a:r>
            <a:rPr lang="en-US" sz="1200"/>
            <a:t>This table should include information about capital projects which are planned, or in progress, but are not fully in service. If a project entered in this table in a previous year has been completed, update the Status to "Completed". Once the status is current for every project, click the "Move Completed Projects" button below the table. Please </a:t>
          </a:r>
        </a:p>
        <a:p>
          <a:endParaRPr lang="en-US" sz="1200"/>
        </a:p>
      </xdr:txBody>
    </xdr:sp>
    <xdr:clientData/>
  </xdr:twoCellAnchor>
  <xdr:twoCellAnchor>
    <xdr:from>
      <xdr:col>1</xdr:col>
      <xdr:colOff>1</xdr:colOff>
      <xdr:row>30</xdr:row>
      <xdr:rowOff>590550</xdr:rowOff>
    </xdr:from>
    <xdr:to>
      <xdr:col>6</xdr:col>
      <xdr:colOff>2609851</xdr:colOff>
      <xdr:row>32</xdr:row>
      <xdr:rowOff>133350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247651" y="6924675"/>
          <a:ext cx="10248900" cy="5048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mn-lt"/>
            </a:rPr>
            <a:t>This table will summarize the costs for your planned projects in the short term (1-3 years), medium term (4-7</a:t>
          </a:r>
          <a:r>
            <a:rPr lang="en-US" sz="1200" baseline="0">
              <a:latin typeface="+mn-lt"/>
            </a:rPr>
            <a:t> years)</a:t>
          </a:r>
          <a:r>
            <a:rPr lang="en-US" sz="1200">
              <a:latin typeface="+mn-lt"/>
            </a:rPr>
            <a:t> and long term (4-10) years, as well as the total cost of planned investments over ten years. If this number does not appear to be accurate, please review the previous table to verify that all information was entered correctly.</a:t>
          </a:r>
        </a:p>
      </xdr:txBody>
    </xdr:sp>
    <xdr:clientData/>
  </xdr:twoCellAnchor>
  <xdr:oneCellAnchor>
    <xdr:from>
      <xdr:col>0</xdr:col>
      <xdr:colOff>142875</xdr:colOff>
      <xdr:row>40</xdr:row>
      <xdr:rowOff>28575</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42875" y="86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238124</xdr:colOff>
      <xdr:row>38</xdr:row>
      <xdr:rowOff>304800</xdr:rowOff>
    </xdr:from>
    <xdr:to>
      <xdr:col>6</xdr:col>
      <xdr:colOff>2171700</xdr:colOff>
      <xdr:row>40</xdr:row>
      <xdr:rowOff>285750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38124" y="8524875"/>
          <a:ext cx="9820276" cy="4857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a:solidFill>
                <a:schemeClr val="dk1"/>
              </a:solidFill>
              <a:effectLst/>
              <a:latin typeface="+mn-lt"/>
              <a:ea typeface="+mn-ea"/>
              <a:cs typeface="+mn-cs"/>
            </a:rPr>
            <a:t>Enter information related to projects which have been completed, and are currently in service. Note that projects migrated from the "Planned Projects table" above will require some additional details.</a:t>
          </a:r>
          <a:endParaRPr lang="en-US" sz="1200">
            <a:effectLst/>
            <a:latin typeface="+mn-lt"/>
          </a:endParaRPr>
        </a:p>
        <a:p>
          <a:endParaRPr lang="en-US" sz="1200">
            <a:latin typeface="+mn-lt"/>
          </a:endParaRPr>
        </a:p>
      </xdr:txBody>
    </xdr:sp>
    <xdr:clientData/>
  </xdr:twoCellAnchor>
  <mc:AlternateContent xmlns:mc="http://schemas.openxmlformats.org/markup-compatibility/2006">
    <mc:Choice xmlns:a14="http://schemas.microsoft.com/office/drawing/2010/main" Requires="a14">
      <xdr:twoCellAnchor editAs="oneCell">
        <xdr:from>
          <xdr:col>10</xdr:col>
          <xdr:colOff>609600</xdr:colOff>
          <xdr:row>145</xdr:row>
          <xdr:rowOff>180975</xdr:rowOff>
        </xdr:from>
        <xdr:to>
          <xdr:col>11</xdr:col>
          <xdr:colOff>57150</xdr:colOff>
          <xdr:row>148</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196</xdr:row>
          <xdr:rowOff>523875</xdr:rowOff>
        </xdr:from>
        <xdr:to>
          <xdr:col>10</xdr:col>
          <xdr:colOff>1343025</xdr:colOff>
          <xdr:row>198</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206</xdr:row>
          <xdr:rowOff>523875</xdr:rowOff>
        </xdr:from>
        <xdr:to>
          <xdr:col>10</xdr:col>
          <xdr:colOff>1343025</xdr:colOff>
          <xdr:row>208</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216</xdr:row>
          <xdr:rowOff>523875</xdr:rowOff>
        </xdr:from>
        <xdr:to>
          <xdr:col>10</xdr:col>
          <xdr:colOff>1343025</xdr:colOff>
          <xdr:row>218</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226</xdr:row>
          <xdr:rowOff>523875</xdr:rowOff>
        </xdr:from>
        <xdr:to>
          <xdr:col>10</xdr:col>
          <xdr:colOff>1343025</xdr:colOff>
          <xdr:row>228</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236</xdr:row>
          <xdr:rowOff>523875</xdr:rowOff>
        </xdr:from>
        <xdr:to>
          <xdr:col>10</xdr:col>
          <xdr:colOff>1343025</xdr:colOff>
          <xdr:row>238</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155</xdr:row>
          <xdr:rowOff>180975</xdr:rowOff>
        </xdr:from>
        <xdr:to>
          <xdr:col>11</xdr:col>
          <xdr:colOff>57150</xdr:colOff>
          <xdr:row>158</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165</xdr:row>
          <xdr:rowOff>180975</xdr:rowOff>
        </xdr:from>
        <xdr:to>
          <xdr:col>11</xdr:col>
          <xdr:colOff>57150</xdr:colOff>
          <xdr:row>168</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175</xdr:row>
          <xdr:rowOff>180975</xdr:rowOff>
        </xdr:from>
        <xdr:to>
          <xdr:col>11</xdr:col>
          <xdr:colOff>57150</xdr:colOff>
          <xdr:row>178</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185</xdr:row>
          <xdr:rowOff>180975</xdr:rowOff>
        </xdr:from>
        <xdr:to>
          <xdr:col>11</xdr:col>
          <xdr:colOff>57150</xdr:colOff>
          <xdr:row>188</xdr:row>
          <xdr:rowOff>47625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190500</xdr:colOff>
      <xdr:row>39</xdr:row>
      <xdr:rowOff>0</xdr:rowOff>
    </xdr:from>
    <xdr:to>
      <xdr:col>8</xdr:col>
      <xdr:colOff>2857500</xdr:colOff>
      <xdr:row>40</xdr:row>
      <xdr:rowOff>266699</xdr:rowOff>
    </xdr:to>
    <xdr:sp macro="" textlink="">
      <xdr:nvSpPr>
        <xdr:cNvPr id="93" name="TextBox 92">
          <a:extLst>
            <a:ext uri="{FF2B5EF4-FFF2-40B4-BE49-F238E27FC236}">
              <a16:creationId xmlns:a16="http://schemas.microsoft.com/office/drawing/2014/main" id="{00000000-0008-0000-0100-00005D000000}"/>
            </a:ext>
          </a:extLst>
        </xdr:cNvPr>
        <xdr:cNvSpPr txBox="1"/>
      </xdr:nvSpPr>
      <xdr:spPr>
        <a:xfrm>
          <a:off x="10706100" y="8543925"/>
          <a:ext cx="4562475" cy="4476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lumMod val="75000"/>
                </a:schemeClr>
              </a:solidFill>
            </a:rPr>
            <a:t>*In RSP portal, both Funding Source(s) and Fund %</a:t>
          </a:r>
          <a:r>
            <a:rPr lang="en-US" sz="1100" baseline="0">
              <a:solidFill>
                <a:schemeClr val="accent1">
                  <a:lumMod val="75000"/>
                </a:schemeClr>
              </a:solidFill>
            </a:rPr>
            <a:t> </a:t>
          </a:r>
          <a:r>
            <a:rPr lang="en-US" sz="1100">
              <a:solidFill>
                <a:schemeClr val="accent1">
                  <a:lumMod val="75000"/>
                </a:schemeClr>
              </a:solidFill>
            </a:rPr>
            <a:t>can be added by clicking on the note icon under the Funding Source(s) column on each project</a:t>
          </a:r>
          <a:r>
            <a:rPr lang="en-US" sz="1100" baseline="0">
              <a:solidFill>
                <a:schemeClr val="accent1">
                  <a:lumMod val="75000"/>
                </a:schemeClr>
              </a:solidFill>
            </a:rPr>
            <a:t> entry</a:t>
          </a:r>
          <a:endParaRPr lang="en-US" sz="1100">
            <a:solidFill>
              <a:schemeClr val="accent1">
                <a:lumMod val="75000"/>
              </a:schemeClr>
            </a:solidFill>
          </a:endParaRPr>
        </a:p>
      </xdr:txBody>
    </xdr:sp>
    <xdr:clientData/>
  </xdr:twoCellAnchor>
  <xdr:twoCellAnchor>
    <xdr:from>
      <xdr:col>1</xdr:col>
      <xdr:colOff>0</xdr:colOff>
      <xdr:row>245</xdr:row>
      <xdr:rowOff>206828</xdr:rowOff>
    </xdr:from>
    <xdr:to>
      <xdr:col>6</xdr:col>
      <xdr:colOff>2619376</xdr:colOff>
      <xdr:row>247</xdr:row>
      <xdr:rowOff>114300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76200" y="50760085"/>
          <a:ext cx="10272033" cy="56061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table will summarize the costs for your planned projects in the short term (1-3 years), and long term (4-10) years, as well as the total cost of planned investments over ten years. If this number does not appear to be accurate, please review the previous table to verify that all information was entered correctly.</a:t>
          </a:r>
        </a:p>
      </xdr:txBody>
    </xdr:sp>
    <xdr:clientData/>
  </xdr:twoCellAnchor>
  <xdr:twoCellAnchor>
    <xdr:from>
      <xdr:col>8</xdr:col>
      <xdr:colOff>43543</xdr:colOff>
      <xdr:row>29</xdr:row>
      <xdr:rowOff>206829</xdr:rowOff>
    </xdr:from>
    <xdr:to>
      <xdr:col>8</xdr:col>
      <xdr:colOff>352425</xdr:colOff>
      <xdr:row>30</xdr:row>
      <xdr:rowOff>73101</xdr:rowOff>
    </xdr:to>
    <xdr:cxnSp macro="">
      <xdr:nvCxnSpPr>
        <xdr:cNvPr id="103" name="Straight Arrow Connector 102">
          <a:extLst>
            <a:ext uri="{FF2B5EF4-FFF2-40B4-BE49-F238E27FC236}">
              <a16:creationId xmlns:a16="http://schemas.microsoft.com/office/drawing/2014/main" id="{00000000-0008-0000-0100-000067000000}"/>
            </a:ext>
          </a:extLst>
        </xdr:cNvPr>
        <xdr:cNvCxnSpPr>
          <a:endCxn id="2" idx="1"/>
        </xdr:cNvCxnSpPr>
      </xdr:nvCxnSpPr>
      <xdr:spPr>
        <a:xfrm>
          <a:off x="11928626" y="6948412"/>
          <a:ext cx="308882" cy="130856"/>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6</xdr:col>
      <xdr:colOff>1650999</xdr:colOff>
      <xdr:row>6</xdr:row>
      <xdr:rowOff>571499</xdr:rowOff>
    </xdr:from>
    <xdr:to>
      <xdr:col>8</xdr:col>
      <xdr:colOff>359833</xdr:colOff>
      <xdr:row>6</xdr:row>
      <xdr:rowOff>571499</xdr:rowOff>
    </xdr:to>
    <xdr:cxnSp macro="">
      <xdr:nvCxnSpPr>
        <xdr:cNvPr id="33" name="Straight Arrow Connector 32">
          <a:extLst>
            <a:ext uri="{FF2B5EF4-FFF2-40B4-BE49-F238E27FC236}">
              <a16:creationId xmlns:a16="http://schemas.microsoft.com/office/drawing/2014/main" id="{00000000-0008-0000-0100-000021000000}"/>
            </a:ext>
          </a:extLst>
        </xdr:cNvPr>
        <xdr:cNvCxnSpPr/>
      </xdr:nvCxnSpPr>
      <xdr:spPr>
        <a:xfrm>
          <a:off x="9133416" y="2169582"/>
          <a:ext cx="3111500" cy="0"/>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396573</xdr:colOff>
      <xdr:row>5</xdr:row>
      <xdr:rowOff>176441</xdr:rowOff>
    </xdr:from>
    <xdr:to>
      <xdr:col>9</xdr:col>
      <xdr:colOff>1320498</xdr:colOff>
      <xdr:row>8</xdr:row>
      <xdr:rowOff>105834</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12281656" y="1404108"/>
          <a:ext cx="4236509" cy="106180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lumMod val="75000"/>
                </a:schemeClr>
              </a:solidFill>
            </a:rPr>
            <a:t>Note</a:t>
          </a:r>
          <a:r>
            <a:rPr lang="en-US" sz="1100" baseline="0">
              <a:solidFill>
                <a:schemeClr val="accent1">
                  <a:lumMod val="75000"/>
                </a:schemeClr>
              </a:solidFill>
            </a:rPr>
            <a:t> that the Department will accept "batching" of projects, to simplify submittals. That is, if a water system has numerous projects in a given year within the same "Type of Asset", such as water main replacements, systems can elect to "batch" those projects into a single row. </a:t>
          </a:r>
          <a:endParaRPr lang="en-US" sz="1100">
            <a:solidFill>
              <a:schemeClr val="accent1">
                <a:lumMod val="75000"/>
              </a:schemeClr>
            </a:solidFill>
          </a:endParaRPr>
        </a:p>
      </xdr:txBody>
    </xdr:sp>
    <xdr:clientData/>
  </xdr:twoCellAnchor>
  <xdr:twoCellAnchor>
    <xdr:from>
      <xdr:col>5</xdr:col>
      <xdr:colOff>758824</xdr:colOff>
      <xdr:row>33</xdr:row>
      <xdr:rowOff>161020</xdr:rowOff>
    </xdr:from>
    <xdr:to>
      <xdr:col>7</xdr:col>
      <xdr:colOff>1725083</xdr:colOff>
      <xdr:row>38</xdr:row>
      <xdr:rowOff>21167</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6600824" y="8320770"/>
          <a:ext cx="5157259" cy="6433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lumMod val="75000"/>
                </a:schemeClr>
              </a:solidFill>
            </a:rPr>
            <a:t>This</a:t>
          </a:r>
          <a:r>
            <a:rPr lang="en-US" sz="1100" baseline="0">
              <a:solidFill>
                <a:schemeClr val="accent1">
                  <a:lumMod val="75000"/>
                </a:schemeClr>
              </a:solidFill>
            </a:rPr>
            <a:t> table will show the sums of the planned projects in these timeframes. If the totals don't appear to be consistent with what your system is planning in reality, review the data entered above, and revise until it is accurate.</a:t>
          </a:r>
          <a:endParaRPr lang="en-US" sz="1100">
            <a:solidFill>
              <a:schemeClr val="accent1">
                <a:lumMod val="75000"/>
              </a:schemeClr>
            </a:solidFill>
          </a:endParaRPr>
        </a:p>
      </xdr:txBody>
    </xdr:sp>
    <xdr:clientData/>
  </xdr:twoCellAnchor>
  <xdr:twoCellAnchor>
    <xdr:from>
      <xdr:col>5</xdr:col>
      <xdr:colOff>111276</xdr:colOff>
      <xdr:row>36</xdr:row>
      <xdr:rowOff>116417</xdr:rowOff>
    </xdr:from>
    <xdr:to>
      <xdr:col>5</xdr:col>
      <xdr:colOff>645583</xdr:colOff>
      <xdr:row>36</xdr:row>
      <xdr:rowOff>126396</xdr:rowOff>
    </xdr:to>
    <xdr:cxnSp macro="">
      <xdr:nvCxnSpPr>
        <xdr:cNvPr id="37" name="Straight Arrow Connector 36">
          <a:extLst>
            <a:ext uri="{FF2B5EF4-FFF2-40B4-BE49-F238E27FC236}">
              <a16:creationId xmlns:a16="http://schemas.microsoft.com/office/drawing/2014/main" id="{00000000-0008-0000-0100-000025000000}"/>
            </a:ext>
          </a:extLst>
        </xdr:cNvPr>
        <xdr:cNvCxnSpPr/>
      </xdr:nvCxnSpPr>
      <xdr:spPr>
        <a:xfrm flipV="1">
          <a:off x="5953276" y="8667750"/>
          <a:ext cx="534307" cy="9979"/>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14</xdr:row>
      <xdr:rowOff>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2772208" y="7586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15</xdr:row>
      <xdr:rowOff>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2772208" y="498239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9524</xdr:colOff>
      <xdr:row>1</xdr:row>
      <xdr:rowOff>38100</xdr:rowOff>
    </xdr:from>
    <xdr:to>
      <xdr:col>10</xdr:col>
      <xdr:colOff>1895474</xdr:colOff>
      <xdr:row>4</xdr:row>
      <xdr:rowOff>662940</xdr:rowOff>
    </xdr:to>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253364" y="480060"/>
          <a:ext cx="12157710" cy="11582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Below is an overview of the characteristics of the transmission and distribution mains that are in service for your distribution system. Note that all cells must have values entered, if you do not have pipe of a specific age or diameter, enter a "0" in that cell. You can save your progress using the "Save" button in the top left corner of each table.</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Below is an overview of the pipe age and size of your system's transmission and distribution mains. This table will be pre-populated based on previous years' submissions. Be sure to include any updates to the age and size of mains as appropriate over the course of the previous year, whether that is based on an improved understanding of the age of your system, or actual replacement projects which have been completed.</a:t>
          </a:r>
          <a:endParaRPr lang="en-US" sz="1200"/>
        </a:p>
      </xdr:txBody>
    </xdr:sp>
    <xdr:clientData/>
  </xdr:twoCellAnchor>
  <xdr:oneCellAnchor>
    <xdr:from>
      <xdr:col>0</xdr:col>
      <xdr:colOff>142875</xdr:colOff>
      <xdr:row>15</xdr:row>
      <xdr:rowOff>0</xdr:rowOff>
    </xdr:from>
    <xdr:ext cx="184731" cy="264560"/>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142875" y="879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239729</xdr:colOff>
      <xdr:row>14</xdr:row>
      <xdr:rowOff>308225</xdr:rowOff>
    </xdr:from>
    <xdr:to>
      <xdr:col>10</xdr:col>
      <xdr:colOff>1318516</xdr:colOff>
      <xdr:row>14</xdr:row>
      <xdr:rowOff>830494</xdr:rowOff>
    </xdr:to>
    <xdr:sp macro="" textlink="">
      <xdr:nvSpPr>
        <xdr:cNvPr id="32" name="TextBox 31">
          <a:extLst>
            <a:ext uri="{FF2B5EF4-FFF2-40B4-BE49-F238E27FC236}">
              <a16:creationId xmlns:a16="http://schemas.microsoft.com/office/drawing/2014/main" id="{00000000-0008-0000-0300-000020000000}"/>
            </a:ext>
          </a:extLst>
        </xdr:cNvPr>
        <xdr:cNvSpPr txBox="1"/>
      </xdr:nvSpPr>
      <xdr:spPr>
        <a:xfrm>
          <a:off x="239729" y="4306585"/>
          <a:ext cx="13844427" cy="52226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Below, enter the number of transmission/distribution main breaks which occurred in your distribution system in pipes of that particular age. Note that the break rate will be automatically calculated for you.</a:t>
          </a:r>
          <a:endParaRPr lang="en-US" sz="1200"/>
        </a:p>
      </xdr:txBody>
    </xdr:sp>
    <xdr:clientData/>
  </xdr:twoCellAnchor>
  <xdr:twoCellAnchor>
    <xdr:from>
      <xdr:col>0</xdr:col>
      <xdr:colOff>231168</xdr:colOff>
      <xdr:row>20</xdr:row>
      <xdr:rowOff>359595</xdr:rowOff>
    </xdr:from>
    <xdr:to>
      <xdr:col>10</xdr:col>
      <xdr:colOff>1301394</xdr:colOff>
      <xdr:row>20</xdr:row>
      <xdr:rowOff>881864</xdr:rowOff>
    </xdr:to>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231168" y="6498404"/>
          <a:ext cx="13835866" cy="52226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Below, enter information about the transmission/distribution main materials in service in your distribution system. Be aware that the total length of material, and the total number of main breaks should be the same as identified in the prior two tables.</a:t>
          </a:r>
          <a:endParaRPr lang="en-US" sz="1200"/>
        </a:p>
      </xdr:txBody>
    </xdr:sp>
    <xdr:clientData/>
  </xdr:twoCellAnchor>
  <xdr:twoCellAnchor>
    <xdr:from>
      <xdr:col>3</xdr:col>
      <xdr:colOff>428089</xdr:colOff>
      <xdr:row>38</xdr:row>
      <xdr:rowOff>256853</xdr:rowOff>
    </xdr:from>
    <xdr:to>
      <xdr:col>8</xdr:col>
      <xdr:colOff>128427</xdr:colOff>
      <xdr:row>45</xdr:row>
      <xdr:rowOff>95250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647539" y="10810553"/>
          <a:ext cx="6129713" cy="54324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This number has been calculated based on the average age of the water mains that were inputted  above.</a:t>
          </a:r>
          <a:endParaRPr lang="en-US" sz="1100"/>
        </a:p>
      </xdr:txBody>
    </xdr:sp>
    <xdr:clientData/>
  </xdr:twoCellAnchor>
  <xdr:twoCellAnchor>
    <xdr:from>
      <xdr:col>3</xdr:col>
      <xdr:colOff>17123</xdr:colOff>
      <xdr:row>43</xdr:row>
      <xdr:rowOff>111303</xdr:rowOff>
    </xdr:from>
    <xdr:to>
      <xdr:col>3</xdr:col>
      <xdr:colOff>419528</xdr:colOff>
      <xdr:row>43</xdr:row>
      <xdr:rowOff>111304</xdr:rowOff>
    </xdr:to>
    <xdr:cxnSp macro="">
      <xdr:nvCxnSpPr>
        <xdr:cNvPr id="37" name="Straight Arrow Connector 36">
          <a:extLst>
            <a:ext uri="{FF2B5EF4-FFF2-40B4-BE49-F238E27FC236}">
              <a16:creationId xmlns:a16="http://schemas.microsoft.com/office/drawing/2014/main" id="{00000000-0008-0000-0300-000025000000}"/>
            </a:ext>
          </a:extLst>
        </xdr:cNvPr>
        <xdr:cNvCxnSpPr/>
      </xdr:nvCxnSpPr>
      <xdr:spPr>
        <a:xfrm flipV="1">
          <a:off x="3493213" y="11113213"/>
          <a:ext cx="402405" cy="1"/>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217713</xdr:colOff>
      <xdr:row>45</xdr:row>
      <xdr:rowOff>326571</xdr:rowOff>
    </xdr:from>
    <xdr:to>
      <xdr:col>10</xdr:col>
      <xdr:colOff>1262742</xdr:colOff>
      <xdr:row>45</xdr:row>
      <xdr:rowOff>762000</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217713" y="11756571"/>
          <a:ext cx="13824858" cy="43542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Below, enter information about the length of transmission/distribution mains that have been replaced or renewed, as well as the cost of those projects over the course of the year specified. Note this should exclude any extensions of your distribution system, only replacements of existing mains.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xdr:colOff>
      <xdr:row>1</xdr:row>
      <xdr:rowOff>60960</xdr:rowOff>
    </xdr:from>
    <xdr:to>
      <xdr:col>5</xdr:col>
      <xdr:colOff>0</xdr:colOff>
      <xdr:row>2</xdr:row>
      <xdr:rowOff>457200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2404" y="350520"/>
          <a:ext cx="7450456" cy="57912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This page includes an overview of the fire hydrant and valve inspection programs which must be in place for your system. You may need to double-click each cell to enter information. Be sure that all cells are completed, if there is a cell which would not have any information, be sure to enter a '0'.</a:t>
          </a:r>
          <a:endParaRPr lang="en-US" sz="1200" b="0"/>
        </a:p>
      </xdr:txBody>
    </xdr:sp>
    <xdr:clientData/>
  </xdr:twoCellAnchor>
  <mc:AlternateContent xmlns:mc="http://schemas.openxmlformats.org/markup-compatibility/2006">
    <mc:Choice xmlns:a14="http://schemas.microsoft.com/office/drawing/2010/main" Requires="a14">
      <xdr:twoCellAnchor editAs="oneCell">
        <xdr:from>
          <xdr:col>3</xdr:col>
          <xdr:colOff>685800</xdr:colOff>
          <xdr:row>34</xdr:row>
          <xdr:rowOff>0</xdr:rowOff>
        </xdr:from>
        <xdr:to>
          <xdr:col>3</xdr:col>
          <xdr:colOff>1314450</xdr:colOff>
          <xdr:row>35</xdr:row>
          <xdr:rowOff>19050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1419225</xdr:colOff>
          <xdr:row>34</xdr:row>
          <xdr:rowOff>0</xdr:rowOff>
        </xdr:from>
        <xdr:to>
          <xdr:col>4</xdr:col>
          <xdr:colOff>180975</xdr:colOff>
          <xdr:row>35</xdr:row>
          <xdr:rowOff>19050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4</xdr:col>
      <xdr:colOff>449580</xdr:colOff>
      <xdr:row>32</xdr:row>
      <xdr:rowOff>167640</xdr:rowOff>
    </xdr:from>
    <xdr:to>
      <xdr:col>8</xdr:col>
      <xdr:colOff>15240</xdr:colOff>
      <xdr:row>35</xdr:row>
      <xdr:rowOff>91440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042660" y="9060180"/>
          <a:ext cx="3253740" cy="48006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you selected "No", you can enter an optional comment</a:t>
          </a:r>
          <a:r>
            <a:rPr lang="en-US" sz="1100" baseline="0"/>
            <a:t> </a:t>
          </a:r>
          <a:r>
            <a:rPr lang="en-US" sz="1100"/>
            <a:t>below</a:t>
          </a:r>
        </a:p>
      </xdr:txBody>
    </xdr:sp>
    <xdr:clientData/>
  </xdr:twoCellAnchor>
  <xdr:twoCellAnchor>
    <xdr:from>
      <xdr:col>4</xdr:col>
      <xdr:colOff>15240</xdr:colOff>
      <xdr:row>34</xdr:row>
      <xdr:rowOff>106680</xdr:rowOff>
    </xdr:from>
    <xdr:to>
      <xdr:col>4</xdr:col>
      <xdr:colOff>417645</xdr:colOff>
      <xdr:row>34</xdr:row>
      <xdr:rowOff>106681</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a:xfrm flipV="1">
          <a:off x="5783580" y="8183880"/>
          <a:ext cx="402405" cy="1"/>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xdr:row>
      <xdr:rowOff>38100</xdr:rowOff>
    </xdr:from>
    <xdr:to>
      <xdr:col>9</xdr:col>
      <xdr:colOff>15240</xdr:colOff>
      <xdr:row>3</xdr:row>
      <xdr:rowOff>45720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77164" y="289560"/>
          <a:ext cx="12334876" cy="37338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This page includes an overview of some characteristics which relate to the Technical, Managerial, and Financial Capacity for your water system. For future submissions, this page will display previous years' entries.</a:t>
          </a: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542D7-EAA1-4B95-B011-416A7101091F}">
  <dimension ref="B1:B20"/>
  <sheetViews>
    <sheetView tabSelected="1" workbookViewId="0">
      <selection activeCell="B1" sqref="B1"/>
    </sheetView>
  </sheetViews>
  <sheetFormatPr defaultRowHeight="15" x14ac:dyDescent="0.25"/>
  <cols>
    <col min="1" max="1" width="6.85546875" customWidth="1"/>
    <col min="2" max="2" width="95.85546875" customWidth="1"/>
  </cols>
  <sheetData>
    <row r="1" spans="2:2" ht="76.5" customHeight="1" x14ac:dyDescent="0.35">
      <c r="B1" s="89" t="s">
        <v>0</v>
      </c>
    </row>
    <row r="3" spans="2:2" ht="120" x14ac:dyDescent="0.25">
      <c r="B3" s="88" t="s">
        <v>1</v>
      </c>
    </row>
    <row r="5" spans="2:2" ht="60" x14ac:dyDescent="0.25">
      <c r="B5" s="88" t="s">
        <v>2</v>
      </c>
    </row>
    <row r="8" spans="2:2" x14ac:dyDescent="0.25">
      <c r="B8" s="90" t="s">
        <v>3</v>
      </c>
    </row>
    <row r="9" spans="2:2" ht="30" x14ac:dyDescent="0.25">
      <c r="B9" s="91" t="s">
        <v>4</v>
      </c>
    </row>
    <row r="10" spans="2:2" ht="75" x14ac:dyDescent="0.25">
      <c r="B10" s="88" t="s">
        <v>5</v>
      </c>
    </row>
    <row r="11" spans="2:2" x14ac:dyDescent="0.25">
      <c r="B11" s="88" t="s">
        <v>6</v>
      </c>
    </row>
    <row r="12" spans="2:2" ht="30" x14ac:dyDescent="0.25">
      <c r="B12" s="88" t="s">
        <v>7</v>
      </c>
    </row>
    <row r="13" spans="2:2" ht="45" x14ac:dyDescent="0.25">
      <c r="B13" s="88" t="s">
        <v>8</v>
      </c>
    </row>
    <row r="14" spans="2:2" ht="45" x14ac:dyDescent="0.25">
      <c r="B14" s="88" t="s">
        <v>9</v>
      </c>
    </row>
    <row r="15" spans="2:2" ht="30" x14ac:dyDescent="0.25">
      <c r="B15" s="88" t="s">
        <v>10</v>
      </c>
    </row>
    <row r="16" spans="2:2" x14ac:dyDescent="0.25">
      <c r="B16" t="s">
        <v>11</v>
      </c>
    </row>
    <row r="17" spans="2:2" ht="90" x14ac:dyDescent="0.25">
      <c r="B17" s="88" t="s">
        <v>12</v>
      </c>
    </row>
    <row r="18" spans="2:2" ht="45" x14ac:dyDescent="0.25">
      <c r="B18" s="88" t="s">
        <v>13</v>
      </c>
    </row>
    <row r="20" spans="2:2" ht="45" x14ac:dyDescent="0.25">
      <c r="B20" s="88" t="s">
        <v>14</v>
      </c>
    </row>
  </sheetData>
  <customSheetViews>
    <customSheetView guid="{F8284027-6659-486E-B998-C0AE7607D397}">
      <selection activeCell="D28" sqref="D28"/>
      <pageMargins left="0" right="0" top="0" bottom="0" header="0" footer="0"/>
      <pageSetup orientation="portrait" horizontalDpi="4294967295" verticalDpi="4294967295" r:id="rId1"/>
    </customSheetView>
  </customSheetView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1B68-BDA7-4839-971B-8EAB36F2860C}">
  <sheetPr codeName="Sheet1"/>
  <dimension ref="B1:K258"/>
  <sheetViews>
    <sheetView showGridLines="0" zoomScale="90" zoomScaleNormal="90" workbookViewId="0">
      <selection activeCell="F12" sqref="F12:G12"/>
    </sheetView>
  </sheetViews>
  <sheetFormatPr defaultColWidth="8.85546875" defaultRowHeight="15" x14ac:dyDescent="0.25"/>
  <cols>
    <col min="1" max="1" width="0.7109375" style="10" customWidth="1"/>
    <col min="2" max="2" width="11.28515625" style="10" customWidth="1"/>
    <col min="3" max="3" width="32.5703125" style="10" customWidth="1"/>
    <col min="4" max="4" width="19.28515625" style="10" customWidth="1"/>
    <col min="5" max="5" width="23.7109375" style="10" customWidth="1"/>
    <col min="6" max="6" width="24.5703125" style="10" bestFit="1" customWidth="1"/>
    <col min="7" max="7" width="38.28515625" style="10" customWidth="1"/>
    <col min="8" max="8" width="27.7109375" style="11" customWidth="1"/>
    <col min="9" max="9" width="49.7109375" style="10" customWidth="1"/>
    <col min="10" max="10" width="26.42578125" style="10" customWidth="1"/>
    <col min="11" max="11" width="22.7109375" style="10" customWidth="1"/>
    <col min="12" max="12" width="8.85546875" style="10" customWidth="1"/>
    <col min="13" max="16" width="8.85546875" style="10"/>
    <col min="17" max="17" width="18.5703125" style="10" customWidth="1"/>
    <col min="18" max="16384" width="8.85546875" style="10"/>
  </cols>
  <sheetData>
    <row r="1" spans="2:11" ht="24.6" customHeight="1" x14ac:dyDescent="0.25">
      <c r="B1" s="109" t="s">
        <v>15</v>
      </c>
      <c r="C1" s="109"/>
      <c r="D1" s="109"/>
      <c r="E1" s="109"/>
      <c r="F1" s="109"/>
      <c r="G1" s="109"/>
      <c r="H1" s="109"/>
      <c r="I1" s="109"/>
      <c r="J1" s="109"/>
      <c r="K1" s="109"/>
    </row>
    <row r="3" spans="2:11" ht="13.15" customHeight="1" x14ac:dyDescent="0.25"/>
    <row r="5" spans="2:11" ht="30" customHeight="1" thickBot="1" x14ac:dyDescent="0.3"/>
    <row r="6" spans="2:11" ht="29.45" customHeight="1" x14ac:dyDescent="0.25">
      <c r="B6" s="101" t="s">
        <v>16</v>
      </c>
      <c r="C6" s="102"/>
      <c r="D6" s="102"/>
      <c r="E6" s="102"/>
      <c r="F6" s="102"/>
      <c r="G6" s="102"/>
      <c r="H6" s="103"/>
      <c r="I6" s="12"/>
      <c r="J6" s="12"/>
      <c r="K6" s="13"/>
    </row>
    <row r="7" spans="2:11" ht="45" x14ac:dyDescent="0.25">
      <c r="B7" s="48" t="s">
        <v>17</v>
      </c>
      <c r="C7" s="94" t="s">
        <v>18</v>
      </c>
      <c r="D7" s="93" t="s">
        <v>19</v>
      </c>
      <c r="E7" s="94" t="s">
        <v>20</v>
      </c>
      <c r="F7" s="105" t="s">
        <v>21</v>
      </c>
      <c r="G7" s="106"/>
      <c r="H7" s="49" t="s">
        <v>22</v>
      </c>
      <c r="J7" s="14"/>
    </row>
    <row r="8" spans="2:11" x14ac:dyDescent="0.25">
      <c r="B8" s="48" t="s">
        <v>23</v>
      </c>
      <c r="C8" s="4" t="s">
        <v>24</v>
      </c>
      <c r="D8" s="143" t="s">
        <v>131</v>
      </c>
      <c r="E8" s="5">
        <v>1240000</v>
      </c>
      <c r="F8" s="104" t="s">
        <v>25</v>
      </c>
      <c r="G8" s="104"/>
      <c r="H8" s="6" t="s">
        <v>26</v>
      </c>
      <c r="J8" s="14"/>
    </row>
    <row r="9" spans="2:11" ht="16.899999999999999" customHeight="1" x14ac:dyDescent="0.25">
      <c r="B9" s="50">
        <v>1</v>
      </c>
      <c r="C9" s="4"/>
      <c r="D9" s="4"/>
      <c r="E9" s="5"/>
      <c r="F9" s="104"/>
      <c r="G9" s="104"/>
      <c r="H9" s="6"/>
    </row>
    <row r="10" spans="2:11" ht="16.899999999999999" customHeight="1" x14ac:dyDescent="0.25">
      <c r="B10" s="50">
        <v>2</v>
      </c>
      <c r="C10" s="4"/>
      <c r="D10" s="4"/>
      <c r="E10" s="5"/>
      <c r="F10" s="104"/>
      <c r="G10" s="104"/>
      <c r="H10" s="6"/>
    </row>
    <row r="11" spans="2:11" ht="16.899999999999999" customHeight="1" x14ac:dyDescent="0.25">
      <c r="B11" s="50">
        <v>3</v>
      </c>
      <c r="C11" s="4"/>
      <c r="D11" s="4"/>
      <c r="E11" s="5"/>
      <c r="F11" s="104"/>
      <c r="G11" s="104"/>
      <c r="H11" s="6"/>
    </row>
    <row r="12" spans="2:11" ht="16.899999999999999" customHeight="1" x14ac:dyDescent="0.25">
      <c r="B12" s="50">
        <v>4</v>
      </c>
      <c r="C12" s="4"/>
      <c r="D12" s="4"/>
      <c r="E12" s="5"/>
      <c r="F12" s="104"/>
      <c r="G12" s="104"/>
      <c r="H12" s="6"/>
    </row>
    <row r="13" spans="2:11" ht="16.899999999999999" customHeight="1" x14ac:dyDescent="0.25">
      <c r="B13" s="50">
        <v>5</v>
      </c>
      <c r="C13" s="4"/>
      <c r="D13" s="4"/>
      <c r="E13" s="5"/>
      <c r="F13" s="104"/>
      <c r="G13" s="104"/>
      <c r="H13" s="6"/>
    </row>
    <row r="14" spans="2:11" ht="16.899999999999999" customHeight="1" x14ac:dyDescent="0.25">
      <c r="B14" s="50">
        <v>6</v>
      </c>
      <c r="C14" s="4"/>
      <c r="D14" s="4"/>
      <c r="E14" s="5"/>
      <c r="F14" s="104"/>
      <c r="G14" s="104"/>
      <c r="H14" s="6"/>
    </row>
    <row r="15" spans="2:11" ht="16.899999999999999" customHeight="1" x14ac:dyDescent="0.25">
      <c r="B15" s="50">
        <v>7</v>
      </c>
      <c r="C15" s="4"/>
      <c r="D15" s="4"/>
      <c r="E15" s="5"/>
      <c r="F15" s="104"/>
      <c r="G15" s="104"/>
      <c r="H15" s="6"/>
    </row>
    <row r="16" spans="2:11" ht="16.899999999999999" customHeight="1" x14ac:dyDescent="0.25">
      <c r="B16" s="50">
        <v>8</v>
      </c>
      <c r="C16" s="4"/>
      <c r="D16" s="4"/>
      <c r="E16" s="5"/>
      <c r="F16" s="104"/>
      <c r="G16" s="104"/>
      <c r="H16" s="6"/>
    </row>
    <row r="17" spans="2:11" ht="16.899999999999999" customHeight="1" x14ac:dyDescent="0.25">
      <c r="B17" s="50">
        <v>9</v>
      </c>
      <c r="C17" s="4"/>
      <c r="D17" s="4"/>
      <c r="E17" s="5"/>
      <c r="F17" s="104"/>
      <c r="G17" s="104"/>
      <c r="H17" s="6"/>
    </row>
    <row r="18" spans="2:11" ht="16.899999999999999" customHeight="1" x14ac:dyDescent="0.25">
      <c r="B18" s="50">
        <v>10</v>
      </c>
      <c r="C18" s="4"/>
      <c r="D18" s="4"/>
      <c r="E18" s="5"/>
      <c r="F18" s="104"/>
      <c r="G18" s="104"/>
      <c r="H18" s="6"/>
    </row>
    <row r="19" spans="2:11" ht="16.899999999999999" customHeight="1" x14ac:dyDescent="0.25">
      <c r="B19" s="50">
        <v>11</v>
      </c>
      <c r="C19" s="4"/>
      <c r="D19" s="4"/>
      <c r="E19" s="5"/>
      <c r="F19" s="104"/>
      <c r="G19" s="104"/>
      <c r="H19" s="6"/>
    </row>
    <row r="20" spans="2:11" ht="16.899999999999999" customHeight="1" x14ac:dyDescent="0.25">
      <c r="B20" s="50">
        <v>12</v>
      </c>
      <c r="C20" s="4"/>
      <c r="D20" s="4"/>
      <c r="E20" s="5"/>
      <c r="F20" s="104"/>
      <c r="G20" s="104"/>
      <c r="H20" s="6"/>
    </row>
    <row r="21" spans="2:11" ht="16.899999999999999" customHeight="1" x14ac:dyDescent="0.25">
      <c r="B21" s="50">
        <v>13</v>
      </c>
      <c r="C21" s="4"/>
      <c r="D21" s="4"/>
      <c r="E21" s="5"/>
      <c r="F21" s="104"/>
      <c r="G21" s="104"/>
      <c r="H21" s="6"/>
    </row>
    <row r="22" spans="2:11" ht="16.899999999999999" customHeight="1" x14ac:dyDescent="0.25">
      <c r="B22" s="50">
        <v>14</v>
      </c>
      <c r="C22" s="4"/>
      <c r="D22" s="4"/>
      <c r="E22" s="5"/>
      <c r="F22" s="104"/>
      <c r="G22" s="104"/>
      <c r="H22" s="6"/>
    </row>
    <row r="23" spans="2:11" ht="16.899999999999999" customHeight="1" x14ac:dyDescent="0.25">
      <c r="B23" s="50">
        <v>15</v>
      </c>
      <c r="C23" s="4"/>
      <c r="D23" s="4"/>
      <c r="E23" s="5"/>
      <c r="F23" s="104"/>
      <c r="G23" s="104"/>
      <c r="H23" s="6"/>
    </row>
    <row r="24" spans="2:11" ht="16.899999999999999" customHeight="1" x14ac:dyDescent="0.25">
      <c r="B24" s="50">
        <v>16</v>
      </c>
      <c r="C24" s="4"/>
      <c r="D24" s="4"/>
      <c r="E24" s="5"/>
      <c r="F24" s="104"/>
      <c r="G24" s="104"/>
      <c r="H24" s="6"/>
    </row>
    <row r="25" spans="2:11" ht="16.899999999999999" customHeight="1" x14ac:dyDescent="0.25">
      <c r="B25" s="50">
        <v>17</v>
      </c>
      <c r="C25" s="4"/>
      <c r="D25" s="4"/>
      <c r="E25" s="5"/>
      <c r="F25" s="104"/>
      <c r="G25" s="104"/>
      <c r="H25" s="6"/>
    </row>
    <row r="26" spans="2:11" ht="16.899999999999999" customHeight="1" x14ac:dyDescent="0.25">
      <c r="B26" s="50">
        <v>18</v>
      </c>
      <c r="C26" s="4"/>
      <c r="D26" s="4"/>
      <c r="E26" s="5"/>
      <c r="F26" s="104"/>
      <c r="G26" s="104"/>
      <c r="H26" s="6"/>
    </row>
    <row r="27" spans="2:11" ht="16.899999999999999" customHeight="1" x14ac:dyDescent="0.25">
      <c r="B27" s="50">
        <v>19</v>
      </c>
      <c r="C27" s="4"/>
      <c r="D27" s="4"/>
      <c r="E27" s="5"/>
      <c r="F27" s="104"/>
      <c r="G27" s="104"/>
      <c r="H27" s="6"/>
    </row>
    <row r="28" spans="2:11" ht="16.899999999999999" customHeight="1" thickBot="1" x14ac:dyDescent="0.3">
      <c r="B28" s="51">
        <v>20</v>
      </c>
      <c r="C28" s="7"/>
      <c r="D28" s="7"/>
      <c r="E28" s="8"/>
      <c r="F28" s="100"/>
      <c r="G28" s="100"/>
      <c r="H28" s="9"/>
    </row>
    <row r="29" spans="2:11" ht="11.45" customHeight="1" thickBot="1" x14ac:dyDescent="0.3">
      <c r="H29" s="10"/>
    </row>
    <row r="30" spans="2:11" ht="21.6" customHeight="1" thickBot="1" x14ac:dyDescent="0.3">
      <c r="H30" s="28" t="s">
        <v>27</v>
      </c>
    </row>
    <row r="31" spans="2:11" ht="59.45" customHeight="1" x14ac:dyDescent="0.25">
      <c r="K31" s="15"/>
    </row>
    <row r="32" spans="2:11" ht="16.149999999999999" customHeight="1" x14ac:dyDescent="0.25">
      <c r="K32" s="15"/>
    </row>
    <row r="33" spans="2:11" ht="15.75" thickBot="1" x14ac:dyDescent="0.3"/>
    <row r="34" spans="2:11" ht="15.75" x14ac:dyDescent="0.25">
      <c r="B34" s="115" t="s">
        <v>28</v>
      </c>
      <c r="C34" s="116"/>
      <c r="D34" s="116"/>
      <c r="E34" s="117"/>
      <c r="F34" s="14"/>
      <c r="G34" s="14"/>
      <c r="H34" s="14"/>
    </row>
    <row r="35" spans="2:11" x14ac:dyDescent="0.25">
      <c r="B35" s="113" t="s">
        <v>29</v>
      </c>
      <c r="C35" s="114"/>
      <c r="D35" s="52" t="str">
        <f>'Reference Values'!B2</f>
        <v>2024-2026</v>
      </c>
      <c r="E35" s="53">
        <f>SUMIFS(E9:E28,H9:H28,"Proposed",D9:D28,"2024-2026")</f>
        <v>0</v>
      </c>
      <c r="F35" s="16"/>
      <c r="G35" s="16"/>
      <c r="H35" s="17"/>
    </row>
    <row r="36" spans="2:11" x14ac:dyDescent="0.25">
      <c r="B36" s="113" t="s">
        <v>134</v>
      </c>
      <c r="C36" s="114"/>
      <c r="D36" s="52" t="str">
        <f>'Reference Values'!B3</f>
        <v>2027-2029</v>
      </c>
      <c r="E36" s="53">
        <f>SUMIFS(E10:E29,H10:H29,"Proposed",D10:D29,"2027-2029")</f>
        <v>0</v>
      </c>
      <c r="F36" s="16"/>
      <c r="G36" s="16"/>
      <c r="H36" s="17"/>
    </row>
    <row r="37" spans="2:11" x14ac:dyDescent="0.25">
      <c r="B37" s="113" t="s">
        <v>135</v>
      </c>
      <c r="C37" s="114"/>
      <c r="D37" s="52" t="str">
        <f>'Reference Values'!B4</f>
        <v>2030-2033</v>
      </c>
      <c r="E37" s="53">
        <f>SUMIFS(E9:E28,H9:H28,"Proposed",D9:D28,"2030-2033")</f>
        <v>0</v>
      </c>
      <c r="F37" s="16"/>
      <c r="G37" s="16"/>
      <c r="H37" s="17"/>
    </row>
    <row r="38" spans="2:11" ht="15.75" thickBot="1" x14ac:dyDescent="0.3">
      <c r="B38" s="107" t="s">
        <v>30</v>
      </c>
      <c r="C38" s="108"/>
      <c r="D38" s="44" t="s">
        <v>136</v>
      </c>
      <c r="E38" s="45">
        <f>SUM(E35:E37)</f>
        <v>0</v>
      </c>
      <c r="F38" s="16"/>
      <c r="G38" s="16"/>
      <c r="H38" s="17"/>
    </row>
    <row r="39" spans="2:11" ht="25.15" customHeight="1" x14ac:dyDescent="0.25"/>
    <row r="41" spans="2:11" ht="27" customHeight="1" thickBot="1" x14ac:dyDescent="0.3"/>
    <row r="42" spans="2:11" ht="34.9" customHeight="1" x14ac:dyDescent="0.25">
      <c r="B42" s="110" t="s">
        <v>31</v>
      </c>
      <c r="C42" s="111"/>
      <c r="D42" s="111"/>
      <c r="E42" s="111"/>
      <c r="F42" s="111"/>
      <c r="G42" s="111"/>
      <c r="H42" s="111"/>
      <c r="I42" s="111"/>
      <c r="J42" s="111"/>
      <c r="K42" s="112"/>
    </row>
    <row r="43" spans="2:11" ht="57" customHeight="1" x14ac:dyDescent="0.25">
      <c r="B43" s="48" t="s">
        <v>17</v>
      </c>
      <c r="C43" s="94" t="s">
        <v>18</v>
      </c>
      <c r="D43" s="93" t="s">
        <v>32</v>
      </c>
      <c r="E43" s="94" t="s">
        <v>20</v>
      </c>
      <c r="F43" s="94" t="s">
        <v>33</v>
      </c>
      <c r="G43" s="94" t="s">
        <v>34</v>
      </c>
      <c r="H43" s="94" t="s">
        <v>35</v>
      </c>
      <c r="I43" s="93" t="s">
        <v>36</v>
      </c>
      <c r="J43" s="94" t="s">
        <v>37</v>
      </c>
      <c r="K43" s="54" t="s">
        <v>38</v>
      </c>
    </row>
    <row r="44" spans="2:11" ht="15" customHeight="1" x14ac:dyDescent="0.25">
      <c r="B44" s="96">
        <v>1</v>
      </c>
      <c r="C44" s="97"/>
      <c r="D44" s="97"/>
      <c r="E44" s="98"/>
      <c r="F44" s="98"/>
      <c r="G44" s="25" t="s">
        <v>39</v>
      </c>
      <c r="H44" s="85"/>
      <c r="I44" s="97"/>
      <c r="J44" s="97"/>
      <c r="K44" s="99"/>
    </row>
    <row r="45" spans="2:11" ht="15" customHeight="1" x14ac:dyDescent="0.25">
      <c r="B45" s="96"/>
      <c r="C45" s="97"/>
      <c r="D45" s="97"/>
      <c r="E45" s="98"/>
      <c r="F45" s="98"/>
      <c r="G45" s="25" t="s">
        <v>40</v>
      </c>
      <c r="H45" s="85"/>
      <c r="I45" s="97"/>
      <c r="J45" s="97"/>
      <c r="K45" s="99"/>
    </row>
    <row r="46" spans="2:11" ht="15" customHeight="1" x14ac:dyDescent="0.25">
      <c r="B46" s="96"/>
      <c r="C46" s="97"/>
      <c r="D46" s="97"/>
      <c r="E46" s="98"/>
      <c r="F46" s="98"/>
      <c r="G46" s="25" t="s">
        <v>41</v>
      </c>
      <c r="H46" s="85"/>
      <c r="I46" s="97"/>
      <c r="J46" s="97"/>
      <c r="K46" s="99"/>
    </row>
    <row r="47" spans="2:11" ht="15" customHeight="1" x14ac:dyDescent="0.25">
      <c r="B47" s="96"/>
      <c r="C47" s="97"/>
      <c r="D47" s="97"/>
      <c r="E47" s="98"/>
      <c r="F47" s="98"/>
      <c r="G47" s="25" t="s">
        <v>42</v>
      </c>
      <c r="H47" s="85"/>
      <c r="I47" s="97"/>
      <c r="J47" s="97"/>
      <c r="K47" s="99"/>
    </row>
    <row r="48" spans="2:11" ht="15" customHeight="1" x14ac:dyDescent="0.25">
      <c r="B48" s="96"/>
      <c r="C48" s="97"/>
      <c r="D48" s="97"/>
      <c r="E48" s="98"/>
      <c r="F48" s="98"/>
      <c r="G48" s="25" t="s">
        <v>43</v>
      </c>
      <c r="H48" s="85"/>
      <c r="I48" s="97"/>
      <c r="J48" s="97"/>
      <c r="K48" s="99"/>
    </row>
    <row r="49" spans="2:11" ht="15" customHeight="1" x14ac:dyDescent="0.25">
      <c r="B49" s="96"/>
      <c r="C49" s="97"/>
      <c r="D49" s="97"/>
      <c r="E49" s="98"/>
      <c r="F49" s="98"/>
      <c r="G49" s="25" t="s">
        <v>44</v>
      </c>
      <c r="H49" s="85"/>
      <c r="I49" s="97"/>
      <c r="J49" s="97"/>
      <c r="K49" s="99"/>
    </row>
    <row r="50" spans="2:11" ht="15" customHeight="1" x14ac:dyDescent="0.25">
      <c r="B50" s="96"/>
      <c r="C50" s="97"/>
      <c r="D50" s="97"/>
      <c r="E50" s="98"/>
      <c r="F50" s="98"/>
      <c r="G50" s="25" t="s">
        <v>45</v>
      </c>
      <c r="H50" s="85"/>
      <c r="I50" s="97"/>
      <c r="J50" s="97"/>
      <c r="K50" s="99"/>
    </row>
    <row r="51" spans="2:11" ht="15" customHeight="1" x14ac:dyDescent="0.25">
      <c r="B51" s="96"/>
      <c r="C51" s="97"/>
      <c r="D51" s="97"/>
      <c r="E51" s="98"/>
      <c r="F51" s="98"/>
      <c r="G51" s="25" t="s">
        <v>46</v>
      </c>
      <c r="H51" s="85"/>
      <c r="I51" s="97"/>
      <c r="J51" s="97"/>
      <c r="K51" s="99"/>
    </row>
    <row r="52" spans="2:11" ht="15" customHeight="1" x14ac:dyDescent="0.25">
      <c r="B52" s="96"/>
      <c r="C52" s="97"/>
      <c r="D52" s="97"/>
      <c r="E52" s="98"/>
      <c r="F52" s="98"/>
      <c r="G52" s="25" t="s">
        <v>47</v>
      </c>
      <c r="H52" s="85"/>
      <c r="I52" s="97"/>
      <c r="J52" s="97"/>
      <c r="K52" s="99"/>
    </row>
    <row r="53" spans="2:11" ht="15" customHeight="1" thickBot="1" x14ac:dyDescent="0.3">
      <c r="B53" s="92"/>
      <c r="C53" s="18"/>
      <c r="D53" s="18"/>
      <c r="E53" s="84"/>
      <c r="F53" s="84"/>
      <c r="G53" s="26" t="s">
        <v>48</v>
      </c>
      <c r="H53" s="87" t="str">
        <f>IF(SUM(H44:H52)=100,SUM(H44:H52),"Error: Total must equal 100")</f>
        <v>Error: Total must equal 100</v>
      </c>
      <c r="I53" s="18"/>
      <c r="J53" s="18"/>
      <c r="K53" s="19"/>
    </row>
    <row r="54" spans="2:11" ht="15" customHeight="1" x14ac:dyDescent="0.25">
      <c r="B54" s="96">
        <v>2</v>
      </c>
      <c r="C54" s="97"/>
      <c r="D54" s="97"/>
      <c r="E54" s="98"/>
      <c r="F54" s="98"/>
      <c r="G54" s="25" t="s">
        <v>39</v>
      </c>
      <c r="H54" s="85"/>
      <c r="I54" s="97"/>
      <c r="J54" s="97"/>
      <c r="K54" s="99"/>
    </row>
    <row r="55" spans="2:11" ht="15" customHeight="1" x14ac:dyDescent="0.25">
      <c r="B55" s="96"/>
      <c r="C55" s="97"/>
      <c r="D55" s="97"/>
      <c r="E55" s="98"/>
      <c r="F55" s="98"/>
      <c r="G55" s="25" t="s">
        <v>40</v>
      </c>
      <c r="H55" s="85"/>
      <c r="I55" s="97"/>
      <c r="J55" s="97"/>
      <c r="K55" s="99"/>
    </row>
    <row r="56" spans="2:11" ht="15" customHeight="1" x14ac:dyDescent="0.25">
      <c r="B56" s="96"/>
      <c r="C56" s="97"/>
      <c r="D56" s="97"/>
      <c r="E56" s="98"/>
      <c r="F56" s="98"/>
      <c r="G56" s="25" t="s">
        <v>41</v>
      </c>
      <c r="H56" s="85"/>
      <c r="I56" s="97"/>
      <c r="J56" s="97"/>
      <c r="K56" s="99"/>
    </row>
    <row r="57" spans="2:11" ht="15" customHeight="1" x14ac:dyDescent="0.25">
      <c r="B57" s="96"/>
      <c r="C57" s="97"/>
      <c r="D57" s="97"/>
      <c r="E57" s="98"/>
      <c r="F57" s="98"/>
      <c r="G57" s="25" t="s">
        <v>42</v>
      </c>
      <c r="H57" s="85"/>
      <c r="I57" s="97"/>
      <c r="J57" s="97"/>
      <c r="K57" s="99"/>
    </row>
    <row r="58" spans="2:11" ht="15" customHeight="1" x14ac:dyDescent="0.25">
      <c r="B58" s="96"/>
      <c r="C58" s="97"/>
      <c r="D58" s="97"/>
      <c r="E58" s="98"/>
      <c r="F58" s="98"/>
      <c r="G58" s="25" t="s">
        <v>43</v>
      </c>
      <c r="H58" s="85"/>
      <c r="I58" s="97"/>
      <c r="J58" s="97"/>
      <c r="K58" s="99"/>
    </row>
    <row r="59" spans="2:11" ht="15" customHeight="1" x14ac:dyDescent="0.25">
      <c r="B59" s="96"/>
      <c r="C59" s="97"/>
      <c r="D59" s="97"/>
      <c r="E59" s="98"/>
      <c r="F59" s="98"/>
      <c r="G59" s="25" t="s">
        <v>44</v>
      </c>
      <c r="H59" s="85"/>
      <c r="I59" s="97"/>
      <c r="J59" s="97"/>
      <c r="K59" s="99"/>
    </row>
    <row r="60" spans="2:11" ht="15" customHeight="1" x14ac:dyDescent="0.25">
      <c r="B60" s="96"/>
      <c r="C60" s="97"/>
      <c r="D60" s="97"/>
      <c r="E60" s="98"/>
      <c r="F60" s="98"/>
      <c r="G60" s="25" t="s">
        <v>45</v>
      </c>
      <c r="H60" s="85"/>
      <c r="I60" s="97"/>
      <c r="J60" s="97"/>
      <c r="K60" s="99"/>
    </row>
    <row r="61" spans="2:11" ht="15" customHeight="1" x14ac:dyDescent="0.25">
      <c r="B61" s="96"/>
      <c r="C61" s="97"/>
      <c r="D61" s="97"/>
      <c r="E61" s="98"/>
      <c r="F61" s="98"/>
      <c r="G61" s="25" t="s">
        <v>46</v>
      </c>
      <c r="H61" s="85"/>
      <c r="I61" s="97"/>
      <c r="J61" s="97"/>
      <c r="K61" s="99"/>
    </row>
    <row r="62" spans="2:11" ht="15" customHeight="1" x14ac:dyDescent="0.25">
      <c r="B62" s="96"/>
      <c r="C62" s="97"/>
      <c r="D62" s="97"/>
      <c r="E62" s="98"/>
      <c r="F62" s="98"/>
      <c r="G62" s="25" t="s">
        <v>47</v>
      </c>
      <c r="H62" s="85"/>
      <c r="I62" s="97"/>
      <c r="J62" s="97"/>
      <c r="K62" s="99"/>
    </row>
    <row r="63" spans="2:11" ht="15" customHeight="1" thickBot="1" x14ac:dyDescent="0.3">
      <c r="B63" s="92"/>
      <c r="C63" s="18"/>
      <c r="D63" s="18"/>
      <c r="E63" s="84"/>
      <c r="F63" s="84"/>
      <c r="G63" s="26" t="s">
        <v>48</v>
      </c>
      <c r="H63" s="87" t="str">
        <f>IF(SUM(H54:H62)=100,SUM(H54:H62),"Error: Total must equal 100")</f>
        <v>Error: Total must equal 100</v>
      </c>
      <c r="I63" s="18"/>
      <c r="J63" s="18"/>
      <c r="K63" s="19"/>
    </row>
    <row r="64" spans="2:11" ht="15" customHeight="1" x14ac:dyDescent="0.25">
      <c r="B64" s="96">
        <v>3</v>
      </c>
      <c r="C64" s="97"/>
      <c r="D64" s="97"/>
      <c r="E64" s="98"/>
      <c r="F64" s="98"/>
      <c r="G64" s="25" t="s">
        <v>39</v>
      </c>
      <c r="H64" s="85"/>
      <c r="I64" s="97"/>
      <c r="J64" s="97"/>
      <c r="K64" s="99"/>
    </row>
    <row r="65" spans="2:11" ht="15" customHeight="1" x14ac:dyDescent="0.25">
      <c r="B65" s="96"/>
      <c r="C65" s="97"/>
      <c r="D65" s="97"/>
      <c r="E65" s="98"/>
      <c r="F65" s="98"/>
      <c r="G65" s="25" t="s">
        <v>40</v>
      </c>
      <c r="H65" s="85"/>
      <c r="I65" s="97"/>
      <c r="J65" s="97"/>
      <c r="K65" s="99"/>
    </row>
    <row r="66" spans="2:11" ht="15" customHeight="1" x14ac:dyDescent="0.25">
      <c r="B66" s="96"/>
      <c r="C66" s="97"/>
      <c r="D66" s="97"/>
      <c r="E66" s="98"/>
      <c r="F66" s="98"/>
      <c r="G66" s="25" t="s">
        <v>41</v>
      </c>
      <c r="H66" s="85"/>
      <c r="I66" s="97"/>
      <c r="J66" s="97"/>
      <c r="K66" s="99"/>
    </row>
    <row r="67" spans="2:11" ht="15" customHeight="1" x14ac:dyDescent="0.25">
      <c r="B67" s="96"/>
      <c r="C67" s="97"/>
      <c r="D67" s="97"/>
      <c r="E67" s="98"/>
      <c r="F67" s="98"/>
      <c r="G67" s="25" t="s">
        <v>42</v>
      </c>
      <c r="H67" s="85"/>
      <c r="I67" s="97"/>
      <c r="J67" s="97"/>
      <c r="K67" s="99"/>
    </row>
    <row r="68" spans="2:11" ht="15" customHeight="1" x14ac:dyDescent="0.25">
      <c r="B68" s="96"/>
      <c r="C68" s="97"/>
      <c r="D68" s="97"/>
      <c r="E68" s="98"/>
      <c r="F68" s="98"/>
      <c r="G68" s="25" t="s">
        <v>43</v>
      </c>
      <c r="H68" s="85"/>
      <c r="I68" s="97"/>
      <c r="J68" s="97"/>
      <c r="K68" s="99"/>
    </row>
    <row r="69" spans="2:11" ht="15" customHeight="1" x14ac:dyDescent="0.25">
      <c r="B69" s="96"/>
      <c r="C69" s="97"/>
      <c r="D69" s="97"/>
      <c r="E69" s="98"/>
      <c r="F69" s="98"/>
      <c r="G69" s="25" t="s">
        <v>44</v>
      </c>
      <c r="H69" s="85"/>
      <c r="I69" s="97"/>
      <c r="J69" s="97"/>
      <c r="K69" s="99"/>
    </row>
    <row r="70" spans="2:11" ht="15" customHeight="1" x14ac:dyDescent="0.25">
      <c r="B70" s="96"/>
      <c r="C70" s="97"/>
      <c r="D70" s="97"/>
      <c r="E70" s="98"/>
      <c r="F70" s="98"/>
      <c r="G70" s="25" t="s">
        <v>45</v>
      </c>
      <c r="H70" s="85"/>
      <c r="I70" s="97"/>
      <c r="J70" s="97"/>
      <c r="K70" s="99"/>
    </row>
    <row r="71" spans="2:11" ht="15" customHeight="1" x14ac:dyDescent="0.25">
      <c r="B71" s="96"/>
      <c r="C71" s="97"/>
      <c r="D71" s="97"/>
      <c r="E71" s="98"/>
      <c r="F71" s="98"/>
      <c r="G71" s="25" t="s">
        <v>46</v>
      </c>
      <c r="H71" s="85"/>
      <c r="I71" s="97"/>
      <c r="J71" s="97"/>
      <c r="K71" s="99"/>
    </row>
    <row r="72" spans="2:11" ht="15" customHeight="1" x14ac:dyDescent="0.25">
      <c r="B72" s="96"/>
      <c r="C72" s="97"/>
      <c r="D72" s="97"/>
      <c r="E72" s="98"/>
      <c r="F72" s="98"/>
      <c r="G72" s="25" t="s">
        <v>47</v>
      </c>
      <c r="H72" s="85"/>
      <c r="I72" s="97"/>
      <c r="J72" s="97"/>
      <c r="K72" s="99"/>
    </row>
    <row r="73" spans="2:11" ht="15" customHeight="1" thickBot="1" x14ac:dyDescent="0.3">
      <c r="B73" s="92"/>
      <c r="C73" s="18"/>
      <c r="D73" s="18"/>
      <c r="E73" s="84"/>
      <c r="F73" s="84"/>
      <c r="G73" s="26" t="s">
        <v>48</v>
      </c>
      <c r="H73" s="87" t="str">
        <f>IF(SUM(H64:H72)=100,SUM(H64:H72),"Error: Total must equal 100")</f>
        <v>Error: Total must equal 100</v>
      </c>
      <c r="I73" s="18"/>
      <c r="J73" s="18"/>
      <c r="K73" s="19"/>
    </row>
    <row r="74" spans="2:11" ht="15" customHeight="1" x14ac:dyDescent="0.25">
      <c r="B74" s="96">
        <v>4</v>
      </c>
      <c r="C74" s="97"/>
      <c r="D74" s="97"/>
      <c r="E74" s="98"/>
      <c r="F74" s="98"/>
      <c r="G74" s="25" t="s">
        <v>39</v>
      </c>
      <c r="H74" s="85"/>
      <c r="I74" s="97"/>
      <c r="J74" s="97"/>
      <c r="K74" s="99"/>
    </row>
    <row r="75" spans="2:11" ht="15" customHeight="1" x14ac:dyDescent="0.25">
      <c r="B75" s="96"/>
      <c r="C75" s="97"/>
      <c r="D75" s="97"/>
      <c r="E75" s="98"/>
      <c r="F75" s="98"/>
      <c r="G75" s="25" t="s">
        <v>40</v>
      </c>
      <c r="H75" s="85"/>
      <c r="I75" s="97"/>
      <c r="J75" s="97"/>
      <c r="K75" s="99"/>
    </row>
    <row r="76" spans="2:11" ht="15" customHeight="1" x14ac:dyDescent="0.25">
      <c r="B76" s="96"/>
      <c r="C76" s="97"/>
      <c r="D76" s="97"/>
      <c r="E76" s="98"/>
      <c r="F76" s="98"/>
      <c r="G76" s="25" t="s">
        <v>41</v>
      </c>
      <c r="H76" s="85"/>
      <c r="I76" s="97"/>
      <c r="J76" s="97"/>
      <c r="K76" s="99"/>
    </row>
    <row r="77" spans="2:11" ht="15" customHeight="1" x14ac:dyDescent="0.25">
      <c r="B77" s="96"/>
      <c r="C77" s="97"/>
      <c r="D77" s="97"/>
      <c r="E77" s="98"/>
      <c r="F77" s="98"/>
      <c r="G77" s="25" t="s">
        <v>42</v>
      </c>
      <c r="H77" s="85"/>
      <c r="I77" s="97"/>
      <c r="J77" s="97"/>
      <c r="K77" s="99"/>
    </row>
    <row r="78" spans="2:11" ht="15" customHeight="1" x14ac:dyDescent="0.25">
      <c r="B78" s="96"/>
      <c r="C78" s="97"/>
      <c r="D78" s="97"/>
      <c r="E78" s="98"/>
      <c r="F78" s="98"/>
      <c r="G78" s="25" t="s">
        <v>43</v>
      </c>
      <c r="H78" s="85"/>
      <c r="I78" s="97"/>
      <c r="J78" s="97"/>
      <c r="K78" s="99"/>
    </row>
    <row r="79" spans="2:11" ht="15" customHeight="1" x14ac:dyDescent="0.25">
      <c r="B79" s="96"/>
      <c r="C79" s="97"/>
      <c r="D79" s="97"/>
      <c r="E79" s="98"/>
      <c r="F79" s="98"/>
      <c r="G79" s="25" t="s">
        <v>44</v>
      </c>
      <c r="H79" s="85"/>
      <c r="I79" s="97"/>
      <c r="J79" s="97"/>
      <c r="K79" s="99"/>
    </row>
    <row r="80" spans="2:11" ht="15" customHeight="1" x14ac:dyDescent="0.25">
      <c r="B80" s="96"/>
      <c r="C80" s="97"/>
      <c r="D80" s="97"/>
      <c r="E80" s="98"/>
      <c r="F80" s="98"/>
      <c r="G80" s="25" t="s">
        <v>45</v>
      </c>
      <c r="H80" s="85"/>
      <c r="I80" s="97"/>
      <c r="J80" s="97"/>
      <c r="K80" s="99"/>
    </row>
    <row r="81" spans="2:11" ht="15" customHeight="1" x14ac:dyDescent="0.25">
      <c r="B81" s="96"/>
      <c r="C81" s="97"/>
      <c r="D81" s="97"/>
      <c r="E81" s="98"/>
      <c r="F81" s="98"/>
      <c r="G81" s="25" t="s">
        <v>46</v>
      </c>
      <c r="H81" s="85"/>
      <c r="I81" s="97"/>
      <c r="J81" s="97"/>
      <c r="K81" s="99"/>
    </row>
    <row r="82" spans="2:11" ht="15" customHeight="1" x14ac:dyDescent="0.25">
      <c r="B82" s="96"/>
      <c r="C82" s="97"/>
      <c r="D82" s="97"/>
      <c r="E82" s="98"/>
      <c r="F82" s="98"/>
      <c r="G82" s="25" t="s">
        <v>47</v>
      </c>
      <c r="H82" s="85"/>
      <c r="I82" s="97"/>
      <c r="J82" s="97"/>
      <c r="K82" s="99"/>
    </row>
    <row r="83" spans="2:11" ht="15" customHeight="1" thickBot="1" x14ac:dyDescent="0.3">
      <c r="B83" s="92"/>
      <c r="C83" s="18"/>
      <c r="D83" s="18"/>
      <c r="E83" s="84"/>
      <c r="F83" s="84"/>
      <c r="G83" s="26" t="s">
        <v>48</v>
      </c>
      <c r="H83" s="87" t="str">
        <f>IF(SUM(H74:H82)=100,SUM(H74:H82),"Error: Total must equal 100")</f>
        <v>Error: Total must equal 100</v>
      </c>
      <c r="I83" s="18"/>
      <c r="J83" s="18"/>
      <c r="K83" s="19"/>
    </row>
    <row r="84" spans="2:11" ht="15" customHeight="1" x14ac:dyDescent="0.25">
      <c r="B84" s="96">
        <v>5</v>
      </c>
      <c r="C84" s="97"/>
      <c r="D84" s="97"/>
      <c r="E84" s="98"/>
      <c r="F84" s="98"/>
      <c r="G84" s="25" t="s">
        <v>39</v>
      </c>
      <c r="H84" s="85"/>
      <c r="I84" s="97"/>
      <c r="J84" s="97"/>
      <c r="K84" s="99"/>
    </row>
    <row r="85" spans="2:11" ht="15" customHeight="1" x14ac:dyDescent="0.25">
      <c r="B85" s="96"/>
      <c r="C85" s="97"/>
      <c r="D85" s="97"/>
      <c r="E85" s="98"/>
      <c r="F85" s="98"/>
      <c r="G85" s="25" t="s">
        <v>40</v>
      </c>
      <c r="H85" s="85"/>
      <c r="I85" s="97"/>
      <c r="J85" s="97"/>
      <c r="K85" s="99"/>
    </row>
    <row r="86" spans="2:11" ht="15" customHeight="1" x14ac:dyDescent="0.25">
      <c r="B86" s="96"/>
      <c r="C86" s="97"/>
      <c r="D86" s="97"/>
      <c r="E86" s="98"/>
      <c r="F86" s="98"/>
      <c r="G86" s="25" t="s">
        <v>41</v>
      </c>
      <c r="H86" s="85"/>
      <c r="I86" s="97"/>
      <c r="J86" s="97"/>
      <c r="K86" s="99"/>
    </row>
    <row r="87" spans="2:11" ht="15" customHeight="1" x14ac:dyDescent="0.25">
      <c r="B87" s="96"/>
      <c r="C87" s="97"/>
      <c r="D87" s="97"/>
      <c r="E87" s="98"/>
      <c r="F87" s="98"/>
      <c r="G87" s="25" t="s">
        <v>42</v>
      </c>
      <c r="H87" s="85"/>
      <c r="I87" s="97"/>
      <c r="J87" s="97"/>
      <c r="K87" s="99"/>
    </row>
    <row r="88" spans="2:11" ht="15" customHeight="1" x14ac:dyDescent="0.25">
      <c r="B88" s="96"/>
      <c r="C88" s="97"/>
      <c r="D88" s="97"/>
      <c r="E88" s="98"/>
      <c r="F88" s="98"/>
      <c r="G88" s="25" t="s">
        <v>43</v>
      </c>
      <c r="H88" s="85"/>
      <c r="I88" s="97"/>
      <c r="J88" s="97"/>
      <c r="K88" s="99"/>
    </row>
    <row r="89" spans="2:11" ht="15" customHeight="1" x14ac:dyDescent="0.25">
      <c r="B89" s="96"/>
      <c r="C89" s="97"/>
      <c r="D89" s="97"/>
      <c r="E89" s="98"/>
      <c r="F89" s="98"/>
      <c r="G89" s="25" t="s">
        <v>44</v>
      </c>
      <c r="H89" s="85"/>
      <c r="I89" s="97"/>
      <c r="J89" s="97"/>
      <c r="K89" s="99"/>
    </row>
    <row r="90" spans="2:11" ht="15" customHeight="1" x14ac:dyDescent="0.25">
      <c r="B90" s="96"/>
      <c r="C90" s="97"/>
      <c r="D90" s="97"/>
      <c r="E90" s="98"/>
      <c r="F90" s="98"/>
      <c r="G90" s="25" t="s">
        <v>45</v>
      </c>
      <c r="H90" s="85"/>
      <c r="I90" s="97"/>
      <c r="J90" s="97"/>
      <c r="K90" s="99"/>
    </row>
    <row r="91" spans="2:11" ht="15" customHeight="1" x14ac:dyDescent="0.25">
      <c r="B91" s="96"/>
      <c r="C91" s="97"/>
      <c r="D91" s="97"/>
      <c r="E91" s="98"/>
      <c r="F91" s="98"/>
      <c r="G91" s="25" t="s">
        <v>46</v>
      </c>
      <c r="H91" s="85"/>
      <c r="I91" s="97"/>
      <c r="J91" s="97"/>
      <c r="K91" s="99"/>
    </row>
    <row r="92" spans="2:11" ht="15" customHeight="1" x14ac:dyDescent="0.25">
      <c r="B92" s="96"/>
      <c r="C92" s="97"/>
      <c r="D92" s="97"/>
      <c r="E92" s="98"/>
      <c r="F92" s="98"/>
      <c r="G92" s="25" t="s">
        <v>47</v>
      </c>
      <c r="H92" s="85"/>
      <c r="I92" s="97"/>
      <c r="J92" s="97"/>
      <c r="K92" s="99"/>
    </row>
    <row r="93" spans="2:11" ht="15" customHeight="1" thickBot="1" x14ac:dyDescent="0.3">
      <c r="B93" s="92"/>
      <c r="C93" s="18"/>
      <c r="D93" s="18"/>
      <c r="E93" s="84"/>
      <c r="F93" s="84"/>
      <c r="G93" s="26" t="s">
        <v>48</v>
      </c>
      <c r="H93" s="87" t="str">
        <f>IF(SUM(H84:H92)=100,SUM(H84:H92),"Error: Total must equal 100")</f>
        <v>Error: Total must equal 100</v>
      </c>
      <c r="I93" s="18"/>
      <c r="J93" s="18"/>
      <c r="K93" s="19"/>
    </row>
    <row r="94" spans="2:11" ht="15" customHeight="1" x14ac:dyDescent="0.25">
      <c r="B94" s="96">
        <v>6</v>
      </c>
      <c r="C94" s="97"/>
      <c r="D94" s="97"/>
      <c r="E94" s="98"/>
      <c r="F94" s="98"/>
      <c r="G94" s="25" t="s">
        <v>39</v>
      </c>
      <c r="H94" s="85"/>
      <c r="I94" s="97"/>
      <c r="J94" s="97"/>
      <c r="K94" s="99"/>
    </row>
    <row r="95" spans="2:11" ht="15" customHeight="1" x14ac:dyDescent="0.25">
      <c r="B95" s="96"/>
      <c r="C95" s="97"/>
      <c r="D95" s="97"/>
      <c r="E95" s="98"/>
      <c r="F95" s="98"/>
      <c r="G95" s="25" t="s">
        <v>40</v>
      </c>
      <c r="H95" s="85"/>
      <c r="I95" s="97"/>
      <c r="J95" s="97"/>
      <c r="K95" s="99"/>
    </row>
    <row r="96" spans="2:11" ht="15" customHeight="1" x14ac:dyDescent="0.25">
      <c r="B96" s="96"/>
      <c r="C96" s="97"/>
      <c r="D96" s="97"/>
      <c r="E96" s="98"/>
      <c r="F96" s="98"/>
      <c r="G96" s="25" t="s">
        <v>41</v>
      </c>
      <c r="H96" s="85"/>
      <c r="I96" s="97"/>
      <c r="J96" s="97"/>
      <c r="K96" s="99"/>
    </row>
    <row r="97" spans="2:11" ht="15" customHeight="1" x14ac:dyDescent="0.25">
      <c r="B97" s="96"/>
      <c r="C97" s="97"/>
      <c r="D97" s="97"/>
      <c r="E97" s="98"/>
      <c r="F97" s="98"/>
      <c r="G97" s="25" t="s">
        <v>42</v>
      </c>
      <c r="H97" s="85"/>
      <c r="I97" s="97"/>
      <c r="J97" s="97"/>
      <c r="K97" s="99"/>
    </row>
    <row r="98" spans="2:11" ht="15" customHeight="1" x14ac:dyDescent="0.25">
      <c r="B98" s="96"/>
      <c r="C98" s="97"/>
      <c r="D98" s="97"/>
      <c r="E98" s="98"/>
      <c r="F98" s="98"/>
      <c r="G98" s="25" t="s">
        <v>43</v>
      </c>
      <c r="H98" s="85"/>
      <c r="I98" s="97"/>
      <c r="J98" s="97"/>
      <c r="K98" s="99"/>
    </row>
    <row r="99" spans="2:11" ht="15" customHeight="1" x14ac:dyDescent="0.25">
      <c r="B99" s="96"/>
      <c r="C99" s="97"/>
      <c r="D99" s="97"/>
      <c r="E99" s="98"/>
      <c r="F99" s="98"/>
      <c r="G99" s="25" t="s">
        <v>44</v>
      </c>
      <c r="H99" s="85"/>
      <c r="I99" s="97"/>
      <c r="J99" s="97"/>
      <c r="K99" s="99"/>
    </row>
    <row r="100" spans="2:11" ht="15" customHeight="1" x14ac:dyDescent="0.25">
      <c r="B100" s="96"/>
      <c r="C100" s="97"/>
      <c r="D100" s="97"/>
      <c r="E100" s="98"/>
      <c r="F100" s="98"/>
      <c r="G100" s="25" t="s">
        <v>45</v>
      </c>
      <c r="H100" s="85"/>
      <c r="I100" s="97"/>
      <c r="J100" s="97"/>
      <c r="K100" s="99"/>
    </row>
    <row r="101" spans="2:11" ht="15" customHeight="1" x14ac:dyDescent="0.25">
      <c r="B101" s="96"/>
      <c r="C101" s="97"/>
      <c r="D101" s="97"/>
      <c r="E101" s="98"/>
      <c r="F101" s="98"/>
      <c r="G101" s="25" t="s">
        <v>46</v>
      </c>
      <c r="H101" s="85"/>
      <c r="I101" s="97"/>
      <c r="J101" s="97"/>
      <c r="K101" s="99"/>
    </row>
    <row r="102" spans="2:11" ht="15" customHeight="1" x14ac:dyDescent="0.25">
      <c r="B102" s="96"/>
      <c r="C102" s="97"/>
      <c r="D102" s="97"/>
      <c r="E102" s="98"/>
      <c r="F102" s="98"/>
      <c r="G102" s="25" t="s">
        <v>47</v>
      </c>
      <c r="H102" s="85"/>
      <c r="I102" s="97"/>
      <c r="J102" s="97"/>
      <c r="K102" s="99"/>
    </row>
    <row r="103" spans="2:11" ht="15" customHeight="1" x14ac:dyDescent="0.25">
      <c r="B103" s="92"/>
      <c r="C103" s="18"/>
      <c r="D103" s="18"/>
      <c r="E103" s="84"/>
      <c r="F103" s="84"/>
      <c r="G103" s="26" t="s">
        <v>48</v>
      </c>
      <c r="H103" s="86" t="str">
        <f>IF(SUM(H94:H102)=100,SUM(H94:H102),"Error: Total is not 100")</f>
        <v>Error: Total is not 100</v>
      </c>
      <c r="I103" s="18"/>
      <c r="J103" s="18"/>
      <c r="K103" s="19"/>
    </row>
    <row r="104" spans="2:11" ht="15" customHeight="1" x14ac:dyDescent="0.25">
      <c r="B104" s="96">
        <v>7</v>
      </c>
      <c r="C104" s="97"/>
      <c r="D104" s="97"/>
      <c r="E104" s="98"/>
      <c r="F104" s="98"/>
      <c r="G104" s="25" t="s">
        <v>39</v>
      </c>
      <c r="H104" s="85"/>
      <c r="I104" s="97"/>
      <c r="J104" s="97"/>
      <c r="K104" s="99"/>
    </row>
    <row r="105" spans="2:11" ht="15" customHeight="1" x14ac:dyDescent="0.25">
      <c r="B105" s="96"/>
      <c r="C105" s="97"/>
      <c r="D105" s="97"/>
      <c r="E105" s="98"/>
      <c r="F105" s="98"/>
      <c r="G105" s="25" t="s">
        <v>40</v>
      </c>
      <c r="H105" s="85"/>
      <c r="I105" s="97"/>
      <c r="J105" s="97"/>
      <c r="K105" s="99"/>
    </row>
    <row r="106" spans="2:11" ht="15" customHeight="1" x14ac:dyDescent="0.25">
      <c r="B106" s="96"/>
      <c r="C106" s="97"/>
      <c r="D106" s="97"/>
      <c r="E106" s="98"/>
      <c r="F106" s="98"/>
      <c r="G106" s="25" t="s">
        <v>41</v>
      </c>
      <c r="H106" s="85"/>
      <c r="I106" s="97"/>
      <c r="J106" s="97"/>
      <c r="K106" s="99"/>
    </row>
    <row r="107" spans="2:11" ht="15" customHeight="1" x14ac:dyDescent="0.25">
      <c r="B107" s="96"/>
      <c r="C107" s="97"/>
      <c r="D107" s="97"/>
      <c r="E107" s="98"/>
      <c r="F107" s="98"/>
      <c r="G107" s="25" t="s">
        <v>42</v>
      </c>
      <c r="H107" s="85"/>
      <c r="I107" s="97"/>
      <c r="J107" s="97"/>
      <c r="K107" s="99"/>
    </row>
    <row r="108" spans="2:11" ht="15" customHeight="1" x14ac:dyDescent="0.25">
      <c r="B108" s="96"/>
      <c r="C108" s="97"/>
      <c r="D108" s="97"/>
      <c r="E108" s="98"/>
      <c r="F108" s="98"/>
      <c r="G108" s="25" t="s">
        <v>43</v>
      </c>
      <c r="H108" s="85"/>
      <c r="I108" s="97"/>
      <c r="J108" s="97"/>
      <c r="K108" s="99"/>
    </row>
    <row r="109" spans="2:11" ht="15" customHeight="1" x14ac:dyDescent="0.25">
      <c r="B109" s="96"/>
      <c r="C109" s="97"/>
      <c r="D109" s="97"/>
      <c r="E109" s="98"/>
      <c r="F109" s="98"/>
      <c r="G109" s="25" t="s">
        <v>44</v>
      </c>
      <c r="H109" s="85"/>
      <c r="I109" s="97"/>
      <c r="J109" s="97"/>
      <c r="K109" s="99"/>
    </row>
    <row r="110" spans="2:11" ht="15" customHeight="1" x14ac:dyDescent="0.25">
      <c r="B110" s="96"/>
      <c r="C110" s="97"/>
      <c r="D110" s="97"/>
      <c r="E110" s="98"/>
      <c r="F110" s="98"/>
      <c r="G110" s="25" t="s">
        <v>45</v>
      </c>
      <c r="H110" s="85"/>
      <c r="I110" s="97"/>
      <c r="J110" s="97"/>
      <c r="K110" s="99"/>
    </row>
    <row r="111" spans="2:11" ht="15" customHeight="1" x14ac:dyDescent="0.25">
      <c r="B111" s="96"/>
      <c r="C111" s="97"/>
      <c r="D111" s="97"/>
      <c r="E111" s="98"/>
      <c r="F111" s="98"/>
      <c r="G111" s="25" t="s">
        <v>46</v>
      </c>
      <c r="H111" s="85"/>
      <c r="I111" s="97"/>
      <c r="J111" s="97"/>
      <c r="K111" s="99"/>
    </row>
    <row r="112" spans="2:11" ht="15" customHeight="1" x14ac:dyDescent="0.25">
      <c r="B112" s="96"/>
      <c r="C112" s="97"/>
      <c r="D112" s="97"/>
      <c r="E112" s="98"/>
      <c r="F112" s="98"/>
      <c r="G112" s="25" t="s">
        <v>47</v>
      </c>
      <c r="H112" s="85"/>
      <c r="I112" s="97"/>
      <c r="J112" s="97"/>
      <c r="K112" s="99"/>
    </row>
    <row r="113" spans="2:11" ht="15" customHeight="1" thickBot="1" x14ac:dyDescent="0.3">
      <c r="B113" s="92"/>
      <c r="C113" s="18"/>
      <c r="D113" s="18"/>
      <c r="E113" s="84"/>
      <c r="F113" s="84"/>
      <c r="G113" s="26" t="s">
        <v>48</v>
      </c>
      <c r="H113" s="87" t="str">
        <f>IF(SUM(H104:H112)=100,SUM(H104:H112),"Error: Total must equal 100")</f>
        <v>Error: Total must equal 100</v>
      </c>
      <c r="I113" s="18"/>
      <c r="J113" s="18"/>
      <c r="K113" s="19"/>
    </row>
    <row r="114" spans="2:11" ht="15" customHeight="1" x14ac:dyDescent="0.25">
      <c r="B114" s="96">
        <v>8</v>
      </c>
      <c r="C114" s="97"/>
      <c r="D114" s="97"/>
      <c r="E114" s="98"/>
      <c r="F114" s="98"/>
      <c r="G114" s="25" t="s">
        <v>39</v>
      </c>
      <c r="H114" s="85"/>
      <c r="I114" s="97"/>
      <c r="J114" s="97"/>
      <c r="K114" s="99"/>
    </row>
    <row r="115" spans="2:11" ht="15" customHeight="1" x14ac:dyDescent="0.25">
      <c r="B115" s="96"/>
      <c r="C115" s="97"/>
      <c r="D115" s="97"/>
      <c r="E115" s="98"/>
      <c r="F115" s="98"/>
      <c r="G115" s="25" t="s">
        <v>40</v>
      </c>
      <c r="H115" s="85"/>
      <c r="I115" s="97"/>
      <c r="J115" s="97"/>
      <c r="K115" s="99"/>
    </row>
    <row r="116" spans="2:11" ht="15" customHeight="1" x14ac:dyDescent="0.25">
      <c r="B116" s="96"/>
      <c r="C116" s="97"/>
      <c r="D116" s="97"/>
      <c r="E116" s="98"/>
      <c r="F116" s="98"/>
      <c r="G116" s="25" t="s">
        <v>41</v>
      </c>
      <c r="H116" s="85"/>
      <c r="I116" s="97"/>
      <c r="J116" s="97"/>
      <c r="K116" s="99"/>
    </row>
    <row r="117" spans="2:11" ht="15" customHeight="1" x14ac:dyDescent="0.25">
      <c r="B117" s="96"/>
      <c r="C117" s="97"/>
      <c r="D117" s="97"/>
      <c r="E117" s="98"/>
      <c r="F117" s="98"/>
      <c r="G117" s="25" t="s">
        <v>42</v>
      </c>
      <c r="H117" s="85"/>
      <c r="I117" s="97"/>
      <c r="J117" s="97"/>
      <c r="K117" s="99"/>
    </row>
    <row r="118" spans="2:11" ht="15" customHeight="1" x14ac:dyDescent="0.25">
      <c r="B118" s="96"/>
      <c r="C118" s="97"/>
      <c r="D118" s="97"/>
      <c r="E118" s="98"/>
      <c r="F118" s="98"/>
      <c r="G118" s="25" t="s">
        <v>43</v>
      </c>
      <c r="H118" s="85"/>
      <c r="I118" s="97"/>
      <c r="J118" s="97"/>
      <c r="K118" s="99"/>
    </row>
    <row r="119" spans="2:11" ht="15" customHeight="1" x14ac:dyDescent="0.25">
      <c r="B119" s="96"/>
      <c r="C119" s="97"/>
      <c r="D119" s="97"/>
      <c r="E119" s="98"/>
      <c r="F119" s="98"/>
      <c r="G119" s="25" t="s">
        <v>44</v>
      </c>
      <c r="H119" s="85"/>
      <c r="I119" s="97"/>
      <c r="J119" s="97"/>
      <c r="K119" s="99"/>
    </row>
    <row r="120" spans="2:11" ht="15" customHeight="1" x14ac:dyDescent="0.25">
      <c r="B120" s="96"/>
      <c r="C120" s="97"/>
      <c r="D120" s="97"/>
      <c r="E120" s="98"/>
      <c r="F120" s="98"/>
      <c r="G120" s="25" t="s">
        <v>45</v>
      </c>
      <c r="H120" s="85"/>
      <c r="I120" s="97"/>
      <c r="J120" s="97"/>
      <c r="K120" s="99"/>
    </row>
    <row r="121" spans="2:11" ht="15" customHeight="1" x14ac:dyDescent="0.25">
      <c r="B121" s="96"/>
      <c r="C121" s="97"/>
      <c r="D121" s="97"/>
      <c r="E121" s="98"/>
      <c r="F121" s="98"/>
      <c r="G121" s="25" t="s">
        <v>46</v>
      </c>
      <c r="H121" s="85"/>
      <c r="I121" s="97"/>
      <c r="J121" s="97"/>
      <c r="K121" s="99"/>
    </row>
    <row r="122" spans="2:11" ht="15" customHeight="1" x14ac:dyDescent="0.25">
      <c r="B122" s="96"/>
      <c r="C122" s="97"/>
      <c r="D122" s="97"/>
      <c r="E122" s="98"/>
      <c r="F122" s="98"/>
      <c r="G122" s="25" t="s">
        <v>47</v>
      </c>
      <c r="H122" s="85"/>
      <c r="I122" s="97"/>
      <c r="J122" s="97"/>
      <c r="K122" s="99"/>
    </row>
    <row r="123" spans="2:11" ht="15" customHeight="1" thickBot="1" x14ac:dyDescent="0.3">
      <c r="B123" s="92"/>
      <c r="C123" s="18"/>
      <c r="D123" s="18"/>
      <c r="E123" s="84"/>
      <c r="F123" s="84"/>
      <c r="G123" s="26" t="s">
        <v>48</v>
      </c>
      <c r="H123" s="87" t="str">
        <f>IF(SUM(H114:H122)=100,SUM(H114:H122),"Error: Total must equal 100")</f>
        <v>Error: Total must equal 100</v>
      </c>
      <c r="I123" s="18"/>
      <c r="J123" s="18"/>
      <c r="K123" s="19"/>
    </row>
    <row r="124" spans="2:11" ht="15" customHeight="1" x14ac:dyDescent="0.25">
      <c r="B124" s="96">
        <v>9</v>
      </c>
      <c r="C124" s="97"/>
      <c r="D124" s="97"/>
      <c r="E124" s="98"/>
      <c r="F124" s="98"/>
      <c r="G124" s="25" t="s">
        <v>39</v>
      </c>
      <c r="H124" s="85"/>
      <c r="I124" s="97"/>
      <c r="J124" s="97"/>
      <c r="K124" s="99"/>
    </row>
    <row r="125" spans="2:11" ht="15" customHeight="1" x14ac:dyDescent="0.25">
      <c r="B125" s="96"/>
      <c r="C125" s="97"/>
      <c r="D125" s="97"/>
      <c r="E125" s="98"/>
      <c r="F125" s="98"/>
      <c r="G125" s="25" t="s">
        <v>40</v>
      </c>
      <c r="H125" s="85"/>
      <c r="I125" s="97"/>
      <c r="J125" s="97"/>
      <c r="K125" s="99"/>
    </row>
    <row r="126" spans="2:11" ht="15" customHeight="1" x14ac:dyDescent="0.25">
      <c r="B126" s="96"/>
      <c r="C126" s="97"/>
      <c r="D126" s="97"/>
      <c r="E126" s="98"/>
      <c r="F126" s="98"/>
      <c r="G126" s="25" t="s">
        <v>41</v>
      </c>
      <c r="H126" s="85"/>
      <c r="I126" s="97"/>
      <c r="J126" s="97"/>
      <c r="K126" s="99"/>
    </row>
    <row r="127" spans="2:11" ht="15" customHeight="1" x14ac:dyDescent="0.25">
      <c r="B127" s="96"/>
      <c r="C127" s="97"/>
      <c r="D127" s="97"/>
      <c r="E127" s="98"/>
      <c r="F127" s="98"/>
      <c r="G127" s="25" t="s">
        <v>42</v>
      </c>
      <c r="H127" s="85"/>
      <c r="I127" s="97"/>
      <c r="J127" s="97"/>
      <c r="K127" s="99"/>
    </row>
    <row r="128" spans="2:11" ht="15" customHeight="1" x14ac:dyDescent="0.25">
      <c r="B128" s="96"/>
      <c r="C128" s="97"/>
      <c r="D128" s="97"/>
      <c r="E128" s="98"/>
      <c r="F128" s="98"/>
      <c r="G128" s="25" t="s">
        <v>43</v>
      </c>
      <c r="H128" s="85"/>
      <c r="I128" s="97"/>
      <c r="J128" s="97"/>
      <c r="K128" s="99"/>
    </row>
    <row r="129" spans="2:11" ht="15" customHeight="1" x14ac:dyDescent="0.25">
      <c r="B129" s="96"/>
      <c r="C129" s="97"/>
      <c r="D129" s="97"/>
      <c r="E129" s="98"/>
      <c r="F129" s="98"/>
      <c r="G129" s="25" t="s">
        <v>44</v>
      </c>
      <c r="H129" s="85"/>
      <c r="I129" s="97"/>
      <c r="J129" s="97"/>
      <c r="K129" s="99"/>
    </row>
    <row r="130" spans="2:11" ht="15" customHeight="1" x14ac:dyDescent="0.25">
      <c r="B130" s="96"/>
      <c r="C130" s="97"/>
      <c r="D130" s="97"/>
      <c r="E130" s="98"/>
      <c r="F130" s="98"/>
      <c r="G130" s="25" t="s">
        <v>45</v>
      </c>
      <c r="H130" s="85"/>
      <c r="I130" s="97"/>
      <c r="J130" s="97"/>
      <c r="K130" s="99"/>
    </row>
    <row r="131" spans="2:11" ht="15" customHeight="1" x14ac:dyDescent="0.25">
      <c r="B131" s="96"/>
      <c r="C131" s="97"/>
      <c r="D131" s="97"/>
      <c r="E131" s="98"/>
      <c r="F131" s="98"/>
      <c r="G131" s="25" t="s">
        <v>46</v>
      </c>
      <c r="H131" s="85"/>
      <c r="I131" s="97"/>
      <c r="J131" s="97"/>
      <c r="K131" s="99"/>
    </row>
    <row r="132" spans="2:11" ht="15" customHeight="1" x14ac:dyDescent="0.25">
      <c r="B132" s="96"/>
      <c r="C132" s="97"/>
      <c r="D132" s="97"/>
      <c r="E132" s="98"/>
      <c r="F132" s="98"/>
      <c r="G132" s="25" t="s">
        <v>47</v>
      </c>
      <c r="H132" s="85"/>
      <c r="I132" s="97"/>
      <c r="J132" s="97"/>
      <c r="K132" s="99"/>
    </row>
    <row r="133" spans="2:11" ht="15" customHeight="1" thickBot="1" x14ac:dyDescent="0.3">
      <c r="B133" s="92"/>
      <c r="C133" s="18"/>
      <c r="D133" s="18"/>
      <c r="E133" s="84"/>
      <c r="F133" s="84"/>
      <c r="G133" s="26" t="s">
        <v>48</v>
      </c>
      <c r="H133" s="87" t="str">
        <f>IF(SUM(H124:H132)=100,SUM(H124:H132),"Error: Total must equal 100")</f>
        <v>Error: Total must equal 100</v>
      </c>
      <c r="I133" s="18"/>
      <c r="J133" s="18"/>
      <c r="K133" s="19"/>
    </row>
    <row r="134" spans="2:11" ht="15" customHeight="1" x14ac:dyDescent="0.25">
      <c r="B134" s="96">
        <v>10</v>
      </c>
      <c r="C134" s="97"/>
      <c r="D134" s="97"/>
      <c r="E134" s="98"/>
      <c r="F134" s="98"/>
      <c r="G134" s="25" t="s">
        <v>39</v>
      </c>
      <c r="H134" s="85"/>
      <c r="I134" s="97"/>
      <c r="J134" s="97"/>
      <c r="K134" s="99"/>
    </row>
    <row r="135" spans="2:11" ht="15" customHeight="1" x14ac:dyDescent="0.25">
      <c r="B135" s="96"/>
      <c r="C135" s="97"/>
      <c r="D135" s="97"/>
      <c r="E135" s="98"/>
      <c r="F135" s="98"/>
      <c r="G135" s="25" t="s">
        <v>40</v>
      </c>
      <c r="H135" s="85"/>
      <c r="I135" s="97"/>
      <c r="J135" s="97"/>
      <c r="K135" s="99"/>
    </row>
    <row r="136" spans="2:11" ht="15" customHeight="1" x14ac:dyDescent="0.25">
      <c r="B136" s="96"/>
      <c r="C136" s="97"/>
      <c r="D136" s="97"/>
      <c r="E136" s="98"/>
      <c r="F136" s="98"/>
      <c r="G136" s="25" t="s">
        <v>41</v>
      </c>
      <c r="H136" s="85"/>
      <c r="I136" s="97"/>
      <c r="J136" s="97"/>
      <c r="K136" s="99"/>
    </row>
    <row r="137" spans="2:11" ht="15" customHeight="1" x14ac:dyDescent="0.25">
      <c r="B137" s="96"/>
      <c r="C137" s="97"/>
      <c r="D137" s="97"/>
      <c r="E137" s="98"/>
      <c r="F137" s="98"/>
      <c r="G137" s="25" t="s">
        <v>42</v>
      </c>
      <c r="H137" s="85"/>
      <c r="I137" s="97"/>
      <c r="J137" s="97"/>
      <c r="K137" s="99"/>
    </row>
    <row r="138" spans="2:11" ht="15" customHeight="1" x14ac:dyDescent="0.25">
      <c r="B138" s="96"/>
      <c r="C138" s="97"/>
      <c r="D138" s="97"/>
      <c r="E138" s="98"/>
      <c r="F138" s="98"/>
      <c r="G138" s="25" t="s">
        <v>43</v>
      </c>
      <c r="H138" s="85"/>
      <c r="I138" s="97"/>
      <c r="J138" s="97"/>
      <c r="K138" s="99"/>
    </row>
    <row r="139" spans="2:11" ht="15" customHeight="1" x14ac:dyDescent="0.25">
      <c r="B139" s="96"/>
      <c r="C139" s="97"/>
      <c r="D139" s="97"/>
      <c r="E139" s="98"/>
      <c r="F139" s="98"/>
      <c r="G139" s="25" t="s">
        <v>44</v>
      </c>
      <c r="H139" s="85"/>
      <c r="I139" s="97"/>
      <c r="J139" s="97"/>
      <c r="K139" s="99"/>
    </row>
    <row r="140" spans="2:11" ht="15" customHeight="1" x14ac:dyDescent="0.25">
      <c r="B140" s="96"/>
      <c r="C140" s="97"/>
      <c r="D140" s="97"/>
      <c r="E140" s="98"/>
      <c r="F140" s="98"/>
      <c r="G140" s="25" t="s">
        <v>45</v>
      </c>
      <c r="H140" s="85"/>
      <c r="I140" s="97"/>
      <c r="J140" s="97"/>
      <c r="K140" s="99"/>
    </row>
    <row r="141" spans="2:11" ht="15" customHeight="1" x14ac:dyDescent="0.25">
      <c r="B141" s="96"/>
      <c r="C141" s="97"/>
      <c r="D141" s="97"/>
      <c r="E141" s="98"/>
      <c r="F141" s="98"/>
      <c r="G141" s="25" t="s">
        <v>46</v>
      </c>
      <c r="H141" s="85"/>
      <c r="I141" s="97"/>
      <c r="J141" s="97"/>
      <c r="K141" s="99"/>
    </row>
    <row r="142" spans="2:11" ht="15" customHeight="1" x14ac:dyDescent="0.25">
      <c r="B142" s="96"/>
      <c r="C142" s="97"/>
      <c r="D142" s="97"/>
      <c r="E142" s="98"/>
      <c r="F142" s="98"/>
      <c r="G142" s="25" t="s">
        <v>47</v>
      </c>
      <c r="H142" s="85"/>
      <c r="I142" s="97"/>
      <c r="J142" s="97"/>
      <c r="K142" s="99"/>
    </row>
    <row r="143" spans="2:11" ht="15" customHeight="1" thickBot="1" x14ac:dyDescent="0.3">
      <c r="B143" s="92"/>
      <c r="C143" s="18"/>
      <c r="D143" s="18"/>
      <c r="E143" s="84"/>
      <c r="F143" s="84"/>
      <c r="G143" s="26" t="s">
        <v>48</v>
      </c>
      <c r="H143" s="87" t="str">
        <f>IF(SUM(H134:H142)=100,SUM(H134:H142),"Error: Total must equal 100")</f>
        <v>Error: Total must equal 100</v>
      </c>
      <c r="I143" s="18"/>
      <c r="J143" s="18"/>
      <c r="K143" s="19"/>
    </row>
    <row r="144" spans="2:11" ht="15" customHeight="1" x14ac:dyDescent="0.25">
      <c r="B144" s="96">
        <v>11</v>
      </c>
      <c r="C144" s="97"/>
      <c r="D144" s="97"/>
      <c r="E144" s="98"/>
      <c r="F144" s="98"/>
      <c r="G144" s="25" t="s">
        <v>39</v>
      </c>
      <c r="H144" s="85"/>
      <c r="I144" s="97"/>
      <c r="J144" s="97"/>
      <c r="K144" s="99"/>
    </row>
    <row r="145" spans="2:11" ht="15" customHeight="1" x14ac:dyDescent="0.25">
      <c r="B145" s="96"/>
      <c r="C145" s="97"/>
      <c r="D145" s="97"/>
      <c r="E145" s="98"/>
      <c r="F145" s="98"/>
      <c r="G145" s="25" t="s">
        <v>40</v>
      </c>
      <c r="H145" s="85"/>
      <c r="I145" s="97"/>
      <c r="J145" s="97"/>
      <c r="K145" s="99"/>
    </row>
    <row r="146" spans="2:11" ht="15" customHeight="1" x14ac:dyDescent="0.25">
      <c r="B146" s="96"/>
      <c r="C146" s="97"/>
      <c r="D146" s="97"/>
      <c r="E146" s="98"/>
      <c r="F146" s="98"/>
      <c r="G146" s="25" t="s">
        <v>41</v>
      </c>
      <c r="H146" s="85"/>
      <c r="I146" s="97"/>
      <c r="J146" s="97"/>
      <c r="K146" s="99"/>
    </row>
    <row r="147" spans="2:11" ht="15" customHeight="1" x14ac:dyDescent="0.25">
      <c r="B147" s="96"/>
      <c r="C147" s="97"/>
      <c r="D147" s="97"/>
      <c r="E147" s="98"/>
      <c r="F147" s="98"/>
      <c r="G147" s="25" t="s">
        <v>42</v>
      </c>
      <c r="H147" s="85"/>
      <c r="I147" s="97"/>
      <c r="J147" s="97"/>
      <c r="K147" s="99"/>
    </row>
    <row r="148" spans="2:11" ht="15" customHeight="1" x14ac:dyDescent="0.25">
      <c r="B148" s="96"/>
      <c r="C148" s="97"/>
      <c r="D148" s="97"/>
      <c r="E148" s="98"/>
      <c r="F148" s="98"/>
      <c r="G148" s="25" t="s">
        <v>43</v>
      </c>
      <c r="H148" s="85"/>
      <c r="I148" s="97"/>
      <c r="J148" s="97"/>
      <c r="K148" s="99"/>
    </row>
    <row r="149" spans="2:11" ht="15" customHeight="1" x14ac:dyDescent="0.25">
      <c r="B149" s="96"/>
      <c r="C149" s="97"/>
      <c r="D149" s="97"/>
      <c r="E149" s="98"/>
      <c r="F149" s="98"/>
      <c r="G149" s="25" t="s">
        <v>44</v>
      </c>
      <c r="H149" s="85"/>
      <c r="I149" s="97"/>
      <c r="J149" s="97"/>
      <c r="K149" s="99"/>
    </row>
    <row r="150" spans="2:11" ht="15" customHeight="1" x14ac:dyDescent="0.25">
      <c r="B150" s="96"/>
      <c r="C150" s="97"/>
      <c r="D150" s="97"/>
      <c r="E150" s="98"/>
      <c r="F150" s="98"/>
      <c r="G150" s="25" t="s">
        <v>45</v>
      </c>
      <c r="H150" s="85"/>
      <c r="I150" s="97"/>
      <c r="J150" s="97"/>
      <c r="K150" s="99"/>
    </row>
    <row r="151" spans="2:11" ht="15" customHeight="1" x14ac:dyDescent="0.25">
      <c r="B151" s="96"/>
      <c r="C151" s="97"/>
      <c r="D151" s="97"/>
      <c r="E151" s="98"/>
      <c r="F151" s="98"/>
      <c r="G151" s="25" t="s">
        <v>46</v>
      </c>
      <c r="H151" s="85"/>
      <c r="I151" s="97"/>
      <c r="J151" s="97"/>
      <c r="K151" s="99"/>
    </row>
    <row r="152" spans="2:11" ht="15" customHeight="1" x14ac:dyDescent="0.25">
      <c r="B152" s="96"/>
      <c r="C152" s="97"/>
      <c r="D152" s="97"/>
      <c r="E152" s="98"/>
      <c r="F152" s="98"/>
      <c r="G152" s="25" t="s">
        <v>47</v>
      </c>
      <c r="H152" s="85"/>
      <c r="I152" s="97"/>
      <c r="J152" s="97"/>
      <c r="K152" s="99"/>
    </row>
    <row r="153" spans="2:11" ht="15" customHeight="1" thickBot="1" x14ac:dyDescent="0.3">
      <c r="B153" s="92"/>
      <c r="C153" s="18"/>
      <c r="D153" s="18"/>
      <c r="E153" s="84"/>
      <c r="F153" s="84"/>
      <c r="G153" s="26" t="s">
        <v>48</v>
      </c>
      <c r="H153" s="87" t="str">
        <f>IF(SUM(H144:H152)=100,SUM(H144:H152),"Error: Total must equal 100")</f>
        <v>Error: Total must equal 100</v>
      </c>
      <c r="I153" s="18"/>
      <c r="J153" s="18"/>
      <c r="K153" s="19"/>
    </row>
    <row r="154" spans="2:11" ht="15" customHeight="1" x14ac:dyDescent="0.25">
      <c r="B154" s="96">
        <v>12</v>
      </c>
      <c r="C154" s="97"/>
      <c r="D154" s="97"/>
      <c r="E154" s="98"/>
      <c r="F154" s="98"/>
      <c r="G154" s="25" t="s">
        <v>39</v>
      </c>
      <c r="H154" s="85"/>
      <c r="I154" s="97"/>
      <c r="J154" s="97"/>
      <c r="K154" s="99"/>
    </row>
    <row r="155" spans="2:11" ht="15" customHeight="1" x14ac:dyDescent="0.25">
      <c r="B155" s="96"/>
      <c r="C155" s="97"/>
      <c r="D155" s="97"/>
      <c r="E155" s="98"/>
      <c r="F155" s="98"/>
      <c r="G155" s="25" t="s">
        <v>40</v>
      </c>
      <c r="H155" s="85"/>
      <c r="I155" s="97"/>
      <c r="J155" s="97"/>
      <c r="K155" s="99"/>
    </row>
    <row r="156" spans="2:11" ht="15" customHeight="1" x14ac:dyDescent="0.25">
      <c r="B156" s="96"/>
      <c r="C156" s="97"/>
      <c r="D156" s="97"/>
      <c r="E156" s="98"/>
      <c r="F156" s="98"/>
      <c r="G156" s="25" t="s">
        <v>41</v>
      </c>
      <c r="H156" s="85"/>
      <c r="I156" s="97"/>
      <c r="J156" s="97"/>
      <c r="K156" s="99"/>
    </row>
    <row r="157" spans="2:11" ht="15" customHeight="1" x14ac:dyDescent="0.25">
      <c r="B157" s="96"/>
      <c r="C157" s="97"/>
      <c r="D157" s="97"/>
      <c r="E157" s="98"/>
      <c r="F157" s="98"/>
      <c r="G157" s="25" t="s">
        <v>42</v>
      </c>
      <c r="H157" s="85"/>
      <c r="I157" s="97"/>
      <c r="J157" s="97"/>
      <c r="K157" s="99"/>
    </row>
    <row r="158" spans="2:11" ht="15" customHeight="1" x14ac:dyDescent="0.25">
      <c r="B158" s="96"/>
      <c r="C158" s="97"/>
      <c r="D158" s="97"/>
      <c r="E158" s="98"/>
      <c r="F158" s="98"/>
      <c r="G158" s="25" t="s">
        <v>43</v>
      </c>
      <c r="H158" s="85"/>
      <c r="I158" s="97"/>
      <c r="J158" s="97"/>
      <c r="K158" s="99"/>
    </row>
    <row r="159" spans="2:11" ht="15" customHeight="1" x14ac:dyDescent="0.25">
      <c r="B159" s="96"/>
      <c r="C159" s="97"/>
      <c r="D159" s="97"/>
      <c r="E159" s="98"/>
      <c r="F159" s="98"/>
      <c r="G159" s="25" t="s">
        <v>44</v>
      </c>
      <c r="H159" s="85"/>
      <c r="I159" s="97"/>
      <c r="J159" s="97"/>
      <c r="K159" s="99"/>
    </row>
    <row r="160" spans="2:11" ht="15" customHeight="1" x14ac:dyDescent="0.25">
      <c r="B160" s="96"/>
      <c r="C160" s="97"/>
      <c r="D160" s="97"/>
      <c r="E160" s="98"/>
      <c r="F160" s="98"/>
      <c r="G160" s="25" t="s">
        <v>45</v>
      </c>
      <c r="H160" s="85"/>
      <c r="I160" s="97"/>
      <c r="J160" s="97"/>
      <c r="K160" s="99"/>
    </row>
    <row r="161" spans="2:11" ht="15" customHeight="1" x14ac:dyDescent="0.25">
      <c r="B161" s="96"/>
      <c r="C161" s="97"/>
      <c r="D161" s="97"/>
      <c r="E161" s="98"/>
      <c r="F161" s="98"/>
      <c r="G161" s="25" t="s">
        <v>46</v>
      </c>
      <c r="H161" s="85"/>
      <c r="I161" s="97"/>
      <c r="J161" s="97"/>
      <c r="K161" s="99"/>
    </row>
    <row r="162" spans="2:11" ht="15" customHeight="1" x14ac:dyDescent="0.25">
      <c r="B162" s="96"/>
      <c r="C162" s="97"/>
      <c r="D162" s="97"/>
      <c r="E162" s="98"/>
      <c r="F162" s="98"/>
      <c r="G162" s="25" t="s">
        <v>47</v>
      </c>
      <c r="H162" s="85"/>
      <c r="I162" s="97"/>
      <c r="J162" s="97"/>
      <c r="K162" s="99"/>
    </row>
    <row r="163" spans="2:11" ht="15" customHeight="1" thickBot="1" x14ac:dyDescent="0.3">
      <c r="B163" s="92"/>
      <c r="C163" s="18"/>
      <c r="D163" s="18"/>
      <c r="E163" s="84"/>
      <c r="F163" s="84"/>
      <c r="G163" s="26" t="s">
        <v>48</v>
      </c>
      <c r="H163" s="87" t="str">
        <f>IF(SUM(H154:H162)=100,SUM(H154:H162),"Error: Total must equal 100")</f>
        <v>Error: Total must equal 100</v>
      </c>
      <c r="I163" s="18"/>
      <c r="J163" s="18"/>
      <c r="K163" s="19"/>
    </row>
    <row r="164" spans="2:11" ht="15" customHeight="1" x14ac:dyDescent="0.25">
      <c r="B164" s="96">
        <v>13</v>
      </c>
      <c r="C164" s="97"/>
      <c r="D164" s="97"/>
      <c r="E164" s="98"/>
      <c r="F164" s="98"/>
      <c r="G164" s="25" t="s">
        <v>39</v>
      </c>
      <c r="H164" s="85"/>
      <c r="I164" s="97"/>
      <c r="J164" s="97"/>
      <c r="K164" s="99"/>
    </row>
    <row r="165" spans="2:11" ht="15" customHeight="1" x14ac:dyDescent="0.25">
      <c r="B165" s="96"/>
      <c r="C165" s="97"/>
      <c r="D165" s="97"/>
      <c r="E165" s="98"/>
      <c r="F165" s="98"/>
      <c r="G165" s="25" t="s">
        <v>40</v>
      </c>
      <c r="H165" s="85"/>
      <c r="I165" s="97"/>
      <c r="J165" s="97"/>
      <c r="K165" s="99"/>
    </row>
    <row r="166" spans="2:11" ht="15" customHeight="1" x14ac:dyDescent="0.25">
      <c r="B166" s="96"/>
      <c r="C166" s="97"/>
      <c r="D166" s="97"/>
      <c r="E166" s="98"/>
      <c r="F166" s="98"/>
      <c r="G166" s="25" t="s">
        <v>41</v>
      </c>
      <c r="H166" s="85"/>
      <c r="I166" s="97"/>
      <c r="J166" s="97"/>
      <c r="K166" s="99"/>
    </row>
    <row r="167" spans="2:11" ht="15" customHeight="1" x14ac:dyDescent="0.25">
      <c r="B167" s="96"/>
      <c r="C167" s="97"/>
      <c r="D167" s="97"/>
      <c r="E167" s="98"/>
      <c r="F167" s="98"/>
      <c r="G167" s="25" t="s">
        <v>42</v>
      </c>
      <c r="H167" s="85"/>
      <c r="I167" s="97"/>
      <c r="J167" s="97"/>
      <c r="K167" s="99"/>
    </row>
    <row r="168" spans="2:11" ht="15" customHeight="1" x14ac:dyDescent="0.25">
      <c r="B168" s="96"/>
      <c r="C168" s="97"/>
      <c r="D168" s="97"/>
      <c r="E168" s="98"/>
      <c r="F168" s="98"/>
      <c r="G168" s="25" t="s">
        <v>43</v>
      </c>
      <c r="H168" s="85"/>
      <c r="I168" s="97"/>
      <c r="J168" s="97"/>
      <c r="K168" s="99"/>
    </row>
    <row r="169" spans="2:11" ht="15" customHeight="1" x14ac:dyDescent="0.25">
      <c r="B169" s="96"/>
      <c r="C169" s="97"/>
      <c r="D169" s="97"/>
      <c r="E169" s="98"/>
      <c r="F169" s="98"/>
      <c r="G169" s="25" t="s">
        <v>44</v>
      </c>
      <c r="H169" s="85"/>
      <c r="I169" s="97"/>
      <c r="J169" s="97"/>
      <c r="K169" s="99"/>
    </row>
    <row r="170" spans="2:11" ht="15" customHeight="1" x14ac:dyDescent="0.25">
      <c r="B170" s="96"/>
      <c r="C170" s="97"/>
      <c r="D170" s="97"/>
      <c r="E170" s="98"/>
      <c r="F170" s="98"/>
      <c r="G170" s="25" t="s">
        <v>45</v>
      </c>
      <c r="H170" s="85"/>
      <c r="I170" s="97"/>
      <c r="J170" s="97"/>
      <c r="K170" s="99"/>
    </row>
    <row r="171" spans="2:11" ht="15" customHeight="1" x14ac:dyDescent="0.25">
      <c r="B171" s="96"/>
      <c r="C171" s="97"/>
      <c r="D171" s="97"/>
      <c r="E171" s="98"/>
      <c r="F171" s="98"/>
      <c r="G171" s="25" t="s">
        <v>46</v>
      </c>
      <c r="H171" s="85"/>
      <c r="I171" s="97"/>
      <c r="J171" s="97"/>
      <c r="K171" s="99"/>
    </row>
    <row r="172" spans="2:11" ht="15" customHeight="1" x14ac:dyDescent="0.25">
      <c r="B172" s="96"/>
      <c r="C172" s="97"/>
      <c r="D172" s="97"/>
      <c r="E172" s="98"/>
      <c r="F172" s="98"/>
      <c r="G172" s="25" t="s">
        <v>47</v>
      </c>
      <c r="H172" s="85"/>
      <c r="I172" s="97"/>
      <c r="J172" s="97"/>
      <c r="K172" s="99"/>
    </row>
    <row r="173" spans="2:11" ht="15" customHeight="1" thickBot="1" x14ac:dyDescent="0.3">
      <c r="B173" s="92"/>
      <c r="C173" s="18"/>
      <c r="D173" s="18"/>
      <c r="E173" s="84"/>
      <c r="F173" s="84"/>
      <c r="G173" s="26" t="s">
        <v>48</v>
      </c>
      <c r="H173" s="87" t="str">
        <f>IF(SUM(H164:H172)=100,SUM(H164:H172),"Error: Total must equal 100")</f>
        <v>Error: Total must equal 100</v>
      </c>
      <c r="I173" s="18"/>
      <c r="J173" s="18"/>
      <c r="K173" s="19"/>
    </row>
    <row r="174" spans="2:11" ht="15" customHeight="1" x14ac:dyDescent="0.25">
      <c r="B174" s="96">
        <v>14</v>
      </c>
      <c r="C174" s="97"/>
      <c r="D174" s="97"/>
      <c r="E174" s="98"/>
      <c r="F174" s="98"/>
      <c r="G174" s="25" t="s">
        <v>39</v>
      </c>
      <c r="H174" s="85"/>
      <c r="I174" s="97"/>
      <c r="J174" s="97"/>
      <c r="K174" s="99"/>
    </row>
    <row r="175" spans="2:11" ht="15" customHeight="1" x14ac:dyDescent="0.25">
      <c r="B175" s="96"/>
      <c r="C175" s="97"/>
      <c r="D175" s="97"/>
      <c r="E175" s="98"/>
      <c r="F175" s="98"/>
      <c r="G175" s="25" t="s">
        <v>40</v>
      </c>
      <c r="H175" s="85"/>
      <c r="I175" s="97"/>
      <c r="J175" s="97"/>
      <c r="K175" s="99"/>
    </row>
    <row r="176" spans="2:11" ht="15" customHeight="1" x14ac:dyDescent="0.25">
      <c r="B176" s="96"/>
      <c r="C176" s="97"/>
      <c r="D176" s="97"/>
      <c r="E176" s="98"/>
      <c r="F176" s="98"/>
      <c r="G176" s="25" t="s">
        <v>41</v>
      </c>
      <c r="H176" s="85"/>
      <c r="I176" s="97"/>
      <c r="J176" s="97"/>
      <c r="K176" s="99"/>
    </row>
    <row r="177" spans="2:11" ht="15" customHeight="1" x14ac:dyDescent="0.25">
      <c r="B177" s="96"/>
      <c r="C177" s="97"/>
      <c r="D177" s="97"/>
      <c r="E177" s="98"/>
      <c r="F177" s="98"/>
      <c r="G177" s="25" t="s">
        <v>42</v>
      </c>
      <c r="H177" s="85"/>
      <c r="I177" s="97"/>
      <c r="J177" s="97"/>
      <c r="K177" s="99"/>
    </row>
    <row r="178" spans="2:11" ht="15" customHeight="1" x14ac:dyDescent="0.25">
      <c r="B178" s="96"/>
      <c r="C178" s="97"/>
      <c r="D178" s="97"/>
      <c r="E178" s="98"/>
      <c r="F178" s="98"/>
      <c r="G178" s="25" t="s">
        <v>43</v>
      </c>
      <c r="H178" s="85"/>
      <c r="I178" s="97"/>
      <c r="J178" s="97"/>
      <c r="K178" s="99"/>
    </row>
    <row r="179" spans="2:11" ht="15" customHeight="1" x14ac:dyDescent="0.25">
      <c r="B179" s="96"/>
      <c r="C179" s="97"/>
      <c r="D179" s="97"/>
      <c r="E179" s="98"/>
      <c r="F179" s="98"/>
      <c r="G179" s="25" t="s">
        <v>44</v>
      </c>
      <c r="H179" s="85"/>
      <c r="I179" s="97"/>
      <c r="J179" s="97"/>
      <c r="K179" s="99"/>
    </row>
    <row r="180" spans="2:11" ht="15" customHeight="1" x14ac:dyDescent="0.25">
      <c r="B180" s="96"/>
      <c r="C180" s="97"/>
      <c r="D180" s="97"/>
      <c r="E180" s="98"/>
      <c r="F180" s="98"/>
      <c r="G180" s="25" t="s">
        <v>45</v>
      </c>
      <c r="H180" s="85"/>
      <c r="I180" s="97"/>
      <c r="J180" s="97"/>
      <c r="K180" s="99"/>
    </row>
    <row r="181" spans="2:11" ht="15" customHeight="1" x14ac:dyDescent="0.25">
      <c r="B181" s="96"/>
      <c r="C181" s="97"/>
      <c r="D181" s="97"/>
      <c r="E181" s="98"/>
      <c r="F181" s="98"/>
      <c r="G181" s="25" t="s">
        <v>46</v>
      </c>
      <c r="H181" s="85"/>
      <c r="I181" s="97"/>
      <c r="J181" s="97"/>
      <c r="K181" s="99"/>
    </row>
    <row r="182" spans="2:11" ht="15" customHeight="1" x14ac:dyDescent="0.25">
      <c r="B182" s="96"/>
      <c r="C182" s="97"/>
      <c r="D182" s="97"/>
      <c r="E182" s="98"/>
      <c r="F182" s="98"/>
      <c r="G182" s="25" t="s">
        <v>47</v>
      </c>
      <c r="H182" s="85"/>
      <c r="I182" s="97"/>
      <c r="J182" s="97"/>
      <c r="K182" s="99"/>
    </row>
    <row r="183" spans="2:11" ht="15" customHeight="1" thickBot="1" x14ac:dyDescent="0.3">
      <c r="B183" s="92"/>
      <c r="C183" s="18"/>
      <c r="D183" s="18"/>
      <c r="E183" s="84"/>
      <c r="F183" s="84"/>
      <c r="G183" s="26" t="s">
        <v>48</v>
      </c>
      <c r="H183" s="87" t="str">
        <f>IF(SUM(H174:H182)=100,SUM(H174:H182),"Error: Total must equal 100")</f>
        <v>Error: Total must equal 100</v>
      </c>
      <c r="I183" s="18"/>
      <c r="J183" s="18"/>
      <c r="K183" s="19"/>
    </row>
    <row r="184" spans="2:11" ht="15" customHeight="1" x14ac:dyDescent="0.25">
      <c r="B184" s="96">
        <v>15</v>
      </c>
      <c r="C184" s="97"/>
      <c r="D184" s="97"/>
      <c r="E184" s="98"/>
      <c r="F184" s="98"/>
      <c r="G184" s="25" t="s">
        <v>39</v>
      </c>
      <c r="H184" s="85"/>
      <c r="I184" s="97"/>
      <c r="J184" s="97"/>
      <c r="K184" s="99"/>
    </row>
    <row r="185" spans="2:11" ht="15" customHeight="1" x14ac:dyDescent="0.25">
      <c r="B185" s="96"/>
      <c r="C185" s="97"/>
      <c r="D185" s="97"/>
      <c r="E185" s="98"/>
      <c r="F185" s="98"/>
      <c r="G185" s="25" t="s">
        <v>40</v>
      </c>
      <c r="H185" s="85"/>
      <c r="I185" s="97"/>
      <c r="J185" s="97"/>
      <c r="K185" s="99"/>
    </row>
    <row r="186" spans="2:11" ht="15" customHeight="1" x14ac:dyDescent="0.25">
      <c r="B186" s="96"/>
      <c r="C186" s="97"/>
      <c r="D186" s="97"/>
      <c r="E186" s="98"/>
      <c r="F186" s="98"/>
      <c r="G186" s="25" t="s">
        <v>41</v>
      </c>
      <c r="H186" s="85"/>
      <c r="I186" s="97"/>
      <c r="J186" s="97"/>
      <c r="K186" s="99"/>
    </row>
    <row r="187" spans="2:11" ht="15" customHeight="1" x14ac:dyDescent="0.25">
      <c r="B187" s="96"/>
      <c r="C187" s="97"/>
      <c r="D187" s="97"/>
      <c r="E187" s="98"/>
      <c r="F187" s="98"/>
      <c r="G187" s="25" t="s">
        <v>42</v>
      </c>
      <c r="H187" s="85"/>
      <c r="I187" s="97"/>
      <c r="J187" s="97"/>
      <c r="K187" s="99"/>
    </row>
    <row r="188" spans="2:11" ht="15" customHeight="1" x14ac:dyDescent="0.25">
      <c r="B188" s="96"/>
      <c r="C188" s="97"/>
      <c r="D188" s="97"/>
      <c r="E188" s="98"/>
      <c r="F188" s="98"/>
      <c r="G188" s="25" t="s">
        <v>43</v>
      </c>
      <c r="H188" s="85"/>
      <c r="I188" s="97"/>
      <c r="J188" s="97"/>
      <c r="K188" s="99"/>
    </row>
    <row r="189" spans="2:11" ht="15" customHeight="1" x14ac:dyDescent="0.25">
      <c r="B189" s="96"/>
      <c r="C189" s="97"/>
      <c r="D189" s="97"/>
      <c r="E189" s="98"/>
      <c r="F189" s="98"/>
      <c r="G189" s="25" t="s">
        <v>44</v>
      </c>
      <c r="H189" s="85"/>
      <c r="I189" s="97"/>
      <c r="J189" s="97"/>
      <c r="K189" s="99"/>
    </row>
    <row r="190" spans="2:11" ht="15" customHeight="1" x14ac:dyDescent="0.25">
      <c r="B190" s="96"/>
      <c r="C190" s="97"/>
      <c r="D190" s="97"/>
      <c r="E190" s="98"/>
      <c r="F190" s="98"/>
      <c r="G190" s="25" t="s">
        <v>45</v>
      </c>
      <c r="H190" s="85"/>
      <c r="I190" s="97"/>
      <c r="J190" s="97"/>
      <c r="K190" s="99"/>
    </row>
    <row r="191" spans="2:11" ht="15" customHeight="1" x14ac:dyDescent="0.25">
      <c r="B191" s="96"/>
      <c r="C191" s="97"/>
      <c r="D191" s="97"/>
      <c r="E191" s="98"/>
      <c r="F191" s="98"/>
      <c r="G191" s="25" t="s">
        <v>46</v>
      </c>
      <c r="H191" s="85"/>
      <c r="I191" s="97"/>
      <c r="J191" s="97"/>
      <c r="K191" s="99"/>
    </row>
    <row r="192" spans="2:11" ht="15" customHeight="1" x14ac:dyDescent="0.25">
      <c r="B192" s="96"/>
      <c r="C192" s="97"/>
      <c r="D192" s="97"/>
      <c r="E192" s="98"/>
      <c r="F192" s="98"/>
      <c r="G192" s="25" t="s">
        <v>47</v>
      </c>
      <c r="H192" s="85"/>
      <c r="I192" s="97"/>
      <c r="J192" s="97"/>
      <c r="K192" s="99"/>
    </row>
    <row r="193" spans="2:11" ht="15" customHeight="1" thickBot="1" x14ac:dyDescent="0.3">
      <c r="B193" s="92"/>
      <c r="C193" s="18"/>
      <c r="D193" s="18"/>
      <c r="E193" s="84"/>
      <c r="F193" s="84"/>
      <c r="G193" s="26" t="s">
        <v>48</v>
      </c>
      <c r="H193" s="87" t="str">
        <f>IF(SUM(H184:H192)=100,SUM(H184:H192),"Error: Total must equal 100")</f>
        <v>Error: Total must equal 100</v>
      </c>
      <c r="I193" s="18"/>
      <c r="J193" s="18"/>
      <c r="K193" s="19"/>
    </row>
    <row r="194" spans="2:11" ht="15" customHeight="1" x14ac:dyDescent="0.25">
      <c r="B194" s="96">
        <v>16</v>
      </c>
      <c r="C194" s="97"/>
      <c r="D194" s="97"/>
      <c r="E194" s="98"/>
      <c r="F194" s="98"/>
      <c r="G194" s="25" t="s">
        <v>39</v>
      </c>
      <c r="H194" s="85"/>
      <c r="I194" s="97"/>
      <c r="J194" s="97"/>
      <c r="K194" s="99"/>
    </row>
    <row r="195" spans="2:11" ht="15" customHeight="1" x14ac:dyDescent="0.25">
      <c r="B195" s="96"/>
      <c r="C195" s="97"/>
      <c r="D195" s="97"/>
      <c r="E195" s="98"/>
      <c r="F195" s="98"/>
      <c r="G195" s="25" t="s">
        <v>40</v>
      </c>
      <c r="H195" s="85"/>
      <c r="I195" s="97"/>
      <c r="J195" s="97"/>
      <c r="K195" s="99"/>
    </row>
    <row r="196" spans="2:11" ht="15" customHeight="1" x14ac:dyDescent="0.25">
      <c r="B196" s="96"/>
      <c r="C196" s="97"/>
      <c r="D196" s="97"/>
      <c r="E196" s="98"/>
      <c r="F196" s="98"/>
      <c r="G196" s="25" t="s">
        <v>41</v>
      </c>
      <c r="H196" s="85"/>
      <c r="I196" s="97"/>
      <c r="J196" s="97"/>
      <c r="K196" s="99"/>
    </row>
    <row r="197" spans="2:11" ht="15" customHeight="1" x14ac:dyDescent="0.25">
      <c r="B197" s="96"/>
      <c r="C197" s="97"/>
      <c r="D197" s="97"/>
      <c r="E197" s="98"/>
      <c r="F197" s="98"/>
      <c r="G197" s="25" t="s">
        <v>42</v>
      </c>
      <c r="H197" s="85"/>
      <c r="I197" s="97"/>
      <c r="J197" s="97"/>
      <c r="K197" s="99"/>
    </row>
    <row r="198" spans="2:11" ht="15" customHeight="1" x14ac:dyDescent="0.25">
      <c r="B198" s="96"/>
      <c r="C198" s="97"/>
      <c r="D198" s="97"/>
      <c r="E198" s="98"/>
      <c r="F198" s="98"/>
      <c r="G198" s="25" t="s">
        <v>43</v>
      </c>
      <c r="H198" s="85"/>
      <c r="I198" s="97"/>
      <c r="J198" s="97"/>
      <c r="K198" s="99"/>
    </row>
    <row r="199" spans="2:11" ht="15" customHeight="1" x14ac:dyDescent="0.25">
      <c r="B199" s="96"/>
      <c r="C199" s="97"/>
      <c r="D199" s="97"/>
      <c r="E199" s="98"/>
      <c r="F199" s="98"/>
      <c r="G199" s="25" t="s">
        <v>44</v>
      </c>
      <c r="H199" s="85"/>
      <c r="I199" s="97"/>
      <c r="J199" s="97"/>
      <c r="K199" s="99"/>
    </row>
    <row r="200" spans="2:11" ht="15" customHeight="1" x14ac:dyDescent="0.25">
      <c r="B200" s="96"/>
      <c r="C200" s="97"/>
      <c r="D200" s="97"/>
      <c r="E200" s="98"/>
      <c r="F200" s="98"/>
      <c r="G200" s="25" t="s">
        <v>45</v>
      </c>
      <c r="H200" s="85"/>
      <c r="I200" s="97"/>
      <c r="J200" s="97"/>
      <c r="K200" s="99"/>
    </row>
    <row r="201" spans="2:11" ht="15" customHeight="1" x14ac:dyDescent="0.25">
      <c r="B201" s="96"/>
      <c r="C201" s="97"/>
      <c r="D201" s="97"/>
      <c r="E201" s="98"/>
      <c r="F201" s="98"/>
      <c r="G201" s="25" t="s">
        <v>46</v>
      </c>
      <c r="H201" s="85"/>
      <c r="I201" s="97"/>
      <c r="J201" s="97"/>
      <c r="K201" s="99"/>
    </row>
    <row r="202" spans="2:11" ht="15" customHeight="1" x14ac:dyDescent="0.25">
      <c r="B202" s="96"/>
      <c r="C202" s="97"/>
      <c r="D202" s="97"/>
      <c r="E202" s="98"/>
      <c r="F202" s="98"/>
      <c r="G202" s="25" t="s">
        <v>47</v>
      </c>
      <c r="H202" s="85"/>
      <c r="I202" s="97"/>
      <c r="J202" s="97"/>
      <c r="K202" s="99"/>
    </row>
    <row r="203" spans="2:11" ht="15" customHeight="1" thickBot="1" x14ac:dyDescent="0.3">
      <c r="B203" s="92"/>
      <c r="C203" s="18"/>
      <c r="D203" s="18"/>
      <c r="E203" s="84"/>
      <c r="F203" s="84"/>
      <c r="G203" s="26" t="s">
        <v>48</v>
      </c>
      <c r="H203" s="87" t="str">
        <f>IF(SUM(H194:H202)=100,SUM(H194:H202),"Error: Total must equal 100")</f>
        <v>Error: Total must equal 100</v>
      </c>
      <c r="I203" s="18"/>
      <c r="J203" s="18"/>
      <c r="K203" s="19"/>
    </row>
    <row r="204" spans="2:11" ht="15" customHeight="1" x14ac:dyDescent="0.25">
      <c r="B204" s="96">
        <v>17</v>
      </c>
      <c r="C204" s="97"/>
      <c r="D204" s="97"/>
      <c r="E204" s="98"/>
      <c r="F204" s="98"/>
      <c r="G204" s="25" t="s">
        <v>39</v>
      </c>
      <c r="H204" s="85"/>
      <c r="I204" s="97"/>
      <c r="J204" s="97"/>
      <c r="K204" s="99"/>
    </row>
    <row r="205" spans="2:11" ht="15" customHeight="1" x14ac:dyDescent="0.25">
      <c r="B205" s="96"/>
      <c r="C205" s="97"/>
      <c r="D205" s="97"/>
      <c r="E205" s="98"/>
      <c r="F205" s="98"/>
      <c r="G205" s="25" t="s">
        <v>40</v>
      </c>
      <c r="H205" s="85"/>
      <c r="I205" s="97"/>
      <c r="J205" s="97"/>
      <c r="K205" s="99"/>
    </row>
    <row r="206" spans="2:11" ht="15" customHeight="1" x14ac:dyDescent="0.25">
      <c r="B206" s="96"/>
      <c r="C206" s="97"/>
      <c r="D206" s="97"/>
      <c r="E206" s="98"/>
      <c r="F206" s="98"/>
      <c r="G206" s="25" t="s">
        <v>41</v>
      </c>
      <c r="H206" s="85"/>
      <c r="I206" s="97"/>
      <c r="J206" s="97"/>
      <c r="K206" s="99"/>
    </row>
    <row r="207" spans="2:11" ht="15" customHeight="1" x14ac:dyDescent="0.25">
      <c r="B207" s="96"/>
      <c r="C207" s="97"/>
      <c r="D207" s="97"/>
      <c r="E207" s="98"/>
      <c r="F207" s="98"/>
      <c r="G207" s="25" t="s">
        <v>42</v>
      </c>
      <c r="H207" s="85"/>
      <c r="I207" s="97"/>
      <c r="J207" s="97"/>
      <c r="K207" s="99"/>
    </row>
    <row r="208" spans="2:11" ht="15" customHeight="1" x14ac:dyDescent="0.25">
      <c r="B208" s="96"/>
      <c r="C208" s="97"/>
      <c r="D208" s="97"/>
      <c r="E208" s="98"/>
      <c r="F208" s="98"/>
      <c r="G208" s="25" t="s">
        <v>43</v>
      </c>
      <c r="H208" s="85"/>
      <c r="I208" s="97"/>
      <c r="J208" s="97"/>
      <c r="K208" s="99"/>
    </row>
    <row r="209" spans="2:11" ht="15" customHeight="1" x14ac:dyDescent="0.25">
      <c r="B209" s="96"/>
      <c r="C209" s="97"/>
      <c r="D209" s="97"/>
      <c r="E209" s="98"/>
      <c r="F209" s="98"/>
      <c r="G209" s="25" t="s">
        <v>44</v>
      </c>
      <c r="H209" s="85"/>
      <c r="I209" s="97"/>
      <c r="J209" s="97"/>
      <c r="K209" s="99"/>
    </row>
    <row r="210" spans="2:11" ht="15" customHeight="1" x14ac:dyDescent="0.25">
      <c r="B210" s="96"/>
      <c r="C210" s="97"/>
      <c r="D210" s="97"/>
      <c r="E210" s="98"/>
      <c r="F210" s="98"/>
      <c r="G210" s="25" t="s">
        <v>45</v>
      </c>
      <c r="H210" s="85"/>
      <c r="I210" s="97"/>
      <c r="J210" s="97"/>
      <c r="K210" s="99"/>
    </row>
    <row r="211" spans="2:11" ht="15" customHeight="1" x14ac:dyDescent="0.25">
      <c r="B211" s="96"/>
      <c r="C211" s="97"/>
      <c r="D211" s="97"/>
      <c r="E211" s="98"/>
      <c r="F211" s="98"/>
      <c r="G211" s="25" t="s">
        <v>46</v>
      </c>
      <c r="H211" s="85"/>
      <c r="I211" s="97"/>
      <c r="J211" s="97"/>
      <c r="K211" s="99"/>
    </row>
    <row r="212" spans="2:11" ht="15" customHeight="1" x14ac:dyDescent="0.25">
      <c r="B212" s="96"/>
      <c r="C212" s="97"/>
      <c r="D212" s="97"/>
      <c r="E212" s="98"/>
      <c r="F212" s="98"/>
      <c r="G212" s="25" t="s">
        <v>47</v>
      </c>
      <c r="H212" s="85"/>
      <c r="I212" s="97"/>
      <c r="J212" s="97"/>
      <c r="K212" s="99"/>
    </row>
    <row r="213" spans="2:11" ht="15" customHeight="1" thickBot="1" x14ac:dyDescent="0.3">
      <c r="B213" s="92"/>
      <c r="C213" s="18"/>
      <c r="D213" s="18"/>
      <c r="E213" s="84"/>
      <c r="F213" s="84"/>
      <c r="G213" s="26" t="s">
        <v>48</v>
      </c>
      <c r="H213" s="87" t="str">
        <f>IF(SUM(H204:H212)=100,SUM(H204:H212),"Error: Total must equal 100")</f>
        <v>Error: Total must equal 100</v>
      </c>
      <c r="I213" s="18"/>
      <c r="J213" s="18"/>
      <c r="K213" s="19"/>
    </row>
    <row r="214" spans="2:11" ht="15" customHeight="1" x14ac:dyDescent="0.25">
      <c r="B214" s="96">
        <v>18</v>
      </c>
      <c r="C214" s="97"/>
      <c r="D214" s="97"/>
      <c r="E214" s="98"/>
      <c r="F214" s="98"/>
      <c r="G214" s="25" t="s">
        <v>39</v>
      </c>
      <c r="H214" s="85"/>
      <c r="I214" s="97"/>
      <c r="J214" s="97"/>
      <c r="K214" s="99"/>
    </row>
    <row r="215" spans="2:11" ht="15" customHeight="1" x14ac:dyDescent="0.25">
      <c r="B215" s="96"/>
      <c r="C215" s="97"/>
      <c r="D215" s="97"/>
      <c r="E215" s="98"/>
      <c r="F215" s="98"/>
      <c r="G215" s="25" t="s">
        <v>40</v>
      </c>
      <c r="H215" s="85"/>
      <c r="I215" s="97"/>
      <c r="J215" s="97"/>
      <c r="K215" s="99"/>
    </row>
    <row r="216" spans="2:11" ht="15" customHeight="1" x14ac:dyDescent="0.25">
      <c r="B216" s="96"/>
      <c r="C216" s="97"/>
      <c r="D216" s="97"/>
      <c r="E216" s="98"/>
      <c r="F216" s="98"/>
      <c r="G216" s="25" t="s">
        <v>41</v>
      </c>
      <c r="H216" s="85"/>
      <c r="I216" s="97"/>
      <c r="J216" s="97"/>
      <c r="K216" s="99"/>
    </row>
    <row r="217" spans="2:11" ht="15" customHeight="1" x14ac:dyDescent="0.25">
      <c r="B217" s="96"/>
      <c r="C217" s="97"/>
      <c r="D217" s="97"/>
      <c r="E217" s="98"/>
      <c r="F217" s="98"/>
      <c r="G217" s="25" t="s">
        <v>42</v>
      </c>
      <c r="H217" s="85"/>
      <c r="I217" s="97"/>
      <c r="J217" s="97"/>
      <c r="K217" s="99"/>
    </row>
    <row r="218" spans="2:11" ht="15" customHeight="1" x14ac:dyDescent="0.25">
      <c r="B218" s="96"/>
      <c r="C218" s="97"/>
      <c r="D218" s="97"/>
      <c r="E218" s="98"/>
      <c r="F218" s="98"/>
      <c r="G218" s="25" t="s">
        <v>43</v>
      </c>
      <c r="H218" s="85"/>
      <c r="I218" s="97"/>
      <c r="J218" s="97"/>
      <c r="K218" s="99"/>
    </row>
    <row r="219" spans="2:11" ht="15" customHeight="1" x14ac:dyDescent="0.25">
      <c r="B219" s="96"/>
      <c r="C219" s="97"/>
      <c r="D219" s="97"/>
      <c r="E219" s="98"/>
      <c r="F219" s="98"/>
      <c r="G219" s="25" t="s">
        <v>44</v>
      </c>
      <c r="H219" s="85"/>
      <c r="I219" s="97"/>
      <c r="J219" s="97"/>
      <c r="K219" s="99"/>
    </row>
    <row r="220" spans="2:11" ht="15" customHeight="1" x14ac:dyDescent="0.25">
      <c r="B220" s="96"/>
      <c r="C220" s="97"/>
      <c r="D220" s="97"/>
      <c r="E220" s="98"/>
      <c r="F220" s="98"/>
      <c r="G220" s="25" t="s">
        <v>45</v>
      </c>
      <c r="H220" s="85"/>
      <c r="I220" s="97"/>
      <c r="J220" s="97"/>
      <c r="K220" s="99"/>
    </row>
    <row r="221" spans="2:11" ht="15" customHeight="1" x14ac:dyDescent="0.25">
      <c r="B221" s="96"/>
      <c r="C221" s="97"/>
      <c r="D221" s="97"/>
      <c r="E221" s="98"/>
      <c r="F221" s="98"/>
      <c r="G221" s="25" t="s">
        <v>46</v>
      </c>
      <c r="H221" s="85"/>
      <c r="I221" s="97"/>
      <c r="J221" s="97"/>
      <c r="K221" s="99"/>
    </row>
    <row r="222" spans="2:11" ht="15" customHeight="1" x14ac:dyDescent="0.25">
      <c r="B222" s="96"/>
      <c r="C222" s="97"/>
      <c r="D222" s="97"/>
      <c r="E222" s="98"/>
      <c r="F222" s="98"/>
      <c r="G222" s="25" t="s">
        <v>47</v>
      </c>
      <c r="H222" s="85"/>
      <c r="I222" s="97"/>
      <c r="J222" s="97"/>
      <c r="K222" s="99"/>
    </row>
    <row r="223" spans="2:11" ht="15" customHeight="1" thickBot="1" x14ac:dyDescent="0.3">
      <c r="B223" s="92"/>
      <c r="C223" s="18"/>
      <c r="D223" s="18"/>
      <c r="E223" s="84"/>
      <c r="F223" s="84"/>
      <c r="G223" s="26" t="s">
        <v>48</v>
      </c>
      <c r="H223" s="87" t="str">
        <f>IF(SUM(H214:H222)=100,SUM(H214:H222),"Error: Total must equal 100")</f>
        <v>Error: Total must equal 100</v>
      </c>
      <c r="I223" s="18"/>
      <c r="J223" s="18"/>
      <c r="K223" s="19"/>
    </row>
    <row r="224" spans="2:11" ht="15" customHeight="1" x14ac:dyDescent="0.25">
      <c r="B224" s="96">
        <v>19</v>
      </c>
      <c r="C224" s="97"/>
      <c r="D224" s="97"/>
      <c r="E224" s="98"/>
      <c r="F224" s="98"/>
      <c r="G224" s="25" t="s">
        <v>39</v>
      </c>
      <c r="H224" s="85"/>
      <c r="I224" s="97"/>
      <c r="J224" s="97"/>
      <c r="K224" s="99"/>
    </row>
    <row r="225" spans="2:11" ht="15" customHeight="1" x14ac:dyDescent="0.25">
      <c r="B225" s="96"/>
      <c r="C225" s="97"/>
      <c r="D225" s="97"/>
      <c r="E225" s="98"/>
      <c r="F225" s="98"/>
      <c r="G225" s="25" t="s">
        <v>40</v>
      </c>
      <c r="H225" s="85"/>
      <c r="I225" s="97"/>
      <c r="J225" s="97"/>
      <c r="K225" s="99"/>
    </row>
    <row r="226" spans="2:11" ht="15" customHeight="1" x14ac:dyDescent="0.25">
      <c r="B226" s="96"/>
      <c r="C226" s="97"/>
      <c r="D226" s="97"/>
      <c r="E226" s="98"/>
      <c r="F226" s="98"/>
      <c r="G226" s="25" t="s">
        <v>41</v>
      </c>
      <c r="H226" s="85"/>
      <c r="I226" s="97"/>
      <c r="J226" s="97"/>
      <c r="K226" s="99"/>
    </row>
    <row r="227" spans="2:11" ht="15" customHeight="1" x14ac:dyDescent="0.25">
      <c r="B227" s="96"/>
      <c r="C227" s="97"/>
      <c r="D227" s="97"/>
      <c r="E227" s="98"/>
      <c r="F227" s="98"/>
      <c r="G227" s="25" t="s">
        <v>42</v>
      </c>
      <c r="H227" s="85"/>
      <c r="I227" s="97"/>
      <c r="J227" s="97"/>
      <c r="K227" s="99"/>
    </row>
    <row r="228" spans="2:11" ht="15" customHeight="1" x14ac:dyDescent="0.25">
      <c r="B228" s="96"/>
      <c r="C228" s="97"/>
      <c r="D228" s="97"/>
      <c r="E228" s="98"/>
      <c r="F228" s="98"/>
      <c r="G228" s="25" t="s">
        <v>43</v>
      </c>
      <c r="H228" s="85"/>
      <c r="I228" s="97"/>
      <c r="J228" s="97"/>
      <c r="K228" s="99"/>
    </row>
    <row r="229" spans="2:11" ht="15" customHeight="1" x14ac:dyDescent="0.25">
      <c r="B229" s="96"/>
      <c r="C229" s="97"/>
      <c r="D229" s="97"/>
      <c r="E229" s="98"/>
      <c r="F229" s="98"/>
      <c r="G229" s="25" t="s">
        <v>44</v>
      </c>
      <c r="H229" s="85"/>
      <c r="I229" s="97"/>
      <c r="J229" s="97"/>
      <c r="K229" s="99"/>
    </row>
    <row r="230" spans="2:11" ht="15" customHeight="1" x14ac:dyDescent="0.25">
      <c r="B230" s="96"/>
      <c r="C230" s="97"/>
      <c r="D230" s="97"/>
      <c r="E230" s="98"/>
      <c r="F230" s="98"/>
      <c r="G230" s="25" t="s">
        <v>45</v>
      </c>
      <c r="H230" s="85"/>
      <c r="I230" s="97"/>
      <c r="J230" s="97"/>
      <c r="K230" s="99"/>
    </row>
    <row r="231" spans="2:11" ht="15" customHeight="1" x14ac:dyDescent="0.25">
      <c r="B231" s="96"/>
      <c r="C231" s="97"/>
      <c r="D231" s="97"/>
      <c r="E231" s="98"/>
      <c r="F231" s="98"/>
      <c r="G231" s="25" t="s">
        <v>46</v>
      </c>
      <c r="H231" s="85"/>
      <c r="I231" s="97"/>
      <c r="J231" s="97"/>
      <c r="K231" s="99"/>
    </row>
    <row r="232" spans="2:11" ht="15" customHeight="1" x14ac:dyDescent="0.25">
      <c r="B232" s="96"/>
      <c r="C232" s="97"/>
      <c r="D232" s="97"/>
      <c r="E232" s="98"/>
      <c r="F232" s="98"/>
      <c r="G232" s="25" t="s">
        <v>47</v>
      </c>
      <c r="H232" s="85"/>
      <c r="I232" s="97"/>
      <c r="J232" s="97"/>
      <c r="K232" s="99"/>
    </row>
    <row r="233" spans="2:11" ht="15" customHeight="1" thickBot="1" x14ac:dyDescent="0.3">
      <c r="B233" s="92"/>
      <c r="C233" s="18"/>
      <c r="D233" s="18"/>
      <c r="E233" s="84"/>
      <c r="F233" s="84"/>
      <c r="G233" s="26" t="s">
        <v>48</v>
      </c>
      <c r="H233" s="87" t="str">
        <f>IF(SUM(H224:H232)=100,SUM(H224:H232),"Error: Total must equal 100")</f>
        <v>Error: Total must equal 100</v>
      </c>
      <c r="I233" s="18"/>
      <c r="J233" s="18"/>
      <c r="K233" s="19"/>
    </row>
    <row r="234" spans="2:11" ht="15" customHeight="1" x14ac:dyDescent="0.25">
      <c r="B234" s="96">
        <v>20</v>
      </c>
      <c r="C234" s="97"/>
      <c r="D234" s="97"/>
      <c r="E234" s="98"/>
      <c r="F234" s="98"/>
      <c r="G234" s="25" t="s">
        <v>39</v>
      </c>
      <c r="H234" s="85"/>
      <c r="I234" s="97"/>
      <c r="J234" s="97"/>
      <c r="K234" s="99"/>
    </row>
    <row r="235" spans="2:11" ht="15" customHeight="1" x14ac:dyDescent="0.25">
      <c r="B235" s="96"/>
      <c r="C235" s="97"/>
      <c r="D235" s="97"/>
      <c r="E235" s="98"/>
      <c r="F235" s="98"/>
      <c r="G235" s="25" t="s">
        <v>40</v>
      </c>
      <c r="H235" s="85"/>
      <c r="I235" s="97"/>
      <c r="J235" s="97"/>
      <c r="K235" s="99"/>
    </row>
    <row r="236" spans="2:11" ht="15" customHeight="1" x14ac:dyDescent="0.25">
      <c r="B236" s="96"/>
      <c r="C236" s="97"/>
      <c r="D236" s="97"/>
      <c r="E236" s="98"/>
      <c r="F236" s="98"/>
      <c r="G236" s="25" t="s">
        <v>41</v>
      </c>
      <c r="H236" s="85"/>
      <c r="I236" s="97"/>
      <c r="J236" s="97"/>
      <c r="K236" s="99"/>
    </row>
    <row r="237" spans="2:11" ht="15" customHeight="1" x14ac:dyDescent="0.25">
      <c r="B237" s="96"/>
      <c r="C237" s="97"/>
      <c r="D237" s="97"/>
      <c r="E237" s="98"/>
      <c r="F237" s="98"/>
      <c r="G237" s="25" t="s">
        <v>42</v>
      </c>
      <c r="H237" s="85"/>
      <c r="I237" s="97"/>
      <c r="J237" s="97"/>
      <c r="K237" s="99"/>
    </row>
    <row r="238" spans="2:11" ht="15" customHeight="1" x14ac:dyDescent="0.25">
      <c r="B238" s="96"/>
      <c r="C238" s="97"/>
      <c r="D238" s="97"/>
      <c r="E238" s="98"/>
      <c r="F238" s="98"/>
      <c r="G238" s="25" t="s">
        <v>43</v>
      </c>
      <c r="H238" s="85"/>
      <c r="I238" s="97"/>
      <c r="J238" s="97"/>
      <c r="K238" s="99"/>
    </row>
    <row r="239" spans="2:11" ht="15" customHeight="1" x14ac:dyDescent="0.25">
      <c r="B239" s="96"/>
      <c r="C239" s="97"/>
      <c r="D239" s="97"/>
      <c r="E239" s="98"/>
      <c r="F239" s="98"/>
      <c r="G239" s="25" t="s">
        <v>44</v>
      </c>
      <c r="H239" s="85"/>
      <c r="I239" s="97"/>
      <c r="J239" s="97"/>
      <c r="K239" s="99"/>
    </row>
    <row r="240" spans="2:11" ht="15" customHeight="1" x14ac:dyDescent="0.25">
      <c r="B240" s="96"/>
      <c r="C240" s="97"/>
      <c r="D240" s="97"/>
      <c r="E240" s="98"/>
      <c r="F240" s="98"/>
      <c r="G240" s="25" t="s">
        <v>45</v>
      </c>
      <c r="H240" s="85"/>
      <c r="I240" s="97"/>
      <c r="J240" s="97"/>
      <c r="K240" s="99"/>
    </row>
    <row r="241" spans="2:11" ht="15" customHeight="1" x14ac:dyDescent="0.25">
      <c r="B241" s="96"/>
      <c r="C241" s="97"/>
      <c r="D241" s="97"/>
      <c r="E241" s="98"/>
      <c r="F241" s="98"/>
      <c r="G241" s="25" t="s">
        <v>46</v>
      </c>
      <c r="H241" s="85"/>
      <c r="I241" s="97"/>
      <c r="J241" s="97"/>
      <c r="K241" s="99"/>
    </row>
    <row r="242" spans="2:11" ht="15" customHeight="1" x14ac:dyDescent="0.25">
      <c r="B242" s="96"/>
      <c r="C242" s="97"/>
      <c r="D242" s="97"/>
      <c r="E242" s="98"/>
      <c r="F242" s="98"/>
      <c r="G242" s="25" t="s">
        <v>47</v>
      </c>
      <c r="H242" s="85"/>
      <c r="I242" s="97"/>
      <c r="J242" s="97"/>
      <c r="K242" s="99"/>
    </row>
    <row r="243" spans="2:11" ht="15" customHeight="1" thickBot="1" x14ac:dyDescent="0.3">
      <c r="B243" s="55"/>
      <c r="C243" s="20"/>
      <c r="D243" s="20"/>
      <c r="E243" s="32"/>
      <c r="F243" s="32"/>
      <c r="G243" s="27" t="s">
        <v>48</v>
      </c>
      <c r="H243" s="87" t="str">
        <f>IF(SUM(H234:H242)=100,SUM(H234:H242),"Error: Total must equal 100")</f>
        <v>Error: Total must equal 100</v>
      </c>
      <c r="I243" s="20"/>
      <c r="J243" s="20"/>
      <c r="K243" s="21"/>
    </row>
    <row r="245" spans="2:11" x14ac:dyDescent="0.25">
      <c r="K245" s="15"/>
    </row>
    <row r="246" spans="2:11" ht="36.6" customHeight="1" x14ac:dyDescent="0.25">
      <c r="K246" s="15"/>
    </row>
    <row r="247" spans="2:11" x14ac:dyDescent="0.25">
      <c r="K247" s="15"/>
    </row>
    <row r="248" spans="2:11" ht="15.75" thickBot="1" x14ac:dyDescent="0.3"/>
    <row r="249" spans="2:11" ht="15.75" x14ac:dyDescent="0.25">
      <c r="B249" s="115" t="s">
        <v>49</v>
      </c>
      <c r="C249" s="116"/>
      <c r="D249" s="117"/>
      <c r="E249" s="13"/>
      <c r="F249" s="14"/>
      <c r="G249" s="14"/>
      <c r="H249" s="14"/>
    </row>
    <row r="250" spans="2:11" x14ac:dyDescent="0.25">
      <c r="B250" s="113">
        <v>2019</v>
      </c>
      <c r="C250" s="114"/>
      <c r="D250" s="56">
        <f>SUMIF(D44:D243,"2018",F44:F243)</f>
        <v>0</v>
      </c>
      <c r="F250" s="16"/>
      <c r="G250" s="16"/>
      <c r="H250" s="17"/>
    </row>
    <row r="251" spans="2:11" x14ac:dyDescent="0.25">
      <c r="B251" s="113">
        <v>2020</v>
      </c>
      <c r="C251" s="114"/>
      <c r="D251" s="56">
        <f>SUMIF(D44:D243,"2019",F44:F243)</f>
        <v>0</v>
      </c>
      <c r="F251" s="16"/>
      <c r="G251" s="16"/>
      <c r="H251" s="17"/>
    </row>
    <row r="252" spans="2:11" x14ac:dyDescent="0.25">
      <c r="B252" s="113">
        <v>2021</v>
      </c>
      <c r="C252" s="114"/>
      <c r="D252" s="56">
        <f>SUMIF(D44:D243,"2020",F44:F243)</f>
        <v>0</v>
      </c>
      <c r="F252" s="16"/>
      <c r="G252" s="16"/>
      <c r="H252" s="17"/>
    </row>
    <row r="253" spans="2:11" x14ac:dyDescent="0.25">
      <c r="B253" s="113">
        <v>2022</v>
      </c>
      <c r="C253" s="114"/>
      <c r="D253" s="56">
        <f>SUMIF(D44:D243,"2021",F44:F243)</f>
        <v>0</v>
      </c>
      <c r="F253" s="16"/>
      <c r="G253" s="16"/>
      <c r="H253" s="17"/>
    </row>
    <row r="254" spans="2:11" ht="15.75" thickBot="1" x14ac:dyDescent="0.3">
      <c r="B254" s="118" t="s">
        <v>50</v>
      </c>
      <c r="C254" s="119"/>
      <c r="D254" s="45">
        <f>SUM(D250:D253)</f>
        <v>0</v>
      </c>
      <c r="F254" s="16"/>
      <c r="G254" s="16"/>
      <c r="H254" s="17"/>
    </row>
    <row r="258" spans="7:7" x14ac:dyDescent="0.25">
      <c r="G258" s="22"/>
    </row>
  </sheetData>
  <sheetProtection formatColumns="0" formatRows="0" insertColumns="0" insertRows="0" deleteColumns="0" deleteRows="0"/>
  <customSheetViews>
    <customSheetView guid="{F8284027-6659-486E-B998-C0AE7607D397}" scale="90" showGridLines="0">
      <selection activeCell="D28" sqref="D28"/>
      <pageMargins left="0" right="0" top="0" bottom="0" header="0" footer="0"/>
      <pageSetup orientation="portrait" r:id="rId1"/>
    </customSheetView>
  </customSheetViews>
  <mergeCells count="196">
    <mergeCell ref="B254:C254"/>
    <mergeCell ref="I104:I112"/>
    <mergeCell ref="J104:J112"/>
    <mergeCell ref="K104:K112"/>
    <mergeCell ref="B94:B102"/>
    <mergeCell ref="C94:C102"/>
    <mergeCell ref="D94:D102"/>
    <mergeCell ref="E94:E102"/>
    <mergeCell ref="B251:C251"/>
    <mergeCell ref="B252:C252"/>
    <mergeCell ref="B249:D249"/>
    <mergeCell ref="B104:B112"/>
    <mergeCell ref="C104:C112"/>
    <mergeCell ref="D104:D112"/>
    <mergeCell ref="E104:E112"/>
    <mergeCell ref="F104:F112"/>
    <mergeCell ref="F114:F122"/>
    <mergeCell ref="I114:I122"/>
    <mergeCell ref="J114:J122"/>
    <mergeCell ref="K114:K122"/>
    <mergeCell ref="B124:B132"/>
    <mergeCell ref="C124:C132"/>
    <mergeCell ref="B250:C250"/>
    <mergeCell ref="B253:C253"/>
    <mergeCell ref="B35:C35"/>
    <mergeCell ref="B37:C37"/>
    <mergeCell ref="B34:E34"/>
    <mergeCell ref="B114:B122"/>
    <mergeCell ref="C114:C122"/>
    <mergeCell ref="D114:D122"/>
    <mergeCell ref="E114:E122"/>
    <mergeCell ref="B84:B92"/>
    <mergeCell ref="C84:C92"/>
    <mergeCell ref="D84:D92"/>
    <mergeCell ref="E84:E92"/>
    <mergeCell ref="B44:B52"/>
    <mergeCell ref="C44:C52"/>
    <mergeCell ref="D44:D52"/>
    <mergeCell ref="B54:B62"/>
    <mergeCell ref="C54:C62"/>
    <mergeCell ref="D54:D62"/>
    <mergeCell ref="E54:E62"/>
    <mergeCell ref="B64:B72"/>
    <mergeCell ref="E74:E82"/>
    <mergeCell ref="B36:C36"/>
    <mergeCell ref="K94:K102"/>
    <mergeCell ref="E44:E52"/>
    <mergeCell ref="F44:F52"/>
    <mergeCell ref="I44:I52"/>
    <mergeCell ref="J44:J52"/>
    <mergeCell ref="K44:K52"/>
    <mergeCell ref="B38:C38"/>
    <mergeCell ref="B1:K1"/>
    <mergeCell ref="B42:K42"/>
    <mergeCell ref="I84:I92"/>
    <mergeCell ref="J84:J92"/>
    <mergeCell ref="K84:K92"/>
    <mergeCell ref="I54:I62"/>
    <mergeCell ref="J54:J62"/>
    <mergeCell ref="K54:K62"/>
    <mergeCell ref="C64:C72"/>
    <mergeCell ref="D64:D72"/>
    <mergeCell ref="E64:E72"/>
    <mergeCell ref="F64:F72"/>
    <mergeCell ref="I64:I72"/>
    <mergeCell ref="J64:J72"/>
    <mergeCell ref="K64:K72"/>
    <mergeCell ref="B74:B82"/>
    <mergeCell ref="C74:C82"/>
    <mergeCell ref="B134:B142"/>
    <mergeCell ref="C134:C142"/>
    <mergeCell ref="D134:D142"/>
    <mergeCell ref="E134:E142"/>
    <mergeCell ref="F134:F142"/>
    <mergeCell ref="I134:I142"/>
    <mergeCell ref="D124:D132"/>
    <mergeCell ref="E124:E132"/>
    <mergeCell ref="F124:F132"/>
    <mergeCell ref="I124:I132"/>
    <mergeCell ref="F74:F82"/>
    <mergeCell ref="I74:I82"/>
    <mergeCell ref="F94:F102"/>
    <mergeCell ref="I94:I102"/>
    <mergeCell ref="D74:D82"/>
    <mergeCell ref="F17:G17"/>
    <mergeCell ref="F18:G18"/>
    <mergeCell ref="F19:G19"/>
    <mergeCell ref="F20:G20"/>
    <mergeCell ref="F21:G21"/>
    <mergeCell ref="F22:G22"/>
    <mergeCell ref="F23:G23"/>
    <mergeCell ref="F24:G24"/>
    <mergeCell ref="F25:G25"/>
    <mergeCell ref="F84:F92"/>
    <mergeCell ref="F54:F62"/>
    <mergeCell ref="F26:G26"/>
    <mergeCell ref="F27:G27"/>
    <mergeCell ref="B6:H6"/>
    <mergeCell ref="F9:G9"/>
    <mergeCell ref="F10:G10"/>
    <mergeCell ref="F11:G11"/>
    <mergeCell ref="F12:G12"/>
    <mergeCell ref="F13:G13"/>
    <mergeCell ref="F14:G14"/>
    <mergeCell ref="F15:G15"/>
    <mergeCell ref="F16:G16"/>
    <mergeCell ref="F8:G8"/>
    <mergeCell ref="F7:G7"/>
    <mergeCell ref="B154:B162"/>
    <mergeCell ref="C154:C162"/>
    <mergeCell ref="D154:D162"/>
    <mergeCell ref="E154:E162"/>
    <mergeCell ref="F154:F162"/>
    <mergeCell ref="I154:I162"/>
    <mergeCell ref="J154:J162"/>
    <mergeCell ref="K154:K162"/>
    <mergeCell ref="F28:G28"/>
    <mergeCell ref="B144:B152"/>
    <mergeCell ref="C144:C152"/>
    <mergeCell ref="D144:D152"/>
    <mergeCell ref="E144:E152"/>
    <mergeCell ref="F144:F152"/>
    <mergeCell ref="I144:I152"/>
    <mergeCell ref="J144:J152"/>
    <mergeCell ref="K144:K152"/>
    <mergeCell ref="J134:J142"/>
    <mergeCell ref="K134:K142"/>
    <mergeCell ref="J124:J132"/>
    <mergeCell ref="K124:K132"/>
    <mergeCell ref="J74:J82"/>
    <mergeCell ref="K74:K82"/>
    <mergeCell ref="J94:J102"/>
    <mergeCell ref="B174:B182"/>
    <mergeCell ref="C174:C182"/>
    <mergeCell ref="D174:D182"/>
    <mergeCell ref="E174:E182"/>
    <mergeCell ref="F174:F182"/>
    <mergeCell ref="I174:I182"/>
    <mergeCell ref="J174:J182"/>
    <mergeCell ref="K174:K182"/>
    <mergeCell ref="B164:B172"/>
    <mergeCell ref="C164:C172"/>
    <mergeCell ref="D164:D172"/>
    <mergeCell ref="E164:E172"/>
    <mergeCell ref="F164:F172"/>
    <mergeCell ref="I164:I172"/>
    <mergeCell ref="J164:J172"/>
    <mergeCell ref="K164:K172"/>
    <mergeCell ref="B194:B202"/>
    <mergeCell ref="C194:C202"/>
    <mergeCell ref="D194:D202"/>
    <mergeCell ref="E194:E202"/>
    <mergeCell ref="F194:F202"/>
    <mergeCell ref="I194:I202"/>
    <mergeCell ref="J194:J202"/>
    <mergeCell ref="K194:K202"/>
    <mergeCell ref="B184:B192"/>
    <mergeCell ref="C184:C192"/>
    <mergeCell ref="D184:D192"/>
    <mergeCell ref="E184:E192"/>
    <mergeCell ref="F184:F192"/>
    <mergeCell ref="I184:I192"/>
    <mergeCell ref="J184:J192"/>
    <mergeCell ref="K184:K192"/>
    <mergeCell ref="B214:B222"/>
    <mergeCell ref="C214:C222"/>
    <mergeCell ref="D214:D222"/>
    <mergeCell ref="E214:E222"/>
    <mergeCell ref="F214:F222"/>
    <mergeCell ref="I214:I222"/>
    <mergeCell ref="J214:J222"/>
    <mergeCell ref="K214:K222"/>
    <mergeCell ref="B204:B212"/>
    <mergeCell ref="C204:C212"/>
    <mergeCell ref="D204:D212"/>
    <mergeCell ref="E204:E212"/>
    <mergeCell ref="F204:F212"/>
    <mergeCell ref="I204:I212"/>
    <mergeCell ref="J204:J212"/>
    <mergeCell ref="K204:K212"/>
    <mergeCell ref="B234:B242"/>
    <mergeCell ref="C234:C242"/>
    <mergeCell ref="D234:D242"/>
    <mergeCell ref="E234:E242"/>
    <mergeCell ref="F234:F242"/>
    <mergeCell ref="I234:I242"/>
    <mergeCell ref="J234:J242"/>
    <mergeCell ref="K234:K242"/>
    <mergeCell ref="B224:B232"/>
    <mergeCell ref="C224:C232"/>
    <mergeCell ref="D224:D232"/>
    <mergeCell ref="E224:E232"/>
    <mergeCell ref="F224:F232"/>
    <mergeCell ref="I224:I232"/>
    <mergeCell ref="J224:J232"/>
    <mergeCell ref="K224:K232"/>
  </mergeCells>
  <conditionalFormatting sqref="H53">
    <cfRule type="cellIs" dxfId="10" priority="1" operator="equal">
      <formula>100</formula>
    </cfRule>
  </conditionalFormatting>
  <conditionalFormatting sqref="H63">
    <cfRule type="cellIs" dxfId="9" priority="2" operator="equal">
      <formula>100</formula>
    </cfRule>
  </conditionalFormatting>
  <conditionalFormatting sqref="H73">
    <cfRule type="cellIs" dxfId="8" priority="3" operator="equal">
      <formula>100</formula>
    </cfRule>
  </conditionalFormatting>
  <conditionalFormatting sqref="H83">
    <cfRule type="cellIs" dxfId="7" priority="4" operator="equal">
      <formula>100</formula>
    </cfRule>
  </conditionalFormatting>
  <conditionalFormatting sqref="H93">
    <cfRule type="cellIs" dxfId="6" priority="5" operator="equal">
      <formula>100</formula>
    </cfRule>
  </conditionalFormatting>
  <conditionalFormatting sqref="H103">
    <cfRule type="cellIs" dxfId="5" priority="14" operator="equal">
      <formula>100</formula>
    </cfRule>
  </conditionalFormatting>
  <conditionalFormatting sqref="H113">
    <cfRule type="cellIs" dxfId="4" priority="6" operator="equal">
      <formula>100</formula>
    </cfRule>
  </conditionalFormatting>
  <conditionalFormatting sqref="H123">
    <cfRule type="cellIs" dxfId="3" priority="7" operator="equal">
      <formula>100</formula>
    </cfRule>
  </conditionalFormatting>
  <conditionalFormatting sqref="H133">
    <cfRule type="cellIs" dxfId="2" priority="8" operator="equal">
      <formula>100</formula>
    </cfRule>
  </conditionalFormatting>
  <conditionalFormatting sqref="H143">
    <cfRule type="cellIs" dxfId="1" priority="9" operator="equal">
      <formula>100</formula>
    </cfRule>
  </conditionalFormatting>
  <conditionalFormatting sqref="H153 H163 H173 H183 H193 H203 H213 H223 H233 H243">
    <cfRule type="cellIs" dxfId="0" priority="10" operator="equal">
      <formula>100</formula>
    </cfRule>
  </conditionalFormatting>
  <dataValidations xWindow="777" yWindow="445" count="8">
    <dataValidation type="whole" allowBlank="1" showInputMessage="1" showErrorMessage="1" errorTitle="Error:" error="Input value must be between 10,000 and 999,999,999 (inclusive)_x000a_" prompt="Input value between 10,000 and 999,999,999 (inclusive)" sqref="E64 E164" xr:uid="{3C280590-02F2-40CE-9E1C-674670947522}">
      <formula1>10000</formula1>
      <formula2>999999999</formula2>
    </dataValidation>
    <dataValidation allowBlank="1" showInputMessage="1" showErrorMessage="1" prompt="Enter a comment" sqref="I44 I84 I64 I74 I124 I94 I134 I104 I114 F8:F28 I144 I184 I164 I174 I224 I194 I234 I204 I214" xr:uid="{B68D42A7-C007-481D-97DB-21E5CB68BA77}"/>
    <dataValidation allowBlank="1" showInputMessage="1" showErrorMessage="1" prompt="*Button ot functional in this excel template*_x000a_Use this button to move Planned Projects with_x000a_Status = 'Completed' to the Completed Projects table below._x000a_" sqref="K246:K247 K31:K32" xr:uid="{F6B48D5C-BD67-48C2-BAF7-F19CF83007A7}"/>
    <dataValidation allowBlank="1" showInputMessage="1" showErrorMessage="1" prompt="Enter %" sqref="H44:H52 H54:H62 H64:H72 H74:H82 H84:H92 H94:H102 H104:H112 H114:H122 H124:H132 H134:H142 H144:H152 H154:H162 H164:H172 H174:H182 H184:H192 H194:H202 H204:H212 H214:H222 H224:H232 H234:H242" xr:uid="{06B243CB-0D13-496A-9D4C-F6990FCCAC0A}"/>
    <dataValidation allowBlank="1" showInputMessage="1" showErrorMessage="1" error="Cannot exceed 100" sqref="I54:I62 I154:I162" xr:uid="{1E5F081D-0F2D-4557-ADB5-9FC515FBD5F6}"/>
    <dataValidation allowBlank="1" showInputMessage="1" showErrorMessage="1" prompt="In other words, was this not a planned expense?" sqref="K43" xr:uid="{0A35A33F-BB77-4D8A-BB5A-0BBA8A4B9353}"/>
    <dataValidation allowBlank="1" showInputMessage="1" showErrorMessage="1" prompt="Input value between 10,000 and 999,999,999 (inclusive)" sqref="E44:F52 E134:F142 E124:F132 E114:F122 E104:F112 E94:F102 E84:F92 E74:F82 F64:F72 E54:F62 E144:F152 E234:F242 E224:F232 E214:F222 E204:F212 E194:F202 E184:F192 E174:F182 F164:F172 E154:F162 E8:E28" xr:uid="{83C543AC-E703-4D2E-B2B6-85B456F1CCBC}"/>
    <dataValidation allowBlank="1" showInputMessage="1" showErrorMessage="1" prompt="To enter additional information or to include a document, please make use of the Attachments page in this service." sqref="I43 F7:G7" xr:uid="{FE1EBEAD-C7A1-4A12-95A1-062B1C1A398E}"/>
  </dataValidation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2" r:id="rId5" name="Check Box 18">
              <controlPr defaultSize="0" autoFill="0" autoLine="0" autoPict="0" altText="">
                <anchor moveWithCells="1">
                  <from>
                    <xdr:col>10</xdr:col>
                    <xdr:colOff>609600</xdr:colOff>
                    <xdr:row>45</xdr:row>
                    <xdr:rowOff>180975</xdr:rowOff>
                  </from>
                  <to>
                    <xdr:col>11</xdr:col>
                    <xdr:colOff>57150</xdr:colOff>
                    <xdr:row>48</xdr:row>
                    <xdr:rowOff>19050</xdr:rowOff>
                  </to>
                </anchor>
              </controlPr>
            </control>
          </mc:Choice>
        </mc:AlternateContent>
        <mc:AlternateContent xmlns:mc="http://schemas.openxmlformats.org/markup-compatibility/2006">
          <mc:Choice Requires="x14">
            <control shapeId="1062" r:id="rId6" name="Check Box 38">
              <controlPr defaultSize="0" autoFill="0" autoLine="0" autoPict="0" altText="">
                <anchor moveWithCells="1">
                  <from>
                    <xdr:col>10</xdr:col>
                    <xdr:colOff>609600</xdr:colOff>
                    <xdr:row>96</xdr:row>
                    <xdr:rowOff>523875</xdr:rowOff>
                  </from>
                  <to>
                    <xdr:col>10</xdr:col>
                    <xdr:colOff>1343025</xdr:colOff>
                    <xdr:row>98</xdr:row>
                    <xdr:rowOff>19050</xdr:rowOff>
                  </to>
                </anchor>
              </controlPr>
            </control>
          </mc:Choice>
        </mc:AlternateContent>
        <mc:AlternateContent xmlns:mc="http://schemas.openxmlformats.org/markup-compatibility/2006">
          <mc:Choice Requires="x14">
            <control shapeId="1064" r:id="rId7" name="Check Box 40">
              <controlPr defaultSize="0" autoFill="0" autoLine="0" autoPict="0" altText="">
                <anchor moveWithCells="1">
                  <from>
                    <xdr:col>10</xdr:col>
                    <xdr:colOff>609600</xdr:colOff>
                    <xdr:row>106</xdr:row>
                    <xdr:rowOff>523875</xdr:rowOff>
                  </from>
                  <to>
                    <xdr:col>10</xdr:col>
                    <xdr:colOff>1343025</xdr:colOff>
                    <xdr:row>108</xdr:row>
                    <xdr:rowOff>19050</xdr:rowOff>
                  </to>
                </anchor>
              </controlPr>
            </control>
          </mc:Choice>
        </mc:AlternateContent>
        <mc:AlternateContent xmlns:mc="http://schemas.openxmlformats.org/markup-compatibility/2006">
          <mc:Choice Requires="x14">
            <control shapeId="1066" r:id="rId8" name="Check Box 42">
              <controlPr defaultSize="0" autoFill="0" autoLine="0" autoPict="0" altText="">
                <anchor moveWithCells="1">
                  <from>
                    <xdr:col>10</xdr:col>
                    <xdr:colOff>609600</xdr:colOff>
                    <xdr:row>116</xdr:row>
                    <xdr:rowOff>523875</xdr:rowOff>
                  </from>
                  <to>
                    <xdr:col>10</xdr:col>
                    <xdr:colOff>1343025</xdr:colOff>
                    <xdr:row>118</xdr:row>
                    <xdr:rowOff>19050</xdr:rowOff>
                  </to>
                </anchor>
              </controlPr>
            </control>
          </mc:Choice>
        </mc:AlternateContent>
        <mc:AlternateContent xmlns:mc="http://schemas.openxmlformats.org/markup-compatibility/2006">
          <mc:Choice Requires="x14">
            <control shapeId="1068" r:id="rId9" name="Check Box 44">
              <controlPr defaultSize="0" autoFill="0" autoLine="0" autoPict="0" altText="">
                <anchor moveWithCells="1">
                  <from>
                    <xdr:col>10</xdr:col>
                    <xdr:colOff>609600</xdr:colOff>
                    <xdr:row>126</xdr:row>
                    <xdr:rowOff>523875</xdr:rowOff>
                  </from>
                  <to>
                    <xdr:col>10</xdr:col>
                    <xdr:colOff>1343025</xdr:colOff>
                    <xdr:row>128</xdr:row>
                    <xdr:rowOff>19050</xdr:rowOff>
                  </to>
                </anchor>
              </controlPr>
            </control>
          </mc:Choice>
        </mc:AlternateContent>
        <mc:AlternateContent xmlns:mc="http://schemas.openxmlformats.org/markup-compatibility/2006">
          <mc:Choice Requires="x14">
            <control shapeId="1070" r:id="rId10" name="Check Box 46">
              <controlPr defaultSize="0" autoFill="0" autoLine="0" autoPict="0" altText="">
                <anchor moveWithCells="1">
                  <from>
                    <xdr:col>10</xdr:col>
                    <xdr:colOff>609600</xdr:colOff>
                    <xdr:row>136</xdr:row>
                    <xdr:rowOff>523875</xdr:rowOff>
                  </from>
                  <to>
                    <xdr:col>10</xdr:col>
                    <xdr:colOff>1343025</xdr:colOff>
                    <xdr:row>138</xdr:row>
                    <xdr:rowOff>19050</xdr:rowOff>
                  </to>
                </anchor>
              </controlPr>
            </control>
          </mc:Choice>
        </mc:AlternateContent>
        <mc:AlternateContent xmlns:mc="http://schemas.openxmlformats.org/markup-compatibility/2006">
          <mc:Choice Requires="x14">
            <control shapeId="1118" r:id="rId11" name="Check Box 94">
              <controlPr defaultSize="0" autoFill="0" autoLine="0" autoPict="0" altText="">
                <anchor moveWithCells="1">
                  <from>
                    <xdr:col>10</xdr:col>
                    <xdr:colOff>609600</xdr:colOff>
                    <xdr:row>55</xdr:row>
                    <xdr:rowOff>180975</xdr:rowOff>
                  </from>
                  <to>
                    <xdr:col>11</xdr:col>
                    <xdr:colOff>57150</xdr:colOff>
                    <xdr:row>58</xdr:row>
                    <xdr:rowOff>47625</xdr:rowOff>
                  </to>
                </anchor>
              </controlPr>
            </control>
          </mc:Choice>
        </mc:AlternateContent>
        <mc:AlternateContent xmlns:mc="http://schemas.openxmlformats.org/markup-compatibility/2006">
          <mc:Choice Requires="x14">
            <control shapeId="1119" r:id="rId12" name="Check Box 95">
              <controlPr defaultSize="0" autoFill="0" autoLine="0" autoPict="0" altText="">
                <anchor moveWithCells="1">
                  <from>
                    <xdr:col>10</xdr:col>
                    <xdr:colOff>609600</xdr:colOff>
                    <xdr:row>65</xdr:row>
                    <xdr:rowOff>180975</xdr:rowOff>
                  </from>
                  <to>
                    <xdr:col>11</xdr:col>
                    <xdr:colOff>57150</xdr:colOff>
                    <xdr:row>68</xdr:row>
                    <xdr:rowOff>47625</xdr:rowOff>
                  </to>
                </anchor>
              </controlPr>
            </control>
          </mc:Choice>
        </mc:AlternateContent>
        <mc:AlternateContent xmlns:mc="http://schemas.openxmlformats.org/markup-compatibility/2006">
          <mc:Choice Requires="x14">
            <control shapeId="1120" r:id="rId13" name="Check Box 96">
              <controlPr defaultSize="0" autoFill="0" autoLine="0" autoPict="0" altText="">
                <anchor moveWithCells="1">
                  <from>
                    <xdr:col>10</xdr:col>
                    <xdr:colOff>609600</xdr:colOff>
                    <xdr:row>75</xdr:row>
                    <xdr:rowOff>180975</xdr:rowOff>
                  </from>
                  <to>
                    <xdr:col>11</xdr:col>
                    <xdr:colOff>57150</xdr:colOff>
                    <xdr:row>78</xdr:row>
                    <xdr:rowOff>47625</xdr:rowOff>
                  </to>
                </anchor>
              </controlPr>
            </control>
          </mc:Choice>
        </mc:AlternateContent>
        <mc:AlternateContent xmlns:mc="http://schemas.openxmlformats.org/markup-compatibility/2006">
          <mc:Choice Requires="x14">
            <control shapeId="1121" r:id="rId14" name="Check Box 97">
              <controlPr defaultSize="0" autoFill="0" autoLine="0" autoPict="0" altText="">
                <anchor moveWithCells="1">
                  <from>
                    <xdr:col>10</xdr:col>
                    <xdr:colOff>609600</xdr:colOff>
                    <xdr:row>85</xdr:row>
                    <xdr:rowOff>180975</xdr:rowOff>
                  </from>
                  <to>
                    <xdr:col>11</xdr:col>
                    <xdr:colOff>57150</xdr:colOff>
                    <xdr:row>88</xdr:row>
                    <xdr:rowOff>47625</xdr:rowOff>
                  </to>
                </anchor>
              </controlPr>
            </control>
          </mc:Choice>
        </mc:AlternateContent>
        <mc:AlternateContent xmlns:mc="http://schemas.openxmlformats.org/markup-compatibility/2006">
          <mc:Choice Requires="x14">
            <control shapeId="1148" r:id="rId15" name="Check Box 124">
              <controlPr defaultSize="0" autoFill="0" autoLine="0" autoPict="0" altText="">
                <anchor moveWithCells="1">
                  <from>
                    <xdr:col>10</xdr:col>
                    <xdr:colOff>609600</xdr:colOff>
                    <xdr:row>145</xdr:row>
                    <xdr:rowOff>180975</xdr:rowOff>
                  </from>
                  <to>
                    <xdr:col>11</xdr:col>
                    <xdr:colOff>57150</xdr:colOff>
                    <xdr:row>148</xdr:row>
                    <xdr:rowOff>19050</xdr:rowOff>
                  </to>
                </anchor>
              </controlPr>
            </control>
          </mc:Choice>
        </mc:AlternateContent>
        <mc:AlternateContent xmlns:mc="http://schemas.openxmlformats.org/markup-compatibility/2006">
          <mc:Choice Requires="x14">
            <control shapeId="1149" r:id="rId16" name="Check Box 125">
              <controlPr defaultSize="0" autoFill="0" autoLine="0" autoPict="0" altText="">
                <anchor moveWithCells="1">
                  <from>
                    <xdr:col>10</xdr:col>
                    <xdr:colOff>609600</xdr:colOff>
                    <xdr:row>196</xdr:row>
                    <xdr:rowOff>523875</xdr:rowOff>
                  </from>
                  <to>
                    <xdr:col>10</xdr:col>
                    <xdr:colOff>1343025</xdr:colOff>
                    <xdr:row>198</xdr:row>
                    <xdr:rowOff>19050</xdr:rowOff>
                  </to>
                </anchor>
              </controlPr>
            </control>
          </mc:Choice>
        </mc:AlternateContent>
        <mc:AlternateContent xmlns:mc="http://schemas.openxmlformats.org/markup-compatibility/2006">
          <mc:Choice Requires="x14">
            <control shapeId="1150" r:id="rId17" name="Check Box 126">
              <controlPr defaultSize="0" autoFill="0" autoLine="0" autoPict="0" altText="">
                <anchor moveWithCells="1">
                  <from>
                    <xdr:col>10</xdr:col>
                    <xdr:colOff>609600</xdr:colOff>
                    <xdr:row>206</xdr:row>
                    <xdr:rowOff>523875</xdr:rowOff>
                  </from>
                  <to>
                    <xdr:col>10</xdr:col>
                    <xdr:colOff>1343025</xdr:colOff>
                    <xdr:row>208</xdr:row>
                    <xdr:rowOff>19050</xdr:rowOff>
                  </to>
                </anchor>
              </controlPr>
            </control>
          </mc:Choice>
        </mc:AlternateContent>
        <mc:AlternateContent xmlns:mc="http://schemas.openxmlformats.org/markup-compatibility/2006">
          <mc:Choice Requires="x14">
            <control shapeId="1151" r:id="rId18" name="Check Box 127">
              <controlPr defaultSize="0" autoFill="0" autoLine="0" autoPict="0" altText="">
                <anchor moveWithCells="1">
                  <from>
                    <xdr:col>10</xdr:col>
                    <xdr:colOff>609600</xdr:colOff>
                    <xdr:row>216</xdr:row>
                    <xdr:rowOff>523875</xdr:rowOff>
                  </from>
                  <to>
                    <xdr:col>10</xdr:col>
                    <xdr:colOff>1343025</xdr:colOff>
                    <xdr:row>218</xdr:row>
                    <xdr:rowOff>19050</xdr:rowOff>
                  </to>
                </anchor>
              </controlPr>
            </control>
          </mc:Choice>
        </mc:AlternateContent>
        <mc:AlternateContent xmlns:mc="http://schemas.openxmlformats.org/markup-compatibility/2006">
          <mc:Choice Requires="x14">
            <control shapeId="1152" r:id="rId19" name="Check Box 128">
              <controlPr defaultSize="0" autoFill="0" autoLine="0" autoPict="0" altText="">
                <anchor moveWithCells="1">
                  <from>
                    <xdr:col>10</xdr:col>
                    <xdr:colOff>609600</xdr:colOff>
                    <xdr:row>226</xdr:row>
                    <xdr:rowOff>523875</xdr:rowOff>
                  </from>
                  <to>
                    <xdr:col>10</xdr:col>
                    <xdr:colOff>1343025</xdr:colOff>
                    <xdr:row>228</xdr:row>
                    <xdr:rowOff>19050</xdr:rowOff>
                  </to>
                </anchor>
              </controlPr>
            </control>
          </mc:Choice>
        </mc:AlternateContent>
        <mc:AlternateContent xmlns:mc="http://schemas.openxmlformats.org/markup-compatibility/2006">
          <mc:Choice Requires="x14">
            <control shapeId="1153" r:id="rId20" name="Check Box 129">
              <controlPr defaultSize="0" autoFill="0" autoLine="0" autoPict="0" altText="">
                <anchor moveWithCells="1">
                  <from>
                    <xdr:col>10</xdr:col>
                    <xdr:colOff>609600</xdr:colOff>
                    <xdr:row>236</xdr:row>
                    <xdr:rowOff>523875</xdr:rowOff>
                  </from>
                  <to>
                    <xdr:col>10</xdr:col>
                    <xdr:colOff>1343025</xdr:colOff>
                    <xdr:row>238</xdr:row>
                    <xdr:rowOff>19050</xdr:rowOff>
                  </to>
                </anchor>
              </controlPr>
            </control>
          </mc:Choice>
        </mc:AlternateContent>
        <mc:AlternateContent xmlns:mc="http://schemas.openxmlformats.org/markup-compatibility/2006">
          <mc:Choice Requires="x14">
            <control shapeId="1154" r:id="rId21" name="Check Box 130">
              <controlPr defaultSize="0" autoFill="0" autoLine="0" autoPict="0" altText="">
                <anchor moveWithCells="1">
                  <from>
                    <xdr:col>10</xdr:col>
                    <xdr:colOff>609600</xdr:colOff>
                    <xdr:row>155</xdr:row>
                    <xdr:rowOff>180975</xdr:rowOff>
                  </from>
                  <to>
                    <xdr:col>11</xdr:col>
                    <xdr:colOff>57150</xdr:colOff>
                    <xdr:row>158</xdr:row>
                    <xdr:rowOff>47625</xdr:rowOff>
                  </to>
                </anchor>
              </controlPr>
            </control>
          </mc:Choice>
        </mc:AlternateContent>
        <mc:AlternateContent xmlns:mc="http://schemas.openxmlformats.org/markup-compatibility/2006">
          <mc:Choice Requires="x14">
            <control shapeId="1155" r:id="rId22" name="Check Box 131">
              <controlPr defaultSize="0" autoFill="0" autoLine="0" autoPict="0" altText="">
                <anchor moveWithCells="1">
                  <from>
                    <xdr:col>10</xdr:col>
                    <xdr:colOff>609600</xdr:colOff>
                    <xdr:row>165</xdr:row>
                    <xdr:rowOff>180975</xdr:rowOff>
                  </from>
                  <to>
                    <xdr:col>11</xdr:col>
                    <xdr:colOff>57150</xdr:colOff>
                    <xdr:row>168</xdr:row>
                    <xdr:rowOff>47625</xdr:rowOff>
                  </to>
                </anchor>
              </controlPr>
            </control>
          </mc:Choice>
        </mc:AlternateContent>
        <mc:AlternateContent xmlns:mc="http://schemas.openxmlformats.org/markup-compatibility/2006">
          <mc:Choice Requires="x14">
            <control shapeId="1156" r:id="rId23" name="Check Box 132">
              <controlPr defaultSize="0" autoFill="0" autoLine="0" autoPict="0" altText="">
                <anchor moveWithCells="1">
                  <from>
                    <xdr:col>10</xdr:col>
                    <xdr:colOff>609600</xdr:colOff>
                    <xdr:row>175</xdr:row>
                    <xdr:rowOff>180975</xdr:rowOff>
                  </from>
                  <to>
                    <xdr:col>11</xdr:col>
                    <xdr:colOff>57150</xdr:colOff>
                    <xdr:row>178</xdr:row>
                    <xdr:rowOff>47625</xdr:rowOff>
                  </to>
                </anchor>
              </controlPr>
            </control>
          </mc:Choice>
        </mc:AlternateContent>
        <mc:AlternateContent xmlns:mc="http://schemas.openxmlformats.org/markup-compatibility/2006">
          <mc:Choice Requires="x14">
            <control shapeId="1157" r:id="rId24" name="Check Box 133">
              <controlPr defaultSize="0" autoFill="0" autoLine="0" autoPict="0" altText="">
                <anchor moveWithCells="1">
                  <from>
                    <xdr:col>10</xdr:col>
                    <xdr:colOff>609600</xdr:colOff>
                    <xdr:row>185</xdr:row>
                    <xdr:rowOff>180975</xdr:rowOff>
                  </from>
                  <to>
                    <xdr:col>11</xdr:col>
                    <xdr:colOff>57150</xdr:colOff>
                    <xdr:row>188</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77" yWindow="445" count="6">
        <x14:dataValidation type="list" allowBlank="1" showInputMessage="1" showErrorMessage="1" prompt="Select a short, medium, or long term year range from the menu." xr:uid="{D2AA958C-1F8E-4DC7-9B1E-AE25709B6D60}">
          <x14:formula1>
            <xm:f>'Reference Values'!$B$2:$B$4</xm:f>
          </x14:formula1>
          <xm:sqref>D9:D28</xm:sqref>
        </x14:dataValidation>
        <x14:dataValidation type="list" allowBlank="1" showInputMessage="1" showErrorMessage="1" prompt="Select a status from the dropdown menu" xr:uid="{C86D1908-2DFA-4676-A4C1-5D9B23F8DC1D}">
          <x14:formula1>
            <xm:f>'Reference Values'!$C$2:$C$3</xm:f>
          </x14:formula1>
          <xm:sqref>H8:H28</xm:sqref>
        </x14:dataValidation>
        <x14:dataValidation type="list" allowBlank="1" showInputMessage="1" showErrorMessage="1" prompt="Select a reason" xr:uid="{087E9CB0-A4A0-4F90-9F06-AB65E5085E03}">
          <x14:formula1>
            <xm:f>'Reference Values'!$E$2:$E$8</xm:f>
          </x14:formula1>
          <xm:sqref>J44:J52 J54:J62 J64:J72 J74:J82 J84:J92 J94:J102 J104:J112 J114:J122 J124:J132 J134:J142 J144:J152 J154:J162 J164:J172 J174:J182 J184:J192 J194:J202 J204:J212 J214:J222 J224:J232 J234:J242</xm:sqref>
        </x14:dataValidation>
        <x14:dataValidation type="list" allowBlank="1" showInputMessage="1" showErrorMessage="1" prompt="Select a Type of Asset from the dropdown menu" xr:uid="{1569B140-AEC0-4F35-9A24-F44A82753B82}">
          <x14:formula1>
            <xm:f>'Reference Values'!$A$2:$A$9</xm:f>
          </x14:formula1>
          <xm:sqref>C8:C28 C234:C242 C224:C232 C214:C222 C204:C212 C194:C202 C184:C192 C174:C182 C164:C172 C154:C162 C144:C152 C134:C142 C124:C132 C114:C122 C104:C112 C94:C102 C84:C92 C74:C82 C64:C72 C54:C62 C44:C52</xm:sqref>
        </x14:dataValidation>
        <x14:dataValidation type="list" allowBlank="1" showInputMessage="1" showErrorMessage="1" prompt="Select year of completion from the menu" xr:uid="{635A9D2A-3FFA-4A8A-80CC-2133FCE729C8}">
          <x14:formula1>
            <xm:f>'Reference Values'!$D$2:$D$5</xm:f>
          </x14:formula1>
          <xm:sqref>D44:D52 D54:D62 D64:D72 D74:D82 D84:D92 D94:D102 D104:D112 D114:D122 D124:D132 D134:D142 D144:D152 D154:D162 D164:D172 D174:D182 D184:D192 D194:D202 D214:D222 D204:D212 D224:D232 D234:D242</xm:sqref>
        </x14:dataValidation>
        <x14:dataValidation type="list" allowBlank="1" showInputMessage="1" showErrorMessage="1" prompt="Select a short term or long term year range from the menu" xr:uid="{59DD5598-E94B-4298-9B4E-4E9C78247ACA}">
          <x14:formula1>
            <xm:f>'Reference Values'!$B$2:$B$4</xm:f>
          </x14:formula1>
          <xm:sqref>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F6112-849E-40EB-8C7D-01856B98170A}">
  <dimension ref="A1:E9"/>
  <sheetViews>
    <sheetView workbookViewId="0">
      <selection activeCell="D18" sqref="D18"/>
    </sheetView>
  </sheetViews>
  <sheetFormatPr defaultRowHeight="15" x14ac:dyDescent="0.25"/>
  <cols>
    <col min="1" max="1" width="29.7109375" customWidth="1"/>
    <col min="2" max="2" width="26.140625" customWidth="1"/>
    <col min="3" max="3" width="11.85546875" customWidth="1"/>
    <col min="4" max="4" width="17.140625" customWidth="1"/>
    <col min="5" max="5" width="22.42578125" customWidth="1"/>
  </cols>
  <sheetData>
    <row r="1" spans="1:5" x14ac:dyDescent="0.25">
      <c r="A1" s="3" t="s">
        <v>18</v>
      </c>
      <c r="B1" s="3" t="s">
        <v>51</v>
      </c>
      <c r="C1" s="3" t="s">
        <v>22</v>
      </c>
      <c r="D1" s="3" t="s">
        <v>32</v>
      </c>
      <c r="E1" s="3" t="s">
        <v>37</v>
      </c>
    </row>
    <row r="2" spans="1:5" x14ac:dyDescent="0.25">
      <c r="A2" s="1" t="s">
        <v>52</v>
      </c>
      <c r="B2" t="s">
        <v>131</v>
      </c>
      <c r="C2" t="s">
        <v>26</v>
      </c>
      <c r="D2">
        <f ca="1">YEAR(NOW()) - 4</f>
        <v>2020</v>
      </c>
      <c r="E2" s="1" t="s">
        <v>53</v>
      </c>
    </row>
    <row r="3" spans="1:5" x14ac:dyDescent="0.25">
      <c r="A3" s="1" t="s">
        <v>54</v>
      </c>
      <c r="B3" t="s">
        <v>132</v>
      </c>
      <c r="C3" t="s">
        <v>55</v>
      </c>
      <c r="D3">
        <f ca="1">YEAR(NOW()) - 3</f>
        <v>2021</v>
      </c>
      <c r="E3" s="1" t="s">
        <v>56</v>
      </c>
    </row>
    <row r="4" spans="1:5" x14ac:dyDescent="0.25">
      <c r="A4" s="1" t="s">
        <v>24</v>
      </c>
      <c r="B4" t="s">
        <v>133</v>
      </c>
      <c r="D4">
        <f ca="1">YEAR(NOW()) - 2</f>
        <v>2022</v>
      </c>
      <c r="E4" s="1" t="s">
        <v>57</v>
      </c>
    </row>
    <row r="5" spans="1:5" x14ac:dyDescent="0.25">
      <c r="A5" s="1" t="s">
        <v>58</v>
      </c>
      <c r="D5">
        <f ca="1">YEAR(NOW()) - 1</f>
        <v>2023</v>
      </c>
      <c r="E5" s="1" t="s">
        <v>59</v>
      </c>
    </row>
    <row r="6" spans="1:5" x14ac:dyDescent="0.25">
      <c r="A6" s="2" t="s">
        <v>60</v>
      </c>
      <c r="E6" s="1" t="s">
        <v>61</v>
      </c>
    </row>
    <row r="7" spans="1:5" x14ac:dyDescent="0.25">
      <c r="A7" s="1" t="s">
        <v>62</v>
      </c>
      <c r="E7" s="1" t="s">
        <v>63</v>
      </c>
    </row>
    <row r="8" spans="1:5" x14ac:dyDescent="0.25">
      <c r="A8" s="1" t="s">
        <v>64</v>
      </c>
      <c r="E8" s="1" t="s">
        <v>47</v>
      </c>
    </row>
    <row r="9" spans="1:5" x14ac:dyDescent="0.25">
      <c r="A9" s="1" t="s">
        <v>47</v>
      </c>
    </row>
  </sheetData>
  <customSheetViews>
    <customSheetView guid="{F8284027-6659-486E-B998-C0AE7607D397}" state="hidden">
      <selection activeCell="B31" sqref="B31"/>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B72-1648-4EF4-BDAD-4B9DBB25B480}">
  <dimension ref="B1:K62"/>
  <sheetViews>
    <sheetView showGridLines="0" zoomScaleNormal="100" workbookViewId="0">
      <selection activeCell="B17" sqref="B17"/>
    </sheetView>
  </sheetViews>
  <sheetFormatPr defaultColWidth="8.85546875" defaultRowHeight="15" x14ac:dyDescent="0.25"/>
  <cols>
    <col min="1" max="1" width="1.140625" style="10" customWidth="1"/>
    <col min="2" max="2" width="27.85546875" style="10" customWidth="1"/>
    <col min="3" max="10" width="19.28515625" style="10" customWidth="1"/>
    <col min="11" max="11" width="19.28515625" style="11" customWidth="1"/>
    <col min="12" max="15" width="8.85546875" style="10"/>
    <col min="16" max="16" width="18.5703125" style="10" customWidth="1"/>
    <col min="17" max="16384" width="8.85546875" style="10"/>
  </cols>
  <sheetData>
    <row r="1" spans="2:11" ht="22.15" customHeight="1" x14ac:dyDescent="0.25">
      <c r="B1" s="120" t="s">
        <v>65</v>
      </c>
      <c r="C1" s="120"/>
      <c r="D1" s="120"/>
      <c r="E1" s="120"/>
      <c r="F1" s="120"/>
      <c r="G1" s="120"/>
      <c r="H1" s="120"/>
      <c r="I1" s="120"/>
      <c r="J1" s="120"/>
      <c r="K1" s="120"/>
    </row>
    <row r="2" spans="2:11" x14ac:dyDescent="0.25">
      <c r="B2" s="109"/>
      <c r="C2" s="109"/>
      <c r="D2" s="109"/>
      <c r="E2" s="109"/>
      <c r="F2" s="109"/>
      <c r="G2" s="109"/>
      <c r="H2" s="109"/>
      <c r="I2" s="109"/>
      <c r="J2" s="109"/>
      <c r="K2" s="109"/>
    </row>
    <row r="3" spans="2:11" ht="13.15" customHeight="1" x14ac:dyDescent="0.25"/>
    <row r="5" spans="2:11" ht="55.9" customHeight="1" thickBot="1" x14ac:dyDescent="0.3"/>
    <row r="6" spans="2:11" ht="27.6" customHeight="1" x14ac:dyDescent="0.25">
      <c r="B6" s="101" t="s">
        <v>66</v>
      </c>
      <c r="C6" s="133"/>
      <c r="D6" s="133"/>
      <c r="E6" s="133"/>
      <c r="F6" s="102"/>
      <c r="G6" s="102"/>
      <c r="H6" s="102"/>
      <c r="I6" s="102"/>
      <c r="J6" s="102"/>
      <c r="K6" s="103"/>
    </row>
    <row r="7" spans="2:11" x14ac:dyDescent="0.25">
      <c r="B7" s="48" t="s">
        <v>67</v>
      </c>
      <c r="C7" s="94" t="s">
        <v>68</v>
      </c>
      <c r="D7" s="93" t="s">
        <v>69</v>
      </c>
      <c r="E7" s="94" t="s">
        <v>70</v>
      </c>
      <c r="F7" s="94" t="s">
        <v>71</v>
      </c>
      <c r="G7" s="94" t="s">
        <v>72</v>
      </c>
      <c r="H7" s="94" t="s">
        <v>73</v>
      </c>
      <c r="I7" s="94" t="s">
        <v>74</v>
      </c>
      <c r="J7" s="94" t="s">
        <v>75</v>
      </c>
      <c r="K7" s="49" t="s">
        <v>76</v>
      </c>
    </row>
    <row r="8" spans="2:11" ht="18" customHeight="1" x14ac:dyDescent="0.25">
      <c r="B8" s="58" t="s">
        <v>77</v>
      </c>
      <c r="C8" s="29"/>
      <c r="D8" s="29"/>
      <c r="E8" s="29"/>
      <c r="F8" s="29"/>
      <c r="G8" s="29"/>
      <c r="H8" s="29"/>
      <c r="I8" s="29"/>
      <c r="J8" s="29"/>
      <c r="K8" s="29"/>
    </row>
    <row r="9" spans="2:11" ht="18" customHeight="1" x14ac:dyDescent="0.25">
      <c r="B9" s="58" t="s">
        <v>78</v>
      </c>
      <c r="C9" s="29"/>
      <c r="D9" s="29"/>
      <c r="E9" s="29"/>
      <c r="F9" s="29"/>
      <c r="G9" s="29"/>
      <c r="H9" s="29"/>
      <c r="I9" s="29"/>
      <c r="J9" s="29"/>
      <c r="K9" s="29"/>
    </row>
    <row r="10" spans="2:11" ht="18" customHeight="1" x14ac:dyDescent="0.25">
      <c r="B10" s="58" t="s">
        <v>79</v>
      </c>
      <c r="C10" s="29"/>
      <c r="D10" s="29"/>
      <c r="E10" s="29"/>
      <c r="F10" s="29"/>
      <c r="G10" s="29"/>
      <c r="H10" s="29"/>
      <c r="I10" s="29"/>
      <c r="J10" s="29"/>
      <c r="K10" s="29"/>
    </row>
    <row r="11" spans="2:11" ht="18" customHeight="1" x14ac:dyDescent="0.25">
      <c r="B11" s="58" t="s">
        <v>80</v>
      </c>
      <c r="C11" s="29"/>
      <c r="D11" s="29"/>
      <c r="E11" s="29"/>
      <c r="F11" s="29"/>
      <c r="G11" s="29"/>
      <c r="H11" s="29"/>
      <c r="I11" s="29"/>
      <c r="J11" s="29"/>
      <c r="K11" s="29"/>
    </row>
    <row r="12" spans="2:11" ht="18" customHeight="1" x14ac:dyDescent="0.25">
      <c r="B12" s="58" t="s">
        <v>81</v>
      </c>
      <c r="C12" s="29"/>
      <c r="D12" s="29"/>
      <c r="E12" s="29"/>
      <c r="F12" s="29"/>
      <c r="G12" s="29"/>
      <c r="H12" s="29"/>
      <c r="I12" s="29"/>
      <c r="J12" s="29"/>
      <c r="K12" s="29"/>
    </row>
    <row r="13" spans="2:11" ht="18" customHeight="1" thickBot="1" x14ac:dyDescent="0.3">
      <c r="B13" s="95" t="s">
        <v>50</v>
      </c>
      <c r="C13" s="39">
        <f>SUM(C8:C12)</f>
        <v>0</v>
      </c>
      <c r="D13" s="39">
        <f t="shared" ref="D13:J13" si="0">SUM(D8:D12)</f>
        <v>0</v>
      </c>
      <c r="E13" s="39">
        <f t="shared" si="0"/>
        <v>0</v>
      </c>
      <c r="F13" s="39">
        <f t="shared" si="0"/>
        <v>0</v>
      </c>
      <c r="G13" s="39">
        <f t="shared" si="0"/>
        <v>0</v>
      </c>
      <c r="H13" s="39">
        <f t="shared" si="0"/>
        <v>0</v>
      </c>
      <c r="I13" s="39">
        <f t="shared" si="0"/>
        <v>0</v>
      </c>
      <c r="J13" s="39">
        <f t="shared" si="0"/>
        <v>0</v>
      </c>
      <c r="K13" s="40">
        <f>SUM(K8:K12)</f>
        <v>0</v>
      </c>
    </row>
    <row r="14" spans="2:11" ht="16.149999999999999" customHeight="1" x14ac:dyDescent="0.25"/>
    <row r="15" spans="2:11" ht="69" customHeight="1" thickBot="1" x14ac:dyDescent="0.3"/>
    <row r="16" spans="2:11" ht="27.6" customHeight="1" x14ac:dyDescent="0.25">
      <c r="B16" s="101" t="s">
        <v>140</v>
      </c>
      <c r="C16" s="133"/>
      <c r="D16" s="133"/>
      <c r="E16" s="133"/>
      <c r="F16" s="102"/>
      <c r="G16" s="102"/>
      <c r="H16" s="102"/>
      <c r="I16" s="102"/>
      <c r="J16" s="102"/>
      <c r="K16" s="103"/>
    </row>
    <row r="17" spans="2:11" ht="21.6" customHeight="1" x14ac:dyDescent="0.25">
      <c r="B17" s="48"/>
      <c r="C17" s="94" t="s">
        <v>68</v>
      </c>
      <c r="D17" s="93" t="s">
        <v>69</v>
      </c>
      <c r="E17" s="94" t="s">
        <v>70</v>
      </c>
      <c r="F17" s="94" t="s">
        <v>71</v>
      </c>
      <c r="G17" s="94" t="s">
        <v>72</v>
      </c>
      <c r="H17" s="94" t="s">
        <v>73</v>
      </c>
      <c r="I17" s="94" t="s">
        <v>74</v>
      </c>
      <c r="J17" s="94" t="s">
        <v>75</v>
      </c>
      <c r="K17" s="49" t="s">
        <v>76</v>
      </c>
    </row>
    <row r="18" spans="2:11" ht="18" customHeight="1" x14ac:dyDescent="0.25">
      <c r="B18" s="58" t="s">
        <v>138</v>
      </c>
      <c r="C18" s="29"/>
      <c r="D18" s="29"/>
      <c r="E18" s="29"/>
      <c r="F18" s="29"/>
      <c r="G18" s="29"/>
      <c r="H18" s="29"/>
      <c r="I18" s="29"/>
      <c r="J18" s="30"/>
      <c r="K18" s="31"/>
    </row>
    <row r="19" spans="2:11" s="33" customFormat="1" ht="18" customHeight="1" x14ac:dyDescent="0.25">
      <c r="B19" s="41" t="s">
        <v>139</v>
      </c>
      <c r="C19" s="42">
        <f>IFERROR(C18/(C13/5280),0)</f>
        <v>0</v>
      </c>
      <c r="D19" s="42">
        <f>IFERROR(D18/(D13/5280),0)</f>
        <v>0</v>
      </c>
      <c r="E19" s="42">
        <f t="shared" ref="E19:K19" si="1">IFERROR(E18/(E13/5280),0)</f>
        <v>0</v>
      </c>
      <c r="F19" s="42">
        <f t="shared" si="1"/>
        <v>0</v>
      </c>
      <c r="G19" s="42">
        <f t="shared" si="1"/>
        <v>0</v>
      </c>
      <c r="H19" s="42">
        <f t="shared" si="1"/>
        <v>0</v>
      </c>
      <c r="I19" s="42">
        <f t="shared" si="1"/>
        <v>0</v>
      </c>
      <c r="J19" s="42">
        <f t="shared" si="1"/>
        <v>0</v>
      </c>
      <c r="K19" s="42">
        <f t="shared" si="1"/>
        <v>0</v>
      </c>
    </row>
    <row r="21" spans="2:11" ht="73.150000000000006" customHeight="1" thickBot="1" x14ac:dyDescent="0.3"/>
    <row r="22" spans="2:11" ht="25.9" customHeight="1" x14ac:dyDescent="0.25">
      <c r="B22" s="101" t="s">
        <v>137</v>
      </c>
      <c r="C22" s="102"/>
      <c r="D22" s="102"/>
      <c r="E22" s="103"/>
    </row>
    <row r="23" spans="2:11" ht="30" x14ac:dyDescent="0.25">
      <c r="B23" s="73" t="s">
        <v>82</v>
      </c>
      <c r="C23" s="93" t="s">
        <v>83</v>
      </c>
      <c r="D23" s="94" t="s">
        <v>84</v>
      </c>
      <c r="E23" s="49" t="s">
        <v>85</v>
      </c>
    </row>
    <row r="24" spans="2:11" ht="18" customHeight="1" x14ac:dyDescent="0.25">
      <c r="B24" s="58" t="s">
        <v>86</v>
      </c>
      <c r="C24" s="29"/>
      <c r="D24" s="29"/>
      <c r="E24" s="74">
        <f t="shared" ref="E24:E33" si="2">IFERROR(D24/(C24/5280),0)</f>
        <v>0</v>
      </c>
    </row>
    <row r="25" spans="2:11" ht="18" customHeight="1" x14ac:dyDescent="0.25">
      <c r="B25" s="58" t="s">
        <v>87</v>
      </c>
      <c r="C25" s="29"/>
      <c r="D25" s="29"/>
      <c r="E25" s="74">
        <f t="shared" si="2"/>
        <v>0</v>
      </c>
    </row>
    <row r="26" spans="2:11" ht="18" customHeight="1" x14ac:dyDescent="0.25">
      <c r="B26" s="58" t="s">
        <v>88</v>
      </c>
      <c r="C26" s="29"/>
      <c r="D26" s="29"/>
      <c r="E26" s="74">
        <f t="shared" si="2"/>
        <v>0</v>
      </c>
    </row>
    <row r="27" spans="2:11" ht="18" customHeight="1" x14ac:dyDescent="0.25">
      <c r="B27" s="58" t="s">
        <v>89</v>
      </c>
      <c r="C27" s="29"/>
      <c r="D27" s="29"/>
      <c r="E27" s="74">
        <f t="shared" si="2"/>
        <v>0</v>
      </c>
    </row>
    <row r="28" spans="2:11" ht="18" customHeight="1" x14ac:dyDescent="0.25">
      <c r="B28" s="58" t="s">
        <v>90</v>
      </c>
      <c r="C28" s="29"/>
      <c r="D28" s="29"/>
      <c r="E28" s="74">
        <f t="shared" si="2"/>
        <v>0</v>
      </c>
    </row>
    <row r="29" spans="2:11" ht="18" customHeight="1" x14ac:dyDescent="0.25">
      <c r="B29" s="58" t="s">
        <v>91</v>
      </c>
      <c r="C29" s="29"/>
      <c r="D29" s="29"/>
      <c r="E29" s="74">
        <f t="shared" si="2"/>
        <v>0</v>
      </c>
    </row>
    <row r="30" spans="2:11" ht="18" customHeight="1" x14ac:dyDescent="0.25">
      <c r="B30" s="58" t="s">
        <v>92</v>
      </c>
      <c r="C30" s="29"/>
      <c r="D30" s="29"/>
      <c r="E30" s="74">
        <f t="shared" si="2"/>
        <v>0</v>
      </c>
    </row>
    <row r="31" spans="2:11" ht="18" customHeight="1" x14ac:dyDescent="0.25">
      <c r="B31" s="58" t="s">
        <v>93</v>
      </c>
      <c r="C31" s="29"/>
      <c r="D31" s="29"/>
      <c r="E31" s="74">
        <f t="shared" si="2"/>
        <v>0</v>
      </c>
    </row>
    <row r="32" spans="2:11" ht="18" customHeight="1" x14ac:dyDescent="0.25">
      <c r="B32" s="58" t="s">
        <v>47</v>
      </c>
      <c r="C32" s="29"/>
      <c r="D32" s="29"/>
      <c r="E32" s="74">
        <f t="shared" si="2"/>
        <v>0</v>
      </c>
    </row>
    <row r="33" spans="2:11" ht="18" customHeight="1" x14ac:dyDescent="0.25">
      <c r="B33" s="58" t="s">
        <v>94</v>
      </c>
      <c r="C33" s="29"/>
      <c r="D33" s="29"/>
      <c r="E33" s="74">
        <f t="shared" si="2"/>
        <v>0</v>
      </c>
    </row>
    <row r="34" spans="2:11" ht="18" customHeight="1" thickBot="1" x14ac:dyDescent="0.3">
      <c r="B34" s="95" t="s">
        <v>50</v>
      </c>
      <c r="C34" s="39">
        <f>SUM(C24:C33)</f>
        <v>0</v>
      </c>
      <c r="D34" s="39">
        <f>SUM(D24:D33)</f>
        <v>0</v>
      </c>
      <c r="E34" s="43">
        <f>IFERROR(D34/(C34/5280),0)</f>
        <v>0</v>
      </c>
    </row>
    <row r="36" spans="2:11" ht="15.75" thickBot="1" x14ac:dyDescent="0.3"/>
    <row r="37" spans="2:11" ht="20.45" customHeight="1" x14ac:dyDescent="0.25">
      <c r="B37" s="61" t="s">
        <v>95</v>
      </c>
      <c r="C37" s="62">
        <f>SUM(C13:K13)</f>
        <v>0</v>
      </c>
    </row>
    <row r="38" spans="2:11" ht="4.1500000000000004" hidden="1" customHeight="1" x14ac:dyDescent="0.25">
      <c r="B38" s="63"/>
      <c r="C38" s="64"/>
    </row>
    <row r="39" spans="2:11" ht="20.45" customHeight="1" x14ac:dyDescent="0.25">
      <c r="B39" s="65" t="s">
        <v>96</v>
      </c>
      <c r="C39" s="66">
        <f>SUM(C18:K18)</f>
        <v>0</v>
      </c>
    </row>
    <row r="40" spans="2:11" ht="20.45" hidden="1" customHeight="1" x14ac:dyDescent="0.25">
      <c r="B40" s="67" t="s">
        <v>69</v>
      </c>
      <c r="C40" s="68" t="s">
        <v>70</v>
      </c>
      <c r="D40" s="35" t="s">
        <v>71</v>
      </c>
      <c r="E40" s="23" t="s">
        <v>72</v>
      </c>
      <c r="F40" s="23" t="s">
        <v>73</v>
      </c>
      <c r="G40" s="23" t="s">
        <v>74</v>
      </c>
      <c r="H40" s="23" t="s">
        <v>75</v>
      </c>
      <c r="I40" s="24" t="s">
        <v>76</v>
      </c>
      <c r="K40" s="10"/>
    </row>
    <row r="41" spans="2:11" ht="12.6" hidden="1" customHeight="1" x14ac:dyDescent="0.25">
      <c r="B41" s="69" t="e">
        <f t="shared" ref="B41:I41" si="3">D13/(SUM($D$13:$K$13))</f>
        <v>#DIV/0!</v>
      </c>
      <c r="C41" s="70" t="e">
        <f t="shared" si="3"/>
        <v>#DIV/0!</v>
      </c>
      <c r="D41" s="34" t="e">
        <f t="shared" si="3"/>
        <v>#DIV/0!</v>
      </c>
      <c r="E41" s="34" t="e">
        <f t="shared" si="3"/>
        <v>#DIV/0!</v>
      </c>
      <c r="F41" s="34" t="e">
        <f t="shared" si="3"/>
        <v>#DIV/0!</v>
      </c>
      <c r="G41" s="34" t="e">
        <f t="shared" si="3"/>
        <v>#DIV/0!</v>
      </c>
      <c r="H41" s="34" t="e">
        <f t="shared" si="3"/>
        <v>#DIV/0!</v>
      </c>
      <c r="I41" s="34" t="e">
        <f t="shared" si="3"/>
        <v>#DIV/0!</v>
      </c>
      <c r="K41" s="10"/>
    </row>
    <row r="42" spans="2:11" ht="12.6" hidden="1" customHeight="1" x14ac:dyDescent="0.25">
      <c r="B42" s="69">
        <v>1890</v>
      </c>
      <c r="C42" s="70">
        <v>1910</v>
      </c>
      <c r="D42" s="34">
        <v>1930</v>
      </c>
      <c r="E42" s="34">
        <v>1950</v>
      </c>
      <c r="F42" s="34">
        <v>1970</v>
      </c>
      <c r="G42" s="34">
        <v>1990</v>
      </c>
      <c r="H42" s="34">
        <v>2010</v>
      </c>
      <c r="I42" s="34">
        <v>2030</v>
      </c>
      <c r="K42" s="10"/>
    </row>
    <row r="43" spans="2:11" ht="12.6" hidden="1" customHeight="1" x14ac:dyDescent="0.25">
      <c r="B43" s="69" t="e">
        <f>B41*B42</f>
        <v>#DIV/0!</v>
      </c>
      <c r="C43" s="70" t="e">
        <f t="shared" ref="C43:I43" si="4">C41*C42</f>
        <v>#DIV/0!</v>
      </c>
      <c r="D43" s="34" t="e">
        <f t="shared" si="4"/>
        <v>#DIV/0!</v>
      </c>
      <c r="E43" s="34" t="e">
        <f t="shared" si="4"/>
        <v>#DIV/0!</v>
      </c>
      <c r="F43" s="34" t="e">
        <f t="shared" si="4"/>
        <v>#DIV/0!</v>
      </c>
      <c r="G43" s="34" t="e">
        <f t="shared" si="4"/>
        <v>#DIV/0!</v>
      </c>
      <c r="H43" s="34" t="e">
        <f t="shared" si="4"/>
        <v>#DIV/0!</v>
      </c>
      <c r="I43" s="34" t="e">
        <f t="shared" si="4"/>
        <v>#DIV/0!</v>
      </c>
      <c r="K43" s="10"/>
    </row>
    <row r="44" spans="2:11" ht="20.45" customHeight="1" thickBot="1" x14ac:dyDescent="0.3">
      <c r="B44" s="71" t="s">
        <v>97</v>
      </c>
      <c r="C44" s="72">
        <f>IFERROR(2030-(SUM(B43:I43)),0)</f>
        <v>0</v>
      </c>
    </row>
    <row r="46" spans="2:11" ht="64.900000000000006" customHeight="1" thickBot="1" x14ac:dyDescent="0.3"/>
    <row r="47" spans="2:11" ht="19.5" thickBot="1" x14ac:dyDescent="0.3">
      <c r="B47" s="121" t="s">
        <v>98</v>
      </c>
      <c r="C47" s="122"/>
      <c r="D47" s="123"/>
      <c r="E47" s="36"/>
    </row>
    <row r="48" spans="2:11" ht="36.6" customHeight="1" x14ac:dyDescent="0.25">
      <c r="B48" s="57" t="s">
        <v>99</v>
      </c>
      <c r="C48" s="59" t="s">
        <v>100</v>
      </c>
      <c r="D48" s="60" t="s">
        <v>101</v>
      </c>
      <c r="E48" s="37"/>
    </row>
    <row r="49" spans="2:7" ht="19.899999999999999" customHeight="1" x14ac:dyDescent="0.25">
      <c r="B49" s="58">
        <f ca="1">'Reference Values'!D3</f>
        <v>2021</v>
      </c>
      <c r="C49" s="29"/>
      <c r="D49" s="31"/>
      <c r="E49" s="38"/>
    </row>
    <row r="50" spans="2:7" ht="19.899999999999999" customHeight="1" x14ac:dyDescent="0.25">
      <c r="B50" s="58">
        <f ca="1">'Reference Values'!D4</f>
        <v>2022</v>
      </c>
      <c r="C50" s="29"/>
      <c r="D50" s="31"/>
      <c r="E50" s="38"/>
    </row>
    <row r="51" spans="2:7" ht="19.899999999999999" customHeight="1" x14ac:dyDescent="0.25">
      <c r="B51" s="58">
        <f ca="1">'Reference Values'!D5</f>
        <v>2023</v>
      </c>
      <c r="C51" s="29"/>
      <c r="D51" s="31"/>
      <c r="E51" s="38"/>
    </row>
    <row r="52" spans="2:7" ht="15.75" thickBot="1" x14ac:dyDescent="0.3">
      <c r="B52" s="95" t="s">
        <v>102</v>
      </c>
      <c r="C52" s="46">
        <f>SUM(C49:C51)/3</f>
        <v>0</v>
      </c>
      <c r="D52" s="47">
        <f>SUM(D49:D51)/3</f>
        <v>0</v>
      </c>
      <c r="E52" s="38"/>
    </row>
    <row r="55" spans="2:7" x14ac:dyDescent="0.25">
      <c r="B55" s="22" t="s">
        <v>103</v>
      </c>
    </row>
    <row r="56" spans="2:7" ht="15.75" thickBot="1" x14ac:dyDescent="0.3"/>
    <row r="57" spans="2:7" x14ac:dyDescent="0.25">
      <c r="B57" s="124"/>
      <c r="C57" s="125"/>
      <c r="D57" s="125"/>
      <c r="E57" s="125"/>
      <c r="F57" s="125"/>
      <c r="G57" s="126"/>
    </row>
    <row r="58" spans="2:7" x14ac:dyDescent="0.25">
      <c r="B58" s="127"/>
      <c r="C58" s="128"/>
      <c r="D58" s="128"/>
      <c r="E58" s="128"/>
      <c r="F58" s="128"/>
      <c r="G58" s="129"/>
    </row>
    <row r="59" spans="2:7" x14ac:dyDescent="0.25">
      <c r="B59" s="127"/>
      <c r="C59" s="128"/>
      <c r="D59" s="128"/>
      <c r="E59" s="128"/>
      <c r="F59" s="128"/>
      <c r="G59" s="129"/>
    </row>
    <row r="60" spans="2:7" x14ac:dyDescent="0.25">
      <c r="B60" s="127"/>
      <c r="C60" s="128"/>
      <c r="D60" s="128"/>
      <c r="E60" s="128"/>
      <c r="F60" s="128"/>
      <c r="G60" s="129"/>
    </row>
    <row r="61" spans="2:7" x14ac:dyDescent="0.25">
      <c r="B61" s="127"/>
      <c r="C61" s="128"/>
      <c r="D61" s="128"/>
      <c r="E61" s="128"/>
      <c r="F61" s="128"/>
      <c r="G61" s="129"/>
    </row>
    <row r="62" spans="2:7" ht="15.75" thickBot="1" x14ac:dyDescent="0.3">
      <c r="B62" s="130"/>
      <c r="C62" s="131"/>
      <c r="D62" s="131"/>
      <c r="E62" s="131"/>
      <c r="F62" s="131"/>
      <c r="G62" s="132"/>
    </row>
  </sheetData>
  <sheetProtection formatColumns="0" formatRows="0" insertColumns="0" insertRows="0" deleteColumns="0" deleteRows="0" selectLockedCells="1"/>
  <customSheetViews>
    <customSheetView guid="{F8284027-6659-486E-B998-C0AE7607D397}" showGridLines="0" hiddenRows="1">
      <selection activeCell="D28" sqref="D28"/>
      <pageMargins left="0" right="0" top="0" bottom="0" header="0" footer="0"/>
      <pageSetup orientation="portrait" r:id="rId1"/>
    </customSheetView>
  </customSheetViews>
  <mergeCells count="7">
    <mergeCell ref="B1:K1"/>
    <mergeCell ref="B2:K2"/>
    <mergeCell ref="B22:E22"/>
    <mergeCell ref="B47:D47"/>
    <mergeCell ref="B57:G62"/>
    <mergeCell ref="B16:K16"/>
    <mergeCell ref="B6:K6"/>
  </mergeCells>
  <dataValidations count="4">
    <dataValidation allowBlank="1" showInputMessage="1" showErrorMessage="1" prompt="Input value between 0 and 9,999 (inclusive)_x000a__x000a_" sqref="C18:K18" xr:uid="{833ED9C3-1439-4405-AC1F-AD5AA2A0593C}"/>
    <dataValidation allowBlank="1" showInputMessage="1" showErrorMessage="1" prompt="Input value between 0 and 999,999,999 (inclusive)_x000a_" sqref="C8:K12" xr:uid="{4F8541A4-4489-4DF7-BBEA-89AB16ADB3AA}"/>
    <dataValidation allowBlank="1" showInputMessage="1" showErrorMessage="1" prompt="Input value between 1 and 99,999,999,999 (inclusive)._x000a_" sqref="C24:C33 C49:C51" xr:uid="{B726C100-9094-4573-88A8-AD169ADDE156}"/>
    <dataValidation allowBlank="1" showInputMessage="1" showErrorMessage="1" prompt="Input value between 0 and 99,999 (inclusive)._x000a_" sqref="D24:D33 D49:D51" xr:uid="{6A63BFDB-BCD7-4E71-86AA-DFEE10C17212}"/>
  </dataValidation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7C3D2-800C-4361-AE02-0CC139E74C80}">
  <dimension ref="B1:E41"/>
  <sheetViews>
    <sheetView showGridLines="0" topLeftCell="A24" workbookViewId="0">
      <selection activeCell="B27" sqref="B27"/>
    </sheetView>
  </sheetViews>
  <sheetFormatPr defaultColWidth="8.85546875" defaultRowHeight="15" x14ac:dyDescent="0.25"/>
  <cols>
    <col min="1" max="1" width="0.7109375" style="76" customWidth="1"/>
    <col min="2" max="2" width="26.5703125" style="76" customWidth="1"/>
    <col min="3" max="5" width="27.140625" style="76" customWidth="1"/>
    <col min="6" max="16384" width="8.85546875" style="76"/>
  </cols>
  <sheetData>
    <row r="1" spans="2:5" ht="22.9" customHeight="1" x14ac:dyDescent="0.25">
      <c r="B1" s="120" t="s">
        <v>104</v>
      </c>
      <c r="C1" s="120"/>
      <c r="D1" s="120"/>
      <c r="E1" s="120"/>
    </row>
    <row r="2" spans="2:5" x14ac:dyDescent="0.25">
      <c r="B2" s="10"/>
      <c r="C2" s="10"/>
      <c r="D2" s="10"/>
      <c r="E2" s="10"/>
    </row>
    <row r="3" spans="2:5" ht="85.15" customHeight="1" thickBot="1" x14ac:dyDescent="0.3">
      <c r="B3" s="10"/>
      <c r="C3" s="10"/>
      <c r="D3" s="10"/>
      <c r="E3" s="10"/>
    </row>
    <row r="4" spans="2:5" ht="18.600000000000001" customHeight="1" thickBot="1" x14ac:dyDescent="0.3">
      <c r="B4" s="81" t="s">
        <v>128</v>
      </c>
      <c r="C4" s="75"/>
      <c r="D4" s="10"/>
      <c r="E4" s="10"/>
    </row>
    <row r="5" spans="2:5" ht="5.45" customHeight="1" thickBot="1" x14ac:dyDescent="0.3">
      <c r="B5" s="77"/>
      <c r="C5" s="10"/>
      <c r="D5" s="10"/>
      <c r="E5" s="10"/>
    </row>
    <row r="6" spans="2:5" ht="17.45" customHeight="1" x14ac:dyDescent="0.25">
      <c r="B6" s="115" t="s">
        <v>105</v>
      </c>
      <c r="C6" s="116"/>
      <c r="D6" s="116"/>
      <c r="E6" s="117"/>
    </row>
    <row r="7" spans="2:5" x14ac:dyDescent="0.25">
      <c r="B7" s="48" t="s">
        <v>99</v>
      </c>
      <c r="C7" s="94" t="s">
        <v>106</v>
      </c>
      <c r="D7" s="93" t="s">
        <v>107</v>
      </c>
      <c r="E7" s="49" t="s">
        <v>108</v>
      </c>
    </row>
    <row r="8" spans="2:5" ht="17.45" customHeight="1" x14ac:dyDescent="0.25">
      <c r="B8" s="58">
        <f ca="1">'Reference Values'!D2</f>
        <v>2020</v>
      </c>
      <c r="C8" s="29"/>
      <c r="D8" s="29"/>
      <c r="E8" s="31"/>
    </row>
    <row r="9" spans="2:5" ht="17.45" customHeight="1" x14ac:dyDescent="0.25">
      <c r="B9" s="58">
        <f ca="1">'Reference Values'!D3</f>
        <v>2021</v>
      </c>
      <c r="C9" s="29"/>
      <c r="D9" s="29"/>
      <c r="E9" s="31"/>
    </row>
    <row r="10" spans="2:5" ht="17.45" customHeight="1" x14ac:dyDescent="0.25">
      <c r="B10" s="58">
        <f ca="1">'Reference Values'!D4</f>
        <v>2022</v>
      </c>
      <c r="C10" s="29"/>
      <c r="D10" s="29"/>
      <c r="E10" s="31"/>
    </row>
    <row r="11" spans="2:5" ht="17.45" customHeight="1" x14ac:dyDescent="0.25">
      <c r="B11" s="58">
        <f ca="1">'Reference Values'!D5</f>
        <v>2023</v>
      </c>
      <c r="C11" s="29"/>
      <c r="D11" s="29"/>
      <c r="E11" s="31"/>
    </row>
    <row r="12" spans="2:5" ht="15.75" thickBot="1" x14ac:dyDescent="0.3">
      <c r="B12" s="95" t="s">
        <v>50</v>
      </c>
      <c r="C12" s="39">
        <f>SUM(C8:C11)</f>
        <v>0</v>
      </c>
      <c r="D12" s="39">
        <f>SUM(D8:D11)</f>
        <v>0</v>
      </c>
      <c r="E12" s="40">
        <f>SUM(E8:E11)</f>
        <v>0</v>
      </c>
    </row>
    <row r="13" spans="2:5" ht="49.9" customHeight="1" thickBot="1" x14ac:dyDescent="0.3"/>
    <row r="14" spans="2:5" ht="18.600000000000001" customHeight="1" thickBot="1" x14ac:dyDescent="0.3">
      <c r="B14" s="81" t="s">
        <v>129</v>
      </c>
      <c r="C14" s="75"/>
      <c r="D14" s="10"/>
      <c r="E14" s="10"/>
    </row>
    <row r="15" spans="2:5" ht="4.9000000000000004" customHeight="1" thickBot="1" x14ac:dyDescent="0.3">
      <c r="B15" s="77"/>
      <c r="C15" s="10"/>
      <c r="D15" s="10"/>
      <c r="E15" s="10"/>
    </row>
    <row r="16" spans="2:5" ht="17.45" customHeight="1" x14ac:dyDescent="0.25">
      <c r="B16" s="115" t="s">
        <v>109</v>
      </c>
      <c r="C16" s="116"/>
      <c r="D16" s="116"/>
      <c r="E16" s="117"/>
    </row>
    <row r="17" spans="2:5" x14ac:dyDescent="0.25">
      <c r="B17" s="48" t="s">
        <v>99</v>
      </c>
      <c r="C17" s="94" t="s">
        <v>110</v>
      </c>
      <c r="D17" s="93" t="s">
        <v>111</v>
      </c>
      <c r="E17" s="49" t="s">
        <v>112</v>
      </c>
    </row>
    <row r="18" spans="2:5" ht="17.45" customHeight="1" x14ac:dyDescent="0.25">
      <c r="B18" s="58">
        <f ca="1">'Reference Values'!D2</f>
        <v>2020</v>
      </c>
      <c r="C18" s="29"/>
      <c r="D18" s="29"/>
      <c r="E18" s="31"/>
    </row>
    <row r="19" spans="2:5" ht="17.45" customHeight="1" x14ac:dyDescent="0.25">
      <c r="B19" s="58">
        <f ca="1">'Reference Values'!D3</f>
        <v>2021</v>
      </c>
      <c r="C19" s="29"/>
      <c r="D19" s="29"/>
      <c r="E19" s="31"/>
    </row>
    <row r="20" spans="2:5" ht="17.45" customHeight="1" x14ac:dyDescent="0.25">
      <c r="B20" s="58">
        <f ca="1">'Reference Values'!D4</f>
        <v>2022</v>
      </c>
      <c r="C20" s="29"/>
      <c r="D20" s="29"/>
      <c r="E20" s="31"/>
    </row>
    <row r="21" spans="2:5" ht="17.45" customHeight="1" x14ac:dyDescent="0.25">
      <c r="B21" s="58">
        <f ca="1">'Reference Values'!D5</f>
        <v>2023</v>
      </c>
      <c r="C21" s="29"/>
      <c r="D21" s="29"/>
      <c r="E21" s="31"/>
    </row>
    <row r="22" spans="2:5" ht="15.75" thickBot="1" x14ac:dyDescent="0.3">
      <c r="B22" s="95" t="s">
        <v>50</v>
      </c>
      <c r="C22" s="39">
        <f>SUM(C18:C21)</f>
        <v>0</v>
      </c>
      <c r="D22" s="39">
        <f>SUM(D18:D21)</f>
        <v>0</v>
      </c>
      <c r="E22" s="40">
        <f>SUM(E18:E21)</f>
        <v>0</v>
      </c>
    </row>
    <row r="23" spans="2:5" ht="55.15" customHeight="1" thickBot="1" x14ac:dyDescent="0.3"/>
    <row r="24" spans="2:5" ht="18.600000000000001" customHeight="1" thickBot="1" x14ac:dyDescent="0.3">
      <c r="B24" s="81" t="s">
        <v>130</v>
      </c>
      <c r="C24" s="75"/>
      <c r="D24" s="10"/>
      <c r="E24" s="10"/>
    </row>
    <row r="25" spans="2:5" ht="5.45" customHeight="1" thickBot="1" x14ac:dyDescent="0.3">
      <c r="B25" s="77"/>
      <c r="C25" s="10"/>
      <c r="D25" s="10"/>
      <c r="E25" s="10"/>
    </row>
    <row r="26" spans="2:5" ht="17.45" customHeight="1" x14ac:dyDescent="0.25">
      <c r="B26" s="115" t="s">
        <v>113</v>
      </c>
      <c r="C26" s="116"/>
      <c r="D26" s="116"/>
      <c r="E26" s="117"/>
    </row>
    <row r="27" spans="2:5" x14ac:dyDescent="0.25">
      <c r="B27" s="48" t="s">
        <v>99</v>
      </c>
      <c r="C27" s="94" t="s">
        <v>114</v>
      </c>
      <c r="D27" s="93" t="s">
        <v>115</v>
      </c>
      <c r="E27" s="49" t="s">
        <v>116</v>
      </c>
    </row>
    <row r="28" spans="2:5" ht="17.45" customHeight="1" x14ac:dyDescent="0.25">
      <c r="B28" s="58">
        <f ca="1">'Reference Values'!D2</f>
        <v>2020</v>
      </c>
      <c r="C28" s="29"/>
      <c r="D28" s="29"/>
      <c r="E28" s="31"/>
    </row>
    <row r="29" spans="2:5" ht="17.45" customHeight="1" x14ac:dyDescent="0.25">
      <c r="B29" s="58">
        <f ca="1">'Reference Values'!D3</f>
        <v>2021</v>
      </c>
      <c r="C29" s="29"/>
      <c r="D29" s="29"/>
      <c r="E29" s="31"/>
    </row>
    <row r="30" spans="2:5" ht="17.45" customHeight="1" x14ac:dyDescent="0.25">
      <c r="B30" s="58">
        <f ca="1">'Reference Values'!D4</f>
        <v>2022</v>
      </c>
      <c r="C30" s="29"/>
      <c r="D30" s="29"/>
      <c r="E30" s="31"/>
    </row>
    <row r="31" spans="2:5" ht="17.45" customHeight="1" x14ac:dyDescent="0.25">
      <c r="B31" s="58">
        <f ca="1">'Reference Values'!D5</f>
        <v>2023</v>
      </c>
      <c r="C31" s="29"/>
      <c r="D31" s="29"/>
      <c r="E31" s="31"/>
    </row>
    <row r="32" spans="2:5" ht="15.75" thickBot="1" x14ac:dyDescent="0.3">
      <c r="B32" s="95" t="s">
        <v>50</v>
      </c>
      <c r="C32" s="39">
        <f>SUM(C28:C31)</f>
        <v>0</v>
      </c>
      <c r="D32" s="39">
        <f>SUM(D28:D31)</f>
        <v>0</v>
      </c>
      <c r="E32" s="40">
        <f>SUM(E28:E31)</f>
        <v>0</v>
      </c>
    </row>
    <row r="34" spans="2:5" x14ac:dyDescent="0.25">
      <c r="B34" s="78"/>
    </row>
    <row r="35" spans="2:5" ht="15" customHeight="1" x14ac:dyDescent="0.25">
      <c r="B35" s="82" t="s">
        <v>117</v>
      </c>
      <c r="C35"/>
    </row>
    <row r="36" spans="2:5" ht="26.45" customHeight="1" thickBot="1" x14ac:dyDescent="0.3">
      <c r="B36" s="83" t="s">
        <v>118</v>
      </c>
    </row>
    <row r="37" spans="2:5" x14ac:dyDescent="0.25">
      <c r="B37" s="134"/>
      <c r="C37" s="135"/>
      <c r="D37" s="135"/>
      <c r="E37" s="136"/>
    </row>
    <row r="38" spans="2:5" x14ac:dyDescent="0.25">
      <c r="B38" s="137"/>
      <c r="C38" s="138"/>
      <c r="D38" s="138"/>
      <c r="E38" s="139"/>
    </row>
    <row r="39" spans="2:5" x14ac:dyDescent="0.25">
      <c r="B39" s="137"/>
      <c r="C39" s="138"/>
      <c r="D39" s="138"/>
      <c r="E39" s="139"/>
    </row>
    <row r="40" spans="2:5" x14ac:dyDescent="0.25">
      <c r="B40" s="137"/>
      <c r="C40" s="138"/>
      <c r="D40" s="138"/>
      <c r="E40" s="139"/>
    </row>
    <row r="41" spans="2:5" ht="15.75" thickBot="1" x14ac:dyDescent="0.3">
      <c r="B41" s="140"/>
      <c r="C41" s="141"/>
      <c r="D41" s="141"/>
      <c r="E41" s="142"/>
    </row>
  </sheetData>
  <sheetProtection formatColumns="0" formatRows="0" insertColumns="0" insertRows="0" deleteColumns="0" deleteRows="0" selectLockedCells="1"/>
  <customSheetViews>
    <customSheetView guid="{F8284027-6659-486E-B998-C0AE7607D397}" showGridLines="0">
      <selection activeCell="D28" sqref="D28"/>
      <pageMargins left="0" right="0" top="0" bottom="0" header="0" footer="0"/>
      <pageSetup orientation="portrait" r:id="rId1"/>
    </customSheetView>
  </customSheetViews>
  <mergeCells count="5">
    <mergeCell ref="B37:E41"/>
    <mergeCell ref="B6:E6"/>
    <mergeCell ref="B16:E16"/>
    <mergeCell ref="B26:E26"/>
    <mergeCell ref="B1:E1"/>
  </mergeCells>
  <dataValidations count="1">
    <dataValidation allowBlank="1" showInputMessage="1" showErrorMessage="1" prompt="Input value between 0 and 9,999,999 (inclusive)._x000a_" sqref="C8:E11 C18:E21 C28:E31" xr:uid="{C56A1EA0-7F92-4A81-9C33-C5220C8C5AC1}"/>
  </dataValidation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Option Button 1">
              <controlPr defaultSize="0" autoFill="0" autoLine="0" autoPict="0">
                <anchor moveWithCells="1">
                  <from>
                    <xdr:col>3</xdr:col>
                    <xdr:colOff>685800</xdr:colOff>
                    <xdr:row>34</xdr:row>
                    <xdr:rowOff>0</xdr:rowOff>
                  </from>
                  <to>
                    <xdr:col>3</xdr:col>
                    <xdr:colOff>1314450</xdr:colOff>
                    <xdr:row>35</xdr:row>
                    <xdr:rowOff>19050</xdr:rowOff>
                  </to>
                </anchor>
              </controlPr>
            </control>
          </mc:Choice>
        </mc:AlternateContent>
        <mc:AlternateContent xmlns:mc="http://schemas.openxmlformats.org/markup-compatibility/2006">
          <mc:Choice Requires="x14">
            <control shapeId="6146" r:id="rId6" name="Option Button 2">
              <controlPr defaultSize="0" autoFill="0" autoLine="0" autoPict="0">
                <anchor moveWithCells="1">
                  <from>
                    <xdr:col>3</xdr:col>
                    <xdr:colOff>1419225</xdr:colOff>
                    <xdr:row>34</xdr:row>
                    <xdr:rowOff>0</xdr:rowOff>
                  </from>
                  <to>
                    <xdr:col>4</xdr:col>
                    <xdr:colOff>180975</xdr:colOff>
                    <xdr:row>35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3599-418A-44A7-8435-C1B03E46FC67}">
  <dimension ref="B1:I9"/>
  <sheetViews>
    <sheetView showGridLines="0" topLeftCell="A3" workbookViewId="0">
      <selection activeCell="E8" sqref="E8"/>
    </sheetView>
  </sheetViews>
  <sheetFormatPr defaultColWidth="8.85546875" defaultRowHeight="15" x14ac:dyDescent="0.25"/>
  <cols>
    <col min="1" max="1" width="0.85546875" style="76" customWidth="1"/>
    <col min="2" max="2" width="13.28515625" style="76" customWidth="1"/>
    <col min="3" max="9" width="23.7109375" style="76" customWidth="1"/>
    <col min="10" max="16384" width="8.85546875" style="76"/>
  </cols>
  <sheetData>
    <row r="1" spans="2:9" ht="19.899999999999999" customHeight="1" x14ac:dyDescent="0.25">
      <c r="B1" s="120" t="s">
        <v>119</v>
      </c>
      <c r="C1" s="120"/>
      <c r="D1" s="120"/>
      <c r="E1" s="120"/>
      <c r="F1" s="120"/>
      <c r="G1" s="120"/>
      <c r="H1" s="120"/>
      <c r="I1" s="120"/>
    </row>
    <row r="2" spans="2:9" x14ac:dyDescent="0.25">
      <c r="B2" s="10"/>
      <c r="C2" s="10"/>
      <c r="D2" s="10"/>
      <c r="E2" s="10"/>
      <c r="F2" s="10"/>
      <c r="G2" s="10"/>
      <c r="H2" s="10"/>
      <c r="I2" s="10"/>
    </row>
    <row r="3" spans="2:9" x14ac:dyDescent="0.25">
      <c r="B3" s="10"/>
      <c r="C3" s="10"/>
      <c r="D3" s="10"/>
      <c r="E3" s="10"/>
      <c r="F3" s="10"/>
      <c r="G3" s="10"/>
      <c r="H3" s="10"/>
      <c r="I3" s="10"/>
    </row>
    <row r="4" spans="2:9" ht="24.6" customHeight="1" thickBot="1" x14ac:dyDescent="0.3">
      <c r="B4" s="10"/>
      <c r="C4" s="10"/>
      <c r="D4" s="10"/>
      <c r="E4" s="10"/>
      <c r="F4" s="10"/>
      <c r="G4" s="10"/>
      <c r="H4" s="10"/>
      <c r="I4" s="10"/>
    </row>
    <row r="5" spans="2:9" ht="25.15" customHeight="1" x14ac:dyDescent="0.25">
      <c r="B5" s="101" t="s">
        <v>120</v>
      </c>
      <c r="C5" s="133"/>
      <c r="D5" s="133"/>
      <c r="E5" s="133"/>
      <c r="F5" s="102"/>
      <c r="G5" s="102"/>
      <c r="H5" s="102"/>
      <c r="I5" s="102"/>
    </row>
    <row r="6" spans="2:9" ht="69.599999999999994" customHeight="1" x14ac:dyDescent="0.25">
      <c r="B6" s="48" t="s">
        <v>99</v>
      </c>
      <c r="C6" s="93" t="s">
        <v>121</v>
      </c>
      <c r="D6" s="93" t="s">
        <v>122</v>
      </c>
      <c r="E6" s="93" t="s">
        <v>123</v>
      </c>
      <c r="F6" s="93" t="s">
        <v>124</v>
      </c>
      <c r="G6" s="93" t="s">
        <v>125</v>
      </c>
      <c r="H6" s="93" t="s">
        <v>126</v>
      </c>
      <c r="I6" s="93" t="s">
        <v>127</v>
      </c>
    </row>
    <row r="7" spans="2:9" ht="25.15" customHeight="1" x14ac:dyDescent="0.25">
      <c r="B7" s="58">
        <f ca="1">'Reference Values'!D3</f>
        <v>2021</v>
      </c>
      <c r="C7" s="80"/>
      <c r="D7" s="80"/>
      <c r="E7" s="79"/>
      <c r="F7" s="79"/>
      <c r="G7" s="29"/>
      <c r="H7" s="29"/>
      <c r="I7" s="80"/>
    </row>
    <row r="8" spans="2:9" ht="25.15" customHeight="1" x14ac:dyDescent="0.25">
      <c r="B8" s="58">
        <f ca="1">'Reference Values'!D4</f>
        <v>2022</v>
      </c>
      <c r="C8" s="80"/>
      <c r="D8" s="80"/>
      <c r="E8" s="79"/>
      <c r="F8" s="79"/>
      <c r="G8" s="29"/>
      <c r="H8" s="29"/>
      <c r="I8" s="80"/>
    </row>
    <row r="9" spans="2:9" ht="25.15" customHeight="1" x14ac:dyDescent="0.25">
      <c r="B9" s="58">
        <f ca="1">'Reference Values'!D5</f>
        <v>2023</v>
      </c>
      <c r="C9" s="80"/>
      <c r="D9" s="80"/>
      <c r="E9" s="79"/>
      <c r="F9" s="79"/>
      <c r="G9" s="29"/>
      <c r="H9" s="29"/>
      <c r="I9" s="80"/>
    </row>
  </sheetData>
  <sheetProtection formatColumns="0" formatRows="0" insertColumns="0" insertRows="0" deleteColumns="0" deleteRows="0"/>
  <customSheetViews>
    <customSheetView guid="{F8284027-6659-486E-B998-C0AE7607D397}" showGridLines="0">
      <selection activeCell="D28" sqref="D28"/>
      <pageMargins left="0" right="0" top="0" bottom="0" header="0" footer="0"/>
      <pageSetup orientation="portrait" r:id="rId1"/>
    </customSheetView>
  </customSheetViews>
  <mergeCells count="2">
    <mergeCell ref="B1:I1"/>
    <mergeCell ref="B5:I5"/>
  </mergeCells>
  <dataValidations count="11">
    <dataValidation allowBlank="1" showInputMessage="1" showErrorMessage="1" prompt="Input value must be between 0 and 9.99 (inclusive)." sqref="I7:I9" xr:uid="{53BAA7E5-A157-4EF4-A276-9E6E6CE57AA9}"/>
    <dataValidation allowBlank="1" showInputMessage="1" showErrorMessage="1" prompt="Input value must be between 0 and 9,999.99 (inclusive)." sqref="C7:C9 D7:D9" xr:uid="{4DFDA9AB-928E-407D-815A-14049E7594E2}"/>
    <dataValidation allowBlank="1" showInputMessage="1" showErrorMessage="1" prompt="Input value must be between 0 and 99.9 (inclusive)." sqref="E7:E9" xr:uid="{29801A34-5EA4-456D-BBFB-8AFEAF2B1F8C}"/>
    <dataValidation allowBlank="1" showInputMessage="1" showErrorMessage="1" prompt="Input value must be between 0 and 999.9 (inclusive)." sqref="F7:F9" xr:uid="{8F271B45-230B-4DB8-9E6B-99231D252BD8}"/>
    <dataValidation allowBlank="1" showInputMessage="1" showErrorMessage="1" prompt="Input value must be between 0 and 99999 (inclusive)._x000a_" sqref="G7:G9 H7:H9" xr:uid="{8D2F1E1A-6FDB-4DB4-9684-28AB9D31477C}"/>
    <dataValidation allowBlank="1" showInputMessage="1" showErrorMessage="1" prompt="Enter the cost as identified. Note that this calculation should assume an average of 4,166 gallons being used per month." sqref="C6" xr:uid="{0C6A708A-1295-43F3-AC35-80338FE62656}"/>
    <dataValidation allowBlank="1" showInputMessage="1" showErrorMessage="1" prompt="Enter the cost as identified. Note that this calculation should assume an average of 6,666 gallons being used per month." sqref="D6" xr:uid="{BC4F858E-29AA-4DAE-9134-A11369AB70E8}"/>
    <dataValidation allowBlank="1" showInputMessage="1" showErrorMessage="1" prompt="Enter the percentage of water billed by your water system to residential customers." sqref="E6" xr:uid="{982BC34B-FED3-4F04-88DE-731A63B86E48}"/>
    <dataValidation allowBlank="1" showInputMessage="1" showErrorMessage="1" prompt="Net Debt as a Percentage of revenue should be calculated dividing debt  by capital revenue x 100" sqref="F6" xr:uid="{1F7B7B63-4964-4D16-A27C-31DD34302571}"/>
    <dataValidation allowBlank="1" showInputMessage="1" showErrorMessage="1" prompt="Can be computed by using total hours worked/2080 hours for a fiscal year. Estimate to the nearest hundredth. If an employee works part time for more than one system then determine FTE based on estimate of hours worked for this system." sqref="G6:H6" xr:uid="{0DFE6360-C903-45F5-BBD1-EB4E1F9C36BC}"/>
    <dataValidation allowBlank="1" showInputMessage="1" showErrorMessage="1" prompt="Enter your Operating Ratio. This should be calculated by Dividing your Operating Expenses by Net Revenue." sqref="I6" xr:uid="{39E8AEA2-6CBD-428D-ACBD-ED5C5F36F2E4}"/>
  </dataValidation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D23A83FF5C64CB22B77F8E35A6968" ma:contentTypeVersion="20" ma:contentTypeDescription="Create a new document." ma:contentTypeScope="" ma:versionID="ea9225fdc2936922ba182400fa1e5bf3">
  <xsd:schema xmlns:xsd="http://www.w3.org/2001/XMLSchema" xmlns:xs="http://www.w3.org/2001/XMLSchema" xmlns:p="http://schemas.microsoft.com/office/2006/metadata/properties" xmlns:ns1="http://schemas.microsoft.com/sharepoint/v3" xmlns:ns2="66fd2a05-7f7d-4e72-8f06-b8fa2d6a9ca3" xmlns:ns3="e0e9cbac-d63a-4a7c-9329-bad25276b8a7" targetNamespace="http://schemas.microsoft.com/office/2006/metadata/properties" ma:root="true" ma:fieldsID="19e862eae6f29e25aa8a10f14bfe0d37" ns1:_="" ns2:_="" ns3:_="">
    <xsd:import namespace="http://schemas.microsoft.com/sharepoint/v3"/>
    <xsd:import namespace="66fd2a05-7f7d-4e72-8f06-b8fa2d6a9ca3"/>
    <xsd:import namespace="e0e9cbac-d63a-4a7c-9329-bad25276b8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Filetyp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fd2a05-7f7d-4e72-8f06-b8fa2d6a9c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Filetype" ma:index="26" nillable="true" ma:displayName="File type" ma:format="Dropdown" ma:internalName="Filetype">
      <xsd:simpleType>
        <xsd:restriction base="dms:Choice">
          <xsd:enumeration value="PDF"/>
          <xsd:enumeration value="Word doc"/>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9cbac-d63a-4a7c-9329-bad25276b8a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488678e-f202-4cd4-944b-7964ef10bee7}" ma:internalName="TaxCatchAll" ma:showField="CatchAllData" ma:web="e0e9cbac-d63a-4a7c-9329-bad25276b8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e0e9cbac-d63a-4a7c-9329-bad25276b8a7">
      <UserInfo>
        <DisplayName>Tedesco, Kristin [DEP]</DisplayName>
        <AccountId>42</AccountId>
        <AccountType/>
      </UserInfo>
      <UserInfo>
        <DisplayName>Carreno, Brandon [DEP]</DisplayName>
        <AccountId>27</AccountId>
        <AccountType/>
      </UserInfo>
    </SharedWithUsers>
    <lcf76f155ced4ddcb4097134ff3c332f xmlns="66fd2a05-7f7d-4e72-8f06-b8fa2d6a9ca3">
      <Terms xmlns="http://schemas.microsoft.com/office/infopath/2007/PartnerControls"/>
    </lcf76f155ced4ddcb4097134ff3c332f>
    <TaxCatchAll xmlns="e0e9cbac-d63a-4a7c-9329-bad25276b8a7" xsi:nil="true"/>
    <Filetype xmlns="66fd2a05-7f7d-4e72-8f06-b8fa2d6a9c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14A54B-67BC-4F0C-B0A6-DCFC74629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fd2a05-7f7d-4e72-8f06-b8fa2d6a9ca3"/>
    <ds:schemaRef ds:uri="e0e9cbac-d63a-4a7c-9329-bad25276b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9343B3-E816-434A-94D5-1F012244F66D}">
  <ds:schemaRefs>
    <ds:schemaRef ds:uri="http://schemas.microsoft.com/office/2006/documentManagement/types"/>
    <ds:schemaRef ds:uri="http://schemas.microsoft.com/sharepoint/v3"/>
    <ds:schemaRef ds:uri="http://purl.org/dc/elements/1.1/"/>
    <ds:schemaRef ds:uri="66fd2a05-7f7d-4e72-8f06-b8fa2d6a9ca3"/>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e0e9cbac-d63a-4a7c-9329-bad25276b8a7"/>
    <ds:schemaRef ds:uri="http://purl.org/dc/terms/"/>
  </ds:schemaRefs>
</ds:datastoreItem>
</file>

<file path=customXml/itemProps3.xml><?xml version="1.0" encoding="utf-8"?>
<ds:datastoreItem xmlns:ds="http://schemas.openxmlformats.org/officeDocument/2006/customXml" ds:itemID="{5EDBDFCB-C6EA-435B-A589-D0F91FFAD5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Project History</vt:lpstr>
      <vt:lpstr>Reference Values</vt:lpstr>
      <vt:lpstr>Transmission Distribution Mains</vt:lpstr>
      <vt:lpstr>Hydrant &amp; Valve Inspections</vt:lpstr>
      <vt:lpstr>TMF Capacity</vt:lpstr>
    </vt:vector>
  </TitlesOfParts>
  <Manager/>
  <Company>CGI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Carreno, Brandon [DEP]</cp:lastModifiedBy>
  <cp:revision/>
  <dcterms:created xsi:type="dcterms:W3CDTF">2022-01-20T17:28:00Z</dcterms:created>
  <dcterms:modified xsi:type="dcterms:W3CDTF">2024-01-23T20:19:33Z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0x01010019CD23A83FF5C64CB22B77F8E35A6968</vt:lpwstr>
  </property>
  <property fmtid="{D5CDD505-2E9C-101B-9397-08002B2CF9AE}" pid="3" name="MediaServiceImageTags">
    <vt:lpwstr/>
  </property>
</Properties>
</file>