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V:\air\AQEv\Risk Assessment\2023 Update\Documents for posting_042523\"/>
    </mc:Choice>
  </mc:AlternateContent>
  <xr:revisionPtr revIDLastSave="0" documentId="13_ncr:1_{E5703064-BBDF-4699-AE78-58CE12E56B73}" xr6:coauthVersionLast="47" xr6:coauthVersionMax="47" xr10:uidLastSave="{00000000-0000-0000-0000-000000000000}"/>
  <workbookProtection workbookAlgorithmName="SHA-512" workbookHashValue="QUkv2MXQeq8h23W4efzkB4FxXk1QfOcxZwWDCCWkJ5Jr91cIPrS3bUuw+HFL4tbIdSBJfNhbI/IeMvBINg3SHg==" workbookSaltValue="TXn5diWEbYc2ybUszfQrQQ==" workbookSpinCount="100000" lockStructure="1"/>
  <bookViews>
    <workbookView xWindow="-120" yWindow="-120" windowWidth="29040" windowHeight="15720" activeTab="1" xr2:uid="{00000000-000D-0000-FFFF-FFFF00000000}"/>
  </bookViews>
  <sheets>
    <sheet name="Instructions" sheetId="9" r:id="rId1"/>
    <sheet name="Risk" sheetId="1" r:id="rId2"/>
    <sheet name="Vector" sheetId="5" state="hidden" r:id="rId3"/>
    <sheet name="CAS Index" sheetId="4" r:id="rId4"/>
    <sheet name="Annual" sheetId="8" state="hidden" r:id="rId5"/>
    <sheet name="Hour" sheetId="7"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5" i="1" l="1"/>
  <c r="O269" i="1"/>
  <c r="O268" i="1"/>
  <c r="O267" i="1"/>
  <c r="O266" i="1"/>
  <c r="O261" i="1"/>
  <c r="O257" i="1"/>
  <c r="A257" i="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l="1"/>
  <c r="K16" i="1"/>
  <c r="G257" i="1" s="1"/>
  <c r="K17" i="1"/>
  <c r="Q257" i="1" s="1"/>
  <c r="R257" i="1" s="1"/>
  <c r="I257" i="1" l="1"/>
  <c r="J257" i="1" s="1"/>
  <c r="L257" i="1"/>
  <c r="M257" i="1" s="1"/>
  <c r="O215" i="1"/>
  <c r="Q215" i="1" s="1"/>
  <c r="R215" i="1" s="1"/>
  <c r="O213" i="1"/>
  <c r="Q213" i="1" s="1"/>
  <c r="R213" i="1" s="1"/>
  <c r="G82" i="1"/>
  <c r="L82" i="1" s="1"/>
  <c r="M82" i="1" s="1"/>
  <c r="G211" i="1"/>
  <c r="I211" i="1" s="1"/>
  <c r="G213" i="1"/>
  <c r="G215" i="1"/>
  <c r="O82" i="1"/>
  <c r="Q82" i="1" s="1"/>
  <c r="R82" i="1" s="1"/>
  <c r="O206" i="1"/>
  <c r="Q206" i="1" s="1"/>
  <c r="O235" i="1"/>
  <c r="Q269" i="1"/>
  <c r="O183" i="1"/>
  <c r="Q183" i="1" s="1"/>
  <c r="R183" i="1" s="1"/>
  <c r="Q266" i="1"/>
  <c r="O162" i="1"/>
  <c r="O276" i="1"/>
  <c r="G282" i="1"/>
  <c r="G83" i="1"/>
  <c r="G283" i="1"/>
  <c r="G284" i="1"/>
  <c r="O35" i="1"/>
  <c r="O86" i="1"/>
  <c r="O75" i="1"/>
  <c r="Q75" i="1" s="1"/>
  <c r="R75" i="1" s="1"/>
  <c r="O110" i="1"/>
  <c r="G35" i="1"/>
  <c r="G75" i="1"/>
  <c r="O248" i="1"/>
  <c r="B2" i="7"/>
  <c r="I82" i="1" l="1"/>
  <c r="J82" i="1" s="1"/>
  <c r="I215" i="1"/>
  <c r="J215" i="1" s="1"/>
  <c r="L215" i="1"/>
  <c r="M215" i="1" s="1"/>
  <c r="L213" i="1"/>
  <c r="M213" i="1" s="1"/>
  <c r="I213" i="1"/>
  <c r="J213" i="1" s="1"/>
  <c r="L284" i="1"/>
  <c r="M284" i="1" s="1"/>
  <c r="I284" i="1"/>
  <c r="J284" i="1" s="1"/>
  <c r="I283" i="1"/>
  <c r="J283" i="1" s="1"/>
  <c r="L283" i="1"/>
  <c r="M283" i="1" s="1"/>
  <c r="I282" i="1"/>
  <c r="J282" i="1" s="1"/>
  <c r="L282" i="1"/>
  <c r="M282" i="1" s="1"/>
  <c r="I75" i="1"/>
  <c r="J75" i="1" s="1"/>
  <c r="L75" i="1"/>
  <c r="M75" i="1" s="1"/>
  <c r="O121" i="1"/>
  <c r="O94" i="1"/>
  <c r="O175" i="1"/>
  <c r="O64" i="1"/>
  <c r="O274" i="1"/>
  <c r="O116" i="1"/>
  <c r="O88" i="1"/>
  <c r="O52" i="1"/>
  <c r="O230" i="1"/>
  <c r="O201" i="1"/>
  <c r="O159" i="1"/>
  <c r="O137" i="1"/>
  <c r="O111" i="1"/>
  <c r="O76" i="1"/>
  <c r="O47" i="1"/>
  <c r="O224" i="1"/>
  <c r="O189" i="1"/>
  <c r="O151" i="1"/>
  <c r="O256" i="1"/>
  <c r="O132" i="1"/>
  <c r="O99" i="1"/>
  <c r="O69" i="1"/>
  <c r="O42" i="1"/>
  <c r="O212" i="1"/>
  <c r="O182" i="1"/>
  <c r="O141" i="1"/>
  <c r="O127" i="1"/>
  <c r="O104" i="1"/>
  <c r="O81" i="1"/>
  <c r="O58" i="1"/>
  <c r="O140" i="1"/>
  <c r="O219" i="1"/>
  <c r="O195" i="1"/>
  <c r="O167" i="1"/>
  <c r="O286" i="1"/>
  <c r="O285" i="1"/>
  <c r="O186" i="1"/>
  <c r="O245" i="1"/>
  <c r="O249" i="1"/>
  <c r="O253" i="1"/>
  <c r="O258" i="1"/>
  <c r="O263" i="1"/>
  <c r="Q267" i="1"/>
  <c r="O271" i="1"/>
  <c r="O279" i="1"/>
  <c r="O287" i="1"/>
  <c r="O291" i="1"/>
  <c r="O142" i="1"/>
  <c r="O148" i="1"/>
  <c r="O152" i="1"/>
  <c r="O156" i="1"/>
  <c r="O160" i="1"/>
  <c r="O164" i="1"/>
  <c r="O168" i="1"/>
  <c r="O172" i="1"/>
  <c r="O176" i="1"/>
  <c r="O180" i="1"/>
  <c r="O184" i="1"/>
  <c r="O190" i="1"/>
  <c r="O194" i="1"/>
  <c r="O199" i="1"/>
  <c r="O203" i="1"/>
  <c r="O207" i="1"/>
  <c r="O211" i="1"/>
  <c r="O217" i="1"/>
  <c r="O221" i="1"/>
  <c r="O225" i="1"/>
  <c r="O229" i="1"/>
  <c r="O233" i="1"/>
  <c r="O237" i="1"/>
  <c r="O139" i="1"/>
  <c r="O41" i="1"/>
  <c r="O45" i="1"/>
  <c r="O49" i="1"/>
  <c r="O53" i="1"/>
  <c r="O57" i="1"/>
  <c r="O62" i="1"/>
  <c r="O66" i="1"/>
  <c r="O70" i="1"/>
  <c r="O74" i="1"/>
  <c r="O79" i="1"/>
  <c r="O84" i="1"/>
  <c r="O89" i="1"/>
  <c r="O93" i="1"/>
  <c r="O97" i="1"/>
  <c r="O101" i="1"/>
  <c r="O105" i="1"/>
  <c r="O109" i="1"/>
  <c r="O114" i="1"/>
  <c r="O118" i="1"/>
  <c r="O122" i="1"/>
  <c r="O126" i="1"/>
  <c r="O130" i="1"/>
  <c r="O134" i="1"/>
  <c r="O36" i="1"/>
  <c r="O143" i="1"/>
  <c r="O59" i="1"/>
  <c r="O246" i="1"/>
  <c r="O250" i="1"/>
  <c r="O254" i="1"/>
  <c r="O259" i="1"/>
  <c r="O264" i="1"/>
  <c r="Q268" i="1"/>
  <c r="O272" i="1"/>
  <c r="O280" i="1"/>
  <c r="O288" i="1"/>
  <c r="O243" i="1"/>
  <c r="O144" i="1"/>
  <c r="O149" i="1"/>
  <c r="O153" i="1"/>
  <c r="O157" i="1"/>
  <c r="O161" i="1"/>
  <c r="O165" i="1"/>
  <c r="O169" i="1"/>
  <c r="O173" i="1"/>
  <c r="O177" i="1"/>
  <c r="O136" i="1"/>
  <c r="O131" i="1"/>
  <c r="O125" i="1"/>
  <c r="O120" i="1"/>
  <c r="O115" i="1"/>
  <c r="O108" i="1"/>
  <c r="O103" i="1"/>
  <c r="O98" i="1"/>
  <c r="O92" i="1"/>
  <c r="O87" i="1"/>
  <c r="O80" i="1"/>
  <c r="O73" i="1"/>
  <c r="O68" i="1"/>
  <c r="O63" i="1"/>
  <c r="O56" i="1"/>
  <c r="O51" i="1"/>
  <c r="O46" i="1"/>
  <c r="O40" i="1"/>
  <c r="O239" i="1"/>
  <c r="O234" i="1"/>
  <c r="O228" i="1"/>
  <c r="O223" i="1"/>
  <c r="O218" i="1"/>
  <c r="O210" i="1"/>
  <c r="O205" i="1"/>
  <c r="O200" i="1"/>
  <c r="O193" i="1"/>
  <c r="O187" i="1"/>
  <c r="O181" i="1"/>
  <c r="O174" i="1"/>
  <c r="O166" i="1"/>
  <c r="O158" i="1"/>
  <c r="O150" i="1"/>
  <c r="O242" i="1"/>
  <c r="O281" i="1"/>
  <c r="O273" i="1"/>
  <c r="O265" i="1"/>
  <c r="O255" i="1"/>
  <c r="O247" i="1"/>
  <c r="O145" i="1"/>
  <c r="O135" i="1"/>
  <c r="O129" i="1"/>
  <c r="O124" i="1"/>
  <c r="O119" i="1"/>
  <c r="O113" i="1"/>
  <c r="O107" i="1"/>
  <c r="O102" i="1"/>
  <c r="O96" i="1"/>
  <c r="O91" i="1"/>
  <c r="O85" i="1"/>
  <c r="O78" i="1"/>
  <c r="O72" i="1"/>
  <c r="O67" i="1"/>
  <c r="O61" i="1"/>
  <c r="O55" i="1"/>
  <c r="O50" i="1"/>
  <c r="O44" i="1"/>
  <c r="O39" i="1"/>
  <c r="O238" i="1"/>
  <c r="O232" i="1"/>
  <c r="O227" i="1"/>
  <c r="O222" i="1"/>
  <c r="O216" i="1"/>
  <c r="O209" i="1"/>
  <c r="O204" i="1"/>
  <c r="O198" i="1"/>
  <c r="O192" i="1"/>
  <c r="O185" i="1"/>
  <c r="O179" i="1"/>
  <c r="O171" i="1"/>
  <c r="O163" i="1"/>
  <c r="O155" i="1"/>
  <c r="O147" i="1"/>
  <c r="O290" i="1"/>
  <c r="O278" i="1"/>
  <c r="O270" i="1"/>
  <c r="O262" i="1"/>
  <c r="O252" i="1"/>
  <c r="O244" i="1"/>
  <c r="O188" i="1"/>
  <c r="O133" i="1"/>
  <c r="O128" i="1"/>
  <c r="O123" i="1"/>
  <c r="O117" i="1"/>
  <c r="O112" i="1"/>
  <c r="O106" i="1"/>
  <c r="O100" i="1"/>
  <c r="O95" i="1"/>
  <c r="O90" i="1"/>
  <c r="O83" i="1"/>
  <c r="O77" i="1"/>
  <c r="O71" i="1"/>
  <c r="O65" i="1"/>
  <c r="O60" i="1"/>
  <c r="O54" i="1"/>
  <c r="O48" i="1"/>
  <c r="O43" i="1"/>
  <c r="O38" i="1"/>
  <c r="O236" i="1"/>
  <c r="O231" i="1"/>
  <c r="O226" i="1"/>
  <c r="O220" i="1"/>
  <c r="O214" i="1"/>
  <c r="O208" i="1"/>
  <c r="O202" i="1"/>
  <c r="O196" i="1"/>
  <c r="O191" i="1"/>
  <c r="O178" i="1"/>
  <c r="O170" i="1"/>
  <c r="O154" i="1"/>
  <c r="O146" i="1"/>
  <c r="O289" i="1"/>
  <c r="O277" i="1"/>
  <c r="O260" i="1"/>
  <c r="O251" i="1"/>
  <c r="O37" i="1"/>
  <c r="O197" i="1"/>
  <c r="Q35" i="1" l="1"/>
  <c r="G281" i="1" l="1"/>
  <c r="L281" i="1" s="1"/>
  <c r="M281" i="1" s="1"/>
  <c r="I281" i="1" l="1"/>
  <c r="J281" i="1" s="1"/>
  <c r="Q281" i="1"/>
  <c r="R281" i="1" s="1"/>
  <c r="Q285" i="1" l="1"/>
  <c r="R285" i="1" s="1"/>
  <c r="G72" i="1"/>
  <c r="G190" i="1"/>
  <c r="G73" i="1"/>
  <c r="G114" i="1"/>
  <c r="G78" i="1"/>
  <c r="G285" i="1"/>
  <c r="G263" i="1"/>
  <c r="G142" i="1"/>
  <c r="R35" i="1"/>
  <c r="Q263" i="1"/>
  <c r="R263" i="1" s="1"/>
  <c r="Q190" i="1"/>
  <c r="R190" i="1" s="1"/>
  <c r="Q73" i="1"/>
  <c r="R73" i="1" s="1"/>
  <c r="Q114" i="1"/>
  <c r="R114" i="1" s="1"/>
  <c r="Q78" i="1"/>
  <c r="R78" i="1" s="1"/>
  <c r="Q142" i="1"/>
  <c r="R142" i="1" s="1"/>
  <c r="Q72" i="1"/>
  <c r="R72" i="1" s="1"/>
  <c r="Q245" i="1"/>
  <c r="R245" i="1" s="1"/>
  <c r="G274" i="1"/>
  <c r="I35" i="1"/>
  <c r="J35" i="1" s="1"/>
  <c r="G126" i="1"/>
  <c r="L126" i="1" s="1"/>
  <c r="M126" i="1" s="1"/>
  <c r="G139" i="1"/>
  <c r="L139" i="1" s="1"/>
  <c r="M139" i="1" s="1"/>
  <c r="G191" i="1"/>
  <c r="L191" i="1" s="1"/>
  <c r="M191" i="1" s="1"/>
  <c r="G116" i="1"/>
  <c r="G67" i="1"/>
  <c r="L67" i="1" s="1"/>
  <c r="M67" i="1" s="1"/>
  <c r="G229" i="1"/>
  <c r="L229" i="1" s="1"/>
  <c r="M229" i="1" s="1"/>
  <c r="G174" i="1"/>
  <c r="G104" i="1"/>
  <c r="L104" i="1" s="1"/>
  <c r="M104" i="1" s="1"/>
  <c r="G56" i="1"/>
  <c r="L56" i="1" s="1"/>
  <c r="M56" i="1" s="1"/>
  <c r="G219" i="1"/>
  <c r="G158" i="1"/>
  <c r="G137" i="1"/>
  <c r="G93" i="1"/>
  <c r="L93" i="1" s="1"/>
  <c r="M93" i="1" s="1"/>
  <c r="G46" i="1"/>
  <c r="G206" i="1"/>
  <c r="G245" i="1"/>
  <c r="G249" i="1"/>
  <c r="L249" i="1" s="1"/>
  <c r="M249" i="1" s="1"/>
  <c r="G253" i="1"/>
  <c r="L253" i="1" s="1"/>
  <c r="M253" i="1" s="1"/>
  <c r="G258" i="1"/>
  <c r="L258" i="1" s="1"/>
  <c r="M258" i="1" s="1"/>
  <c r="G262" i="1"/>
  <c r="G267" i="1"/>
  <c r="L267" i="1" s="1"/>
  <c r="M267" i="1" s="1"/>
  <c r="G271" i="1"/>
  <c r="L271" i="1" s="1"/>
  <c r="M271" i="1" s="1"/>
  <c r="G275" i="1"/>
  <c r="L275" i="1" s="1"/>
  <c r="M275" i="1" s="1"/>
  <c r="G279" i="1"/>
  <c r="G288" i="1"/>
  <c r="L288" i="1" s="1"/>
  <c r="M288" i="1" s="1"/>
  <c r="G242" i="1"/>
  <c r="G143" i="1"/>
  <c r="G147" i="1"/>
  <c r="G151" i="1"/>
  <c r="L151" i="1" s="1"/>
  <c r="M151" i="1" s="1"/>
  <c r="G155" i="1"/>
  <c r="L155" i="1" s="1"/>
  <c r="M155" i="1" s="1"/>
  <c r="G159" i="1"/>
  <c r="G163" i="1"/>
  <c r="G167" i="1"/>
  <c r="L167" i="1" s="1"/>
  <c r="M167" i="1" s="1"/>
  <c r="G171" i="1"/>
  <c r="L171" i="1" s="1"/>
  <c r="M171" i="1" s="1"/>
  <c r="G175" i="1"/>
  <c r="G179" i="1"/>
  <c r="G183" i="1"/>
  <c r="L183" i="1" s="1"/>
  <c r="M183" i="1" s="1"/>
  <c r="G187" i="1"/>
  <c r="L187" i="1" s="1"/>
  <c r="M187" i="1" s="1"/>
  <c r="G192" i="1"/>
  <c r="L192" i="1" s="1"/>
  <c r="M192" i="1" s="1"/>
  <c r="G196" i="1"/>
  <c r="L196" i="1" s="1"/>
  <c r="M196" i="1" s="1"/>
  <c r="G200" i="1"/>
  <c r="L200" i="1" s="1"/>
  <c r="M200" i="1" s="1"/>
  <c r="G204" i="1"/>
  <c r="L204" i="1" s="1"/>
  <c r="M204" i="1" s="1"/>
  <c r="G208" i="1"/>
  <c r="L208" i="1" s="1"/>
  <c r="M208" i="1" s="1"/>
  <c r="G212" i="1"/>
  <c r="L212" i="1" s="1"/>
  <c r="M212" i="1" s="1"/>
  <c r="G218" i="1"/>
  <c r="L218" i="1" s="1"/>
  <c r="M218" i="1" s="1"/>
  <c r="G222" i="1"/>
  <c r="L222" i="1" s="1"/>
  <c r="M222" i="1" s="1"/>
  <c r="G226" i="1"/>
  <c r="L226" i="1" s="1"/>
  <c r="M226" i="1" s="1"/>
  <c r="G230" i="1"/>
  <c r="L230" i="1" s="1"/>
  <c r="M230" i="1" s="1"/>
  <c r="G234" i="1"/>
  <c r="L234" i="1" s="1"/>
  <c r="M234" i="1" s="1"/>
  <c r="G238" i="1"/>
  <c r="L238" i="1" s="1"/>
  <c r="M238" i="1" s="1"/>
  <c r="G37" i="1"/>
  <c r="L37" i="1" s="1"/>
  <c r="M37" i="1" s="1"/>
  <c r="G41" i="1"/>
  <c r="L41" i="1" s="1"/>
  <c r="M41" i="1" s="1"/>
  <c r="G45" i="1"/>
  <c r="L45" i="1" s="1"/>
  <c r="M45" i="1" s="1"/>
  <c r="G49" i="1"/>
  <c r="L49" i="1" s="1"/>
  <c r="M49" i="1" s="1"/>
  <c r="G53" i="1"/>
  <c r="L53" i="1" s="1"/>
  <c r="M53" i="1" s="1"/>
  <c r="G57" i="1"/>
  <c r="L57" i="1" s="1"/>
  <c r="M57" i="1" s="1"/>
  <c r="G61" i="1"/>
  <c r="L61" i="1" s="1"/>
  <c r="M61" i="1" s="1"/>
  <c r="G65" i="1"/>
  <c r="L65" i="1" s="1"/>
  <c r="M65" i="1" s="1"/>
  <c r="G69" i="1"/>
  <c r="L69" i="1" s="1"/>
  <c r="M69" i="1" s="1"/>
  <c r="G76" i="1"/>
  <c r="L76" i="1" s="1"/>
  <c r="M76" i="1" s="1"/>
  <c r="G81" i="1"/>
  <c r="L81" i="1" s="1"/>
  <c r="M81" i="1" s="1"/>
  <c r="G86" i="1"/>
  <c r="L86" i="1" s="1"/>
  <c r="M86" i="1" s="1"/>
  <c r="G90" i="1"/>
  <c r="L90" i="1" s="1"/>
  <c r="M90" i="1" s="1"/>
  <c r="G94" i="1"/>
  <c r="L94" i="1" s="1"/>
  <c r="M94" i="1" s="1"/>
  <c r="G98" i="1"/>
  <c r="L98" i="1" s="1"/>
  <c r="M98" i="1" s="1"/>
  <c r="G102" i="1"/>
  <c r="L102" i="1" s="1"/>
  <c r="M102" i="1" s="1"/>
  <c r="G106" i="1"/>
  <c r="L106" i="1" s="1"/>
  <c r="M106" i="1" s="1"/>
  <c r="G110" i="1"/>
  <c r="L110" i="1" s="1"/>
  <c r="M110" i="1" s="1"/>
  <c r="G115" i="1"/>
  <c r="L115" i="1" s="1"/>
  <c r="M115" i="1" s="1"/>
  <c r="G119" i="1"/>
  <c r="L119" i="1" s="1"/>
  <c r="M119" i="1" s="1"/>
  <c r="G123" i="1"/>
  <c r="L123" i="1" s="1"/>
  <c r="M123" i="1" s="1"/>
  <c r="G127" i="1"/>
  <c r="L127" i="1" s="1"/>
  <c r="M127" i="1" s="1"/>
  <c r="G131" i="1"/>
  <c r="G135" i="1"/>
  <c r="L135" i="1" s="1"/>
  <c r="M135" i="1" s="1"/>
  <c r="G246" i="1"/>
  <c r="L246" i="1" s="1"/>
  <c r="M246" i="1" s="1"/>
  <c r="G250" i="1"/>
  <c r="G254" i="1"/>
  <c r="L254" i="1" s="1"/>
  <c r="M254" i="1" s="1"/>
  <c r="G259" i="1"/>
  <c r="L259" i="1" s="1"/>
  <c r="M259" i="1" s="1"/>
  <c r="G264" i="1"/>
  <c r="L264" i="1" s="1"/>
  <c r="M264" i="1" s="1"/>
  <c r="G268" i="1"/>
  <c r="L268" i="1" s="1"/>
  <c r="M268" i="1" s="1"/>
  <c r="G272" i="1"/>
  <c r="L272" i="1" s="1"/>
  <c r="M272" i="1" s="1"/>
  <c r="G276" i="1"/>
  <c r="L276" i="1" s="1"/>
  <c r="M276" i="1" s="1"/>
  <c r="G280" i="1"/>
  <c r="L280" i="1" s="1"/>
  <c r="M280" i="1" s="1"/>
  <c r="G289" i="1"/>
  <c r="G140" i="1"/>
  <c r="L140" i="1" s="1"/>
  <c r="M140" i="1" s="1"/>
  <c r="G144" i="1"/>
  <c r="G148" i="1"/>
  <c r="L148" i="1" s="1"/>
  <c r="M148" i="1" s="1"/>
  <c r="G152" i="1"/>
  <c r="G156" i="1"/>
  <c r="L156" i="1" s="1"/>
  <c r="M156" i="1" s="1"/>
  <c r="G160" i="1"/>
  <c r="L160" i="1" s="1"/>
  <c r="M160" i="1" s="1"/>
  <c r="G164" i="1"/>
  <c r="G168" i="1"/>
  <c r="G172" i="1"/>
  <c r="L172" i="1" s="1"/>
  <c r="M172" i="1" s="1"/>
  <c r="G176" i="1"/>
  <c r="L176" i="1" s="1"/>
  <c r="M176" i="1" s="1"/>
  <c r="G180" i="1"/>
  <c r="G184" i="1"/>
  <c r="G188" i="1"/>
  <c r="G193" i="1"/>
  <c r="G197" i="1"/>
  <c r="G201" i="1"/>
  <c r="G243" i="1"/>
  <c r="G251" i="1"/>
  <c r="G260" i="1"/>
  <c r="G269" i="1"/>
  <c r="L269" i="1" s="1"/>
  <c r="G277" i="1"/>
  <c r="G290" i="1"/>
  <c r="G145" i="1"/>
  <c r="G153" i="1"/>
  <c r="G161" i="1"/>
  <c r="G169" i="1"/>
  <c r="G177" i="1"/>
  <c r="G185" i="1"/>
  <c r="G194" i="1"/>
  <c r="L194" i="1" s="1"/>
  <c r="M194" i="1" s="1"/>
  <c r="G202" i="1"/>
  <c r="G207" i="1"/>
  <c r="L207" i="1" s="1"/>
  <c r="M207" i="1" s="1"/>
  <c r="G214" i="1"/>
  <c r="G220" i="1"/>
  <c r="G225" i="1"/>
  <c r="L225" i="1" s="1"/>
  <c r="M225" i="1" s="1"/>
  <c r="G231" i="1"/>
  <c r="G236" i="1"/>
  <c r="G36" i="1"/>
  <c r="G42" i="1"/>
  <c r="G47" i="1"/>
  <c r="L47" i="1" s="1"/>
  <c r="M47" i="1" s="1"/>
  <c r="G52" i="1"/>
  <c r="L52" i="1" s="1"/>
  <c r="M52" i="1" s="1"/>
  <c r="G58" i="1"/>
  <c r="G63" i="1"/>
  <c r="L63" i="1" s="1"/>
  <c r="M63" i="1" s="1"/>
  <c r="G68" i="1"/>
  <c r="L68" i="1" s="1"/>
  <c r="M68" i="1" s="1"/>
  <c r="G77" i="1"/>
  <c r="L77" i="1" s="1"/>
  <c r="M77" i="1" s="1"/>
  <c r="G84" i="1"/>
  <c r="L84" i="1" s="1"/>
  <c r="M84" i="1" s="1"/>
  <c r="G89" i="1"/>
  <c r="L89" i="1" s="1"/>
  <c r="M89" i="1" s="1"/>
  <c r="G95" i="1"/>
  <c r="G100" i="1"/>
  <c r="L100" i="1" s="1"/>
  <c r="M100" i="1" s="1"/>
  <c r="G105" i="1"/>
  <c r="L105" i="1" s="1"/>
  <c r="M105" i="1" s="1"/>
  <c r="G111" i="1"/>
  <c r="G117" i="1"/>
  <c r="L117" i="1" s="1"/>
  <c r="M117" i="1" s="1"/>
  <c r="G122" i="1"/>
  <c r="L122" i="1" s="1"/>
  <c r="M122" i="1" s="1"/>
  <c r="G128" i="1"/>
  <c r="G133" i="1"/>
  <c r="L133" i="1" s="1"/>
  <c r="M133" i="1" s="1"/>
  <c r="G244" i="1"/>
  <c r="L244" i="1" s="1"/>
  <c r="M244" i="1" s="1"/>
  <c r="G252" i="1"/>
  <c r="L252" i="1" s="1"/>
  <c r="M252" i="1" s="1"/>
  <c r="G261" i="1"/>
  <c r="L261" i="1" s="1"/>
  <c r="M261" i="1" s="1"/>
  <c r="G270" i="1"/>
  <c r="L270" i="1" s="1"/>
  <c r="M270" i="1" s="1"/>
  <c r="G278" i="1"/>
  <c r="L278" i="1" s="1"/>
  <c r="M278" i="1" s="1"/>
  <c r="G291" i="1"/>
  <c r="L291" i="1" s="1"/>
  <c r="M291" i="1" s="1"/>
  <c r="G146" i="1"/>
  <c r="L146" i="1" s="1"/>
  <c r="M146" i="1" s="1"/>
  <c r="G154" i="1"/>
  <c r="L154" i="1" s="1"/>
  <c r="M154" i="1" s="1"/>
  <c r="G162" i="1"/>
  <c r="L162" i="1" s="1"/>
  <c r="M162" i="1" s="1"/>
  <c r="G170" i="1"/>
  <c r="G178" i="1"/>
  <c r="L178" i="1" s="1"/>
  <c r="M178" i="1" s="1"/>
  <c r="G186" i="1"/>
  <c r="L186" i="1" s="1"/>
  <c r="M186" i="1" s="1"/>
  <c r="G195" i="1"/>
  <c r="L195" i="1" s="1"/>
  <c r="M195" i="1" s="1"/>
  <c r="G203" i="1"/>
  <c r="L203" i="1" s="1"/>
  <c r="M203" i="1" s="1"/>
  <c r="G209" i="1"/>
  <c r="G216" i="1"/>
  <c r="L216" i="1" s="1"/>
  <c r="M216" i="1" s="1"/>
  <c r="G221" i="1"/>
  <c r="L221" i="1" s="1"/>
  <c r="M221" i="1" s="1"/>
  <c r="G227" i="1"/>
  <c r="G232" i="1"/>
  <c r="L232" i="1" s="1"/>
  <c r="M232" i="1" s="1"/>
  <c r="G237" i="1"/>
  <c r="L237" i="1" s="1"/>
  <c r="M237" i="1" s="1"/>
  <c r="G38" i="1"/>
  <c r="G43" i="1"/>
  <c r="L43" i="1" s="1"/>
  <c r="M43" i="1" s="1"/>
  <c r="G48" i="1"/>
  <c r="L48" i="1" s="1"/>
  <c r="M48" i="1" s="1"/>
  <c r="G54" i="1"/>
  <c r="G59" i="1"/>
  <c r="L59" i="1" s="1"/>
  <c r="M59" i="1" s="1"/>
  <c r="G64" i="1"/>
  <c r="L64" i="1" s="1"/>
  <c r="M64" i="1" s="1"/>
  <c r="G70" i="1"/>
  <c r="I70" i="1" s="1"/>
  <c r="J70" i="1" s="1"/>
  <c r="G79" i="1"/>
  <c r="L79" i="1" s="1"/>
  <c r="M79" i="1" s="1"/>
  <c r="G85" i="1"/>
  <c r="L85" i="1" s="1"/>
  <c r="M85" i="1" s="1"/>
  <c r="G91" i="1"/>
  <c r="G96" i="1"/>
  <c r="L96" i="1" s="1"/>
  <c r="M96" i="1" s="1"/>
  <c r="G101" i="1"/>
  <c r="G107" i="1"/>
  <c r="G112" i="1"/>
  <c r="L112" i="1" s="1"/>
  <c r="M112" i="1" s="1"/>
  <c r="G118" i="1"/>
  <c r="L118" i="1" s="1"/>
  <c r="M118" i="1" s="1"/>
  <c r="G124" i="1"/>
  <c r="G129" i="1"/>
  <c r="G134" i="1"/>
  <c r="L134" i="1" s="1"/>
  <c r="M134" i="1" s="1"/>
  <c r="G247" i="1"/>
  <c r="G255" i="1"/>
  <c r="G265" i="1"/>
  <c r="G273" i="1"/>
  <c r="G286" i="1"/>
  <c r="G141" i="1"/>
  <c r="G149" i="1"/>
  <c r="G157" i="1"/>
  <c r="G136" i="1"/>
  <c r="G125" i="1"/>
  <c r="L125" i="1" s="1"/>
  <c r="M125" i="1" s="1"/>
  <c r="G113" i="1"/>
  <c r="G103" i="1"/>
  <c r="G92" i="1"/>
  <c r="L92" i="1" s="1"/>
  <c r="M92" i="1" s="1"/>
  <c r="G80" i="1"/>
  <c r="G66" i="1"/>
  <c r="G55" i="1"/>
  <c r="L55" i="1" s="1"/>
  <c r="M55" i="1" s="1"/>
  <c r="G44" i="1"/>
  <c r="L44" i="1" s="1"/>
  <c r="M44" i="1" s="1"/>
  <c r="G239" i="1"/>
  <c r="G228" i="1"/>
  <c r="G217" i="1"/>
  <c r="L217" i="1" s="1"/>
  <c r="M217" i="1" s="1"/>
  <c r="G205" i="1"/>
  <c r="G189" i="1"/>
  <c r="L189" i="1" s="1"/>
  <c r="M189" i="1" s="1"/>
  <c r="G173" i="1"/>
  <c r="G150" i="1"/>
  <c r="L150" i="1" s="1"/>
  <c r="M150" i="1" s="1"/>
  <c r="G266" i="1"/>
  <c r="L266" i="1" s="1"/>
  <c r="M266" i="1" s="1"/>
  <c r="G132" i="1"/>
  <c r="G121" i="1"/>
  <c r="L121" i="1" s="1"/>
  <c r="M121" i="1" s="1"/>
  <c r="G109" i="1"/>
  <c r="L109" i="1" s="1"/>
  <c r="M109" i="1" s="1"/>
  <c r="G99" i="1"/>
  <c r="G88" i="1"/>
  <c r="G74" i="1"/>
  <c r="G62" i="1"/>
  <c r="G51" i="1"/>
  <c r="G40" i="1"/>
  <c r="L40" i="1" s="1"/>
  <c r="M40" i="1" s="1"/>
  <c r="G235" i="1"/>
  <c r="G224" i="1"/>
  <c r="L224" i="1" s="1"/>
  <c r="M224" i="1" s="1"/>
  <c r="L211" i="1"/>
  <c r="M211" i="1" s="1"/>
  <c r="G199" i="1"/>
  <c r="L199" i="1" s="1"/>
  <c r="M199" i="1" s="1"/>
  <c r="G182" i="1"/>
  <c r="L182" i="1" s="1"/>
  <c r="M182" i="1" s="1"/>
  <c r="G166" i="1"/>
  <c r="L166" i="1" s="1"/>
  <c r="M166" i="1" s="1"/>
  <c r="G256" i="1"/>
  <c r="G130" i="1"/>
  <c r="L130" i="1" s="1"/>
  <c r="M130" i="1" s="1"/>
  <c r="G120" i="1"/>
  <c r="G108" i="1"/>
  <c r="L108" i="1" s="1"/>
  <c r="M108" i="1" s="1"/>
  <c r="G97" i="1"/>
  <c r="G87" i="1"/>
  <c r="G71" i="1"/>
  <c r="G60" i="1"/>
  <c r="G50" i="1"/>
  <c r="G39" i="1"/>
  <c r="L39" i="1" s="1"/>
  <c r="M39" i="1" s="1"/>
  <c r="G233" i="1"/>
  <c r="L233" i="1" s="1"/>
  <c r="M233" i="1" s="1"/>
  <c r="G223" i="1"/>
  <c r="G210" i="1"/>
  <c r="L210" i="1" s="1"/>
  <c r="M210" i="1" s="1"/>
  <c r="G198" i="1"/>
  <c r="L198" i="1" s="1"/>
  <c r="M198" i="1" s="1"/>
  <c r="G181" i="1"/>
  <c r="G165" i="1"/>
  <c r="G287" i="1"/>
  <c r="L287" i="1" s="1"/>
  <c r="M287" i="1" s="1"/>
  <c r="G248" i="1"/>
  <c r="L248" i="1" s="1"/>
  <c r="M248" i="1" s="1"/>
  <c r="L74" i="1" l="1"/>
  <c r="M74" i="1" s="1"/>
  <c r="I74" i="1"/>
  <c r="J74" i="1" s="1"/>
  <c r="L142" i="1"/>
  <c r="M142" i="1" s="1"/>
  <c r="I142" i="1"/>
  <c r="J142" i="1" s="1"/>
  <c r="L263" i="1"/>
  <c r="M263" i="1" s="1"/>
  <c r="I263" i="1"/>
  <c r="J263" i="1" s="1"/>
  <c r="L73" i="1"/>
  <c r="M73" i="1" s="1"/>
  <c r="I73" i="1"/>
  <c r="J73" i="1" s="1"/>
  <c r="L285" i="1"/>
  <c r="M285" i="1" s="1"/>
  <c r="I285" i="1"/>
  <c r="J285" i="1" s="1"/>
  <c r="L190" i="1"/>
  <c r="M190" i="1" s="1"/>
  <c r="I190" i="1"/>
  <c r="J190" i="1" s="1"/>
  <c r="L71" i="1"/>
  <c r="M71" i="1" s="1"/>
  <c r="I71" i="1"/>
  <c r="J71" i="1" s="1"/>
  <c r="L114" i="1"/>
  <c r="M114" i="1" s="1"/>
  <c r="I114" i="1"/>
  <c r="J114" i="1" s="1"/>
  <c r="I78" i="1"/>
  <c r="J78" i="1" s="1"/>
  <c r="L78" i="1"/>
  <c r="M78" i="1" s="1"/>
  <c r="I72" i="1"/>
  <c r="J72" i="1" s="1"/>
  <c r="L72" i="1"/>
  <c r="M72" i="1" s="1"/>
  <c r="I97" i="1"/>
  <c r="J97" i="1" s="1"/>
  <c r="L97" i="1"/>
  <c r="M97" i="1" s="1"/>
  <c r="I141" i="1"/>
  <c r="J141" i="1" s="1"/>
  <c r="L141" i="1"/>
  <c r="M141" i="1" s="1"/>
  <c r="I124" i="1"/>
  <c r="J124" i="1" s="1"/>
  <c r="L124" i="1"/>
  <c r="M124" i="1" s="1"/>
  <c r="I101" i="1"/>
  <c r="J101" i="1" s="1"/>
  <c r="L101" i="1"/>
  <c r="M101" i="1" s="1"/>
  <c r="I111" i="1"/>
  <c r="J111" i="1" s="1"/>
  <c r="L111" i="1"/>
  <c r="M111" i="1" s="1"/>
  <c r="I42" i="1"/>
  <c r="J42" i="1" s="1"/>
  <c r="L42" i="1"/>
  <c r="M42" i="1" s="1"/>
  <c r="I202" i="1"/>
  <c r="J202" i="1" s="1"/>
  <c r="L202" i="1"/>
  <c r="M202" i="1" s="1"/>
  <c r="I169" i="1"/>
  <c r="J169" i="1" s="1"/>
  <c r="L169" i="1"/>
  <c r="M169" i="1" s="1"/>
  <c r="I290" i="1"/>
  <c r="J290" i="1" s="1"/>
  <c r="L290" i="1"/>
  <c r="M290" i="1" s="1"/>
  <c r="I251" i="1"/>
  <c r="J251" i="1" s="1"/>
  <c r="L251" i="1"/>
  <c r="M251" i="1" s="1"/>
  <c r="I193" i="1"/>
  <c r="J193" i="1" s="1"/>
  <c r="L193" i="1"/>
  <c r="M193" i="1" s="1"/>
  <c r="I144" i="1"/>
  <c r="J144" i="1" s="1"/>
  <c r="L144" i="1"/>
  <c r="M144" i="1" s="1"/>
  <c r="I242" i="1"/>
  <c r="J242" i="1" s="1"/>
  <c r="L242" i="1"/>
  <c r="M242" i="1" s="1"/>
  <c r="I46" i="1"/>
  <c r="J46" i="1" s="1"/>
  <c r="L46" i="1"/>
  <c r="M46" i="1" s="1"/>
  <c r="I219" i="1"/>
  <c r="J219" i="1" s="1"/>
  <c r="L219" i="1"/>
  <c r="M219" i="1" s="1"/>
  <c r="Q253" i="1"/>
  <c r="R253" i="1" s="1"/>
  <c r="Q276" i="1"/>
  <c r="R276" i="1" s="1"/>
  <c r="Q149" i="1"/>
  <c r="R149" i="1" s="1"/>
  <c r="Q171" i="1"/>
  <c r="R171" i="1" s="1"/>
  <c r="Q193" i="1"/>
  <c r="R193" i="1" s="1"/>
  <c r="Q216" i="1"/>
  <c r="R216" i="1" s="1"/>
  <c r="Q238" i="1"/>
  <c r="R238" i="1" s="1"/>
  <c r="Q54" i="1"/>
  <c r="R54" i="1" s="1"/>
  <c r="Q79" i="1"/>
  <c r="R79" i="1" s="1"/>
  <c r="Q102" i="1"/>
  <c r="R102" i="1" s="1"/>
  <c r="Q124" i="1"/>
  <c r="R124" i="1" s="1"/>
  <c r="Q134" i="1"/>
  <c r="R134" i="1" s="1"/>
  <c r="Q118" i="1"/>
  <c r="R118" i="1" s="1"/>
  <c r="Q101" i="1"/>
  <c r="R101" i="1" s="1"/>
  <c r="Q85" i="1"/>
  <c r="R85" i="1" s="1"/>
  <c r="Q64" i="1"/>
  <c r="R64" i="1" s="1"/>
  <c r="Q48" i="1"/>
  <c r="R48" i="1" s="1"/>
  <c r="Q237" i="1"/>
  <c r="R237" i="1" s="1"/>
  <c r="Q221" i="1"/>
  <c r="R221" i="1" s="1"/>
  <c r="Q203" i="1"/>
  <c r="R203" i="1" s="1"/>
  <c r="Q186" i="1"/>
  <c r="R186" i="1" s="1"/>
  <c r="Q170" i="1"/>
  <c r="R170" i="1" s="1"/>
  <c r="Q154" i="1"/>
  <c r="R154" i="1" s="1"/>
  <c r="Q291" i="1"/>
  <c r="R291" i="1" s="1"/>
  <c r="Q270" i="1"/>
  <c r="R270" i="1" s="1"/>
  <c r="Q252" i="1"/>
  <c r="R252" i="1" s="1"/>
  <c r="Q260" i="1"/>
  <c r="R260" i="1" s="1"/>
  <c r="Q141" i="1"/>
  <c r="R141" i="1" s="1"/>
  <c r="Q169" i="1"/>
  <c r="R169" i="1" s="1"/>
  <c r="Q200" i="1"/>
  <c r="R200" i="1" s="1"/>
  <c r="Q230" i="1"/>
  <c r="R230" i="1" s="1"/>
  <c r="Q53" i="1"/>
  <c r="R53" i="1" s="1"/>
  <c r="Q87" i="1"/>
  <c r="R87" i="1" s="1"/>
  <c r="Q116" i="1"/>
  <c r="R116" i="1" s="1"/>
  <c r="Q246" i="1"/>
  <c r="R246" i="1" s="1"/>
  <c r="Q272" i="1"/>
  <c r="R272" i="1" s="1"/>
  <c r="Q152" i="1"/>
  <c r="R152" i="1" s="1"/>
  <c r="Q180" i="1"/>
  <c r="R180" i="1" s="1"/>
  <c r="Q210" i="1"/>
  <c r="R210" i="1" s="1"/>
  <c r="Q139" i="1"/>
  <c r="R139" i="1" s="1"/>
  <c r="Q63" i="1"/>
  <c r="R63" i="1" s="1"/>
  <c r="Q98" i="1"/>
  <c r="R98" i="1" s="1"/>
  <c r="Q127" i="1"/>
  <c r="R127" i="1" s="1"/>
  <c r="Q289" i="1"/>
  <c r="R289" i="1" s="1"/>
  <c r="Q194" i="1"/>
  <c r="R194" i="1" s="1"/>
  <c r="Q47" i="1"/>
  <c r="R47" i="1" s="1"/>
  <c r="Q110" i="1"/>
  <c r="R110" i="1" s="1"/>
  <c r="Q140" i="1"/>
  <c r="R140" i="1" s="1"/>
  <c r="Q197" i="1"/>
  <c r="R197" i="1" s="1"/>
  <c r="Q51" i="1"/>
  <c r="R51" i="1" s="1"/>
  <c r="Q115" i="1"/>
  <c r="R115" i="1" s="1"/>
  <c r="Q172" i="1"/>
  <c r="R172" i="1" s="1"/>
  <c r="Q88" i="1"/>
  <c r="R88" i="1" s="1"/>
  <c r="Q175" i="1"/>
  <c r="R175" i="1" s="1"/>
  <c r="Q92" i="1"/>
  <c r="R92" i="1" s="1"/>
  <c r="Q45" i="1"/>
  <c r="R45" i="1" s="1"/>
  <c r="Q243" i="1"/>
  <c r="R243" i="1" s="1"/>
  <c r="Q250" i="1"/>
  <c r="R250" i="1" s="1"/>
  <c r="Q277" i="1"/>
  <c r="R277" i="1" s="1"/>
  <c r="Q220" i="1"/>
  <c r="R220" i="1" s="1"/>
  <c r="I165" i="1"/>
  <c r="J165" i="1" s="1"/>
  <c r="L165" i="1"/>
  <c r="M165" i="1" s="1"/>
  <c r="I223" i="1"/>
  <c r="J223" i="1" s="1"/>
  <c r="L223" i="1"/>
  <c r="M223" i="1" s="1"/>
  <c r="I60" i="1"/>
  <c r="J60" i="1" s="1"/>
  <c r="L60" i="1"/>
  <c r="M60" i="1" s="1"/>
  <c r="I51" i="1"/>
  <c r="J51" i="1" s="1"/>
  <c r="L51" i="1"/>
  <c r="M51" i="1" s="1"/>
  <c r="I99" i="1"/>
  <c r="J99" i="1" s="1"/>
  <c r="L99" i="1"/>
  <c r="M99" i="1" s="1"/>
  <c r="I205" i="1"/>
  <c r="J205" i="1" s="1"/>
  <c r="L205" i="1"/>
  <c r="M205" i="1" s="1"/>
  <c r="I136" i="1"/>
  <c r="J136" i="1" s="1"/>
  <c r="L136" i="1"/>
  <c r="M136" i="1" s="1"/>
  <c r="I286" i="1"/>
  <c r="J286" i="1" s="1"/>
  <c r="L286" i="1"/>
  <c r="M286" i="1" s="1"/>
  <c r="I247" i="1"/>
  <c r="J247" i="1" s="1"/>
  <c r="L247" i="1"/>
  <c r="M247" i="1" s="1"/>
  <c r="L70" i="1"/>
  <c r="M70" i="1" s="1"/>
  <c r="I209" i="1"/>
  <c r="J209" i="1" s="1"/>
  <c r="L209" i="1"/>
  <c r="M209" i="1" s="1"/>
  <c r="I128" i="1"/>
  <c r="J128" i="1" s="1"/>
  <c r="L128" i="1"/>
  <c r="M128" i="1" s="1"/>
  <c r="I58" i="1"/>
  <c r="J58" i="1" s="1"/>
  <c r="L58" i="1"/>
  <c r="M58" i="1" s="1"/>
  <c r="I220" i="1"/>
  <c r="J220" i="1" s="1"/>
  <c r="L220" i="1"/>
  <c r="M220" i="1" s="1"/>
  <c r="I161" i="1"/>
  <c r="J161" i="1" s="1"/>
  <c r="L161" i="1"/>
  <c r="M161" i="1" s="1"/>
  <c r="I277" i="1"/>
  <c r="J277" i="1" s="1"/>
  <c r="L277" i="1"/>
  <c r="M277" i="1" s="1"/>
  <c r="I243" i="1"/>
  <c r="J243" i="1" s="1"/>
  <c r="L243" i="1"/>
  <c r="M243" i="1" s="1"/>
  <c r="I188" i="1"/>
  <c r="J188" i="1" s="1"/>
  <c r="L188" i="1"/>
  <c r="M188" i="1" s="1"/>
  <c r="I131" i="1"/>
  <c r="J131" i="1" s="1"/>
  <c r="L131" i="1"/>
  <c r="M131" i="1" s="1"/>
  <c r="I83" i="1"/>
  <c r="J83" i="1" s="1"/>
  <c r="L83" i="1"/>
  <c r="M83" i="1" s="1"/>
  <c r="Q259" i="1"/>
  <c r="R259" i="1" s="1"/>
  <c r="Q286" i="1"/>
  <c r="R286" i="1" s="1"/>
  <c r="Q155" i="1"/>
  <c r="R155" i="1" s="1"/>
  <c r="Q176" i="1"/>
  <c r="R176" i="1" s="1"/>
  <c r="Q198" i="1"/>
  <c r="R198" i="1" s="1"/>
  <c r="Q222" i="1"/>
  <c r="R222" i="1" s="1"/>
  <c r="Q59" i="1"/>
  <c r="R59" i="1" s="1"/>
  <c r="Q86" i="1"/>
  <c r="R86" i="1" s="1"/>
  <c r="Q107" i="1"/>
  <c r="R107" i="1" s="1"/>
  <c r="Q129" i="1"/>
  <c r="R129" i="1" s="1"/>
  <c r="Q130" i="1"/>
  <c r="R130" i="1" s="1"/>
  <c r="Q113" i="1"/>
  <c r="R113" i="1" s="1"/>
  <c r="Q97" i="1"/>
  <c r="R97" i="1" s="1"/>
  <c r="Q80" i="1"/>
  <c r="R80" i="1" s="1"/>
  <c r="Q60" i="1"/>
  <c r="R60" i="1" s="1"/>
  <c r="Q44" i="1"/>
  <c r="R44" i="1" s="1"/>
  <c r="Q233" i="1"/>
  <c r="R233" i="1" s="1"/>
  <c r="Q217" i="1"/>
  <c r="R217" i="1" s="1"/>
  <c r="Q199" i="1"/>
  <c r="R199" i="1" s="1"/>
  <c r="Q182" i="1"/>
  <c r="R182" i="1" s="1"/>
  <c r="Q166" i="1"/>
  <c r="R166" i="1" s="1"/>
  <c r="Q150" i="1"/>
  <c r="R150" i="1" s="1"/>
  <c r="Q287" i="1"/>
  <c r="R287" i="1" s="1"/>
  <c r="R266" i="1"/>
  <c r="Q248" i="1"/>
  <c r="R248" i="1" s="1"/>
  <c r="R268" i="1"/>
  <c r="Q148" i="1"/>
  <c r="R148" i="1" s="1"/>
  <c r="Q177" i="1"/>
  <c r="R177" i="1" s="1"/>
  <c r="R206" i="1"/>
  <c r="Q236" i="1"/>
  <c r="R236" i="1" s="1"/>
  <c r="Q61" i="1"/>
  <c r="R61" i="1" s="1"/>
  <c r="Q94" i="1"/>
  <c r="R94" i="1" s="1"/>
  <c r="Q123" i="1"/>
  <c r="R123" i="1" s="1"/>
  <c r="Q249" i="1"/>
  <c r="R249" i="1" s="1"/>
  <c r="Q279" i="1"/>
  <c r="R279" i="1" s="1"/>
  <c r="Q159" i="1"/>
  <c r="R159" i="1" s="1"/>
  <c r="Q188" i="1"/>
  <c r="R188" i="1" s="1"/>
  <c r="Q219" i="1"/>
  <c r="R219" i="1" s="1"/>
  <c r="Q42" i="1"/>
  <c r="R42" i="1" s="1"/>
  <c r="Q71" i="1"/>
  <c r="R71" i="1" s="1"/>
  <c r="Q104" i="1"/>
  <c r="R104" i="1" s="1"/>
  <c r="Q133" i="1"/>
  <c r="R133" i="1" s="1"/>
  <c r="Q151" i="1"/>
  <c r="R151" i="1" s="1"/>
  <c r="Q208" i="1"/>
  <c r="R208" i="1" s="1"/>
  <c r="Q62" i="1"/>
  <c r="R62" i="1" s="1"/>
  <c r="Q125" i="1"/>
  <c r="R125" i="1" s="1"/>
  <c r="Q153" i="1"/>
  <c r="R153" i="1" s="1"/>
  <c r="Q212" i="1"/>
  <c r="R212" i="1" s="1"/>
  <c r="Q66" i="1"/>
  <c r="R66" i="1" s="1"/>
  <c r="Q128" i="1"/>
  <c r="R128" i="1" s="1"/>
  <c r="Q201" i="1"/>
  <c r="R201" i="1" s="1"/>
  <c r="Q117" i="1"/>
  <c r="R117" i="1" s="1"/>
  <c r="Q205" i="1"/>
  <c r="R205" i="1" s="1"/>
  <c r="Q121" i="1"/>
  <c r="R121" i="1" s="1"/>
  <c r="Q106" i="1"/>
  <c r="R106" i="1" s="1"/>
  <c r="Q161" i="1"/>
  <c r="R161" i="1" s="1"/>
  <c r="Q185" i="1"/>
  <c r="R185" i="1" s="1"/>
  <c r="Q218" i="1"/>
  <c r="R218" i="1" s="1"/>
  <c r="Q103" i="1"/>
  <c r="R103" i="1" s="1"/>
  <c r="I50" i="1"/>
  <c r="J50" i="1" s="1"/>
  <c r="L50" i="1"/>
  <c r="M50" i="1" s="1"/>
  <c r="I256" i="1"/>
  <c r="J256" i="1" s="1"/>
  <c r="L256" i="1"/>
  <c r="M256" i="1" s="1"/>
  <c r="I88" i="1"/>
  <c r="J88" i="1" s="1"/>
  <c r="L88" i="1"/>
  <c r="M88" i="1" s="1"/>
  <c r="I132" i="1"/>
  <c r="J132" i="1" s="1"/>
  <c r="L132" i="1"/>
  <c r="M132" i="1" s="1"/>
  <c r="I239" i="1"/>
  <c r="J239" i="1" s="1"/>
  <c r="L239" i="1"/>
  <c r="M239" i="1" s="1"/>
  <c r="I80" i="1"/>
  <c r="J80" i="1" s="1"/>
  <c r="L80" i="1"/>
  <c r="M80" i="1" s="1"/>
  <c r="I255" i="1"/>
  <c r="J255" i="1" s="1"/>
  <c r="L255" i="1"/>
  <c r="M255" i="1" s="1"/>
  <c r="I54" i="1"/>
  <c r="J54" i="1" s="1"/>
  <c r="L54" i="1"/>
  <c r="M54" i="1" s="1"/>
  <c r="I181" i="1"/>
  <c r="J181" i="1" s="1"/>
  <c r="L181" i="1"/>
  <c r="M181" i="1" s="1"/>
  <c r="I120" i="1"/>
  <c r="J120" i="1" s="1"/>
  <c r="L120" i="1"/>
  <c r="M120" i="1" s="1"/>
  <c r="I62" i="1"/>
  <c r="J62" i="1" s="1"/>
  <c r="L62" i="1"/>
  <c r="M62" i="1" s="1"/>
  <c r="I103" i="1"/>
  <c r="J103" i="1" s="1"/>
  <c r="L103" i="1"/>
  <c r="M103" i="1" s="1"/>
  <c r="I157" i="1"/>
  <c r="J157" i="1" s="1"/>
  <c r="L157" i="1"/>
  <c r="M157" i="1" s="1"/>
  <c r="I273" i="1"/>
  <c r="J273" i="1" s="1"/>
  <c r="L273" i="1"/>
  <c r="M273" i="1" s="1"/>
  <c r="I91" i="1"/>
  <c r="J91" i="1" s="1"/>
  <c r="L91" i="1"/>
  <c r="M91" i="1" s="1"/>
  <c r="I227" i="1"/>
  <c r="J227" i="1" s="1"/>
  <c r="L227" i="1"/>
  <c r="M227" i="1" s="1"/>
  <c r="I170" i="1"/>
  <c r="J170" i="1" s="1"/>
  <c r="L170" i="1"/>
  <c r="M170" i="1" s="1"/>
  <c r="I77" i="1"/>
  <c r="J77" i="1" s="1"/>
  <c r="I236" i="1"/>
  <c r="J236" i="1" s="1"/>
  <c r="L236" i="1"/>
  <c r="M236" i="1" s="1"/>
  <c r="I214" i="1"/>
  <c r="J214" i="1" s="1"/>
  <c r="L214" i="1"/>
  <c r="M214" i="1" s="1"/>
  <c r="I185" i="1"/>
  <c r="J185" i="1" s="1"/>
  <c r="L185" i="1"/>
  <c r="M185" i="1" s="1"/>
  <c r="I153" i="1"/>
  <c r="J153" i="1" s="1"/>
  <c r="L153" i="1"/>
  <c r="M153" i="1" s="1"/>
  <c r="I269" i="1"/>
  <c r="J269" i="1" s="1"/>
  <c r="M269" i="1"/>
  <c r="I201" i="1"/>
  <c r="J201" i="1" s="1"/>
  <c r="L201" i="1"/>
  <c r="M201" i="1" s="1"/>
  <c r="I184" i="1"/>
  <c r="J184" i="1" s="1"/>
  <c r="L184" i="1"/>
  <c r="M184" i="1" s="1"/>
  <c r="I168" i="1"/>
  <c r="J168" i="1" s="1"/>
  <c r="L168" i="1"/>
  <c r="M168" i="1" s="1"/>
  <c r="I152" i="1"/>
  <c r="J152" i="1" s="1"/>
  <c r="L152" i="1"/>
  <c r="M152" i="1" s="1"/>
  <c r="I289" i="1"/>
  <c r="J289" i="1" s="1"/>
  <c r="L289" i="1"/>
  <c r="M289" i="1" s="1"/>
  <c r="I268" i="1"/>
  <c r="J268" i="1" s="1"/>
  <c r="I250" i="1"/>
  <c r="J250" i="1" s="1"/>
  <c r="L250" i="1"/>
  <c r="M250" i="1" s="1"/>
  <c r="I179" i="1"/>
  <c r="J179" i="1" s="1"/>
  <c r="L179" i="1"/>
  <c r="M179" i="1" s="1"/>
  <c r="I163" i="1"/>
  <c r="J163" i="1" s="1"/>
  <c r="L163" i="1"/>
  <c r="M163" i="1" s="1"/>
  <c r="I147" i="1"/>
  <c r="J147" i="1" s="1"/>
  <c r="L147" i="1"/>
  <c r="M147" i="1" s="1"/>
  <c r="I279" i="1"/>
  <c r="J279" i="1" s="1"/>
  <c r="L279" i="1"/>
  <c r="M279" i="1" s="1"/>
  <c r="I262" i="1"/>
  <c r="J262" i="1" s="1"/>
  <c r="L262" i="1"/>
  <c r="M262" i="1" s="1"/>
  <c r="I245" i="1"/>
  <c r="J245" i="1" s="1"/>
  <c r="L245" i="1"/>
  <c r="M245" i="1" s="1"/>
  <c r="I137" i="1"/>
  <c r="J137" i="1" s="1"/>
  <c r="L137" i="1"/>
  <c r="M137" i="1" s="1"/>
  <c r="I116" i="1"/>
  <c r="J116" i="1" s="1"/>
  <c r="L116" i="1"/>
  <c r="M116" i="1" s="1"/>
  <c r="Q265" i="1"/>
  <c r="R265" i="1" s="1"/>
  <c r="Q242" i="1"/>
  <c r="R242" i="1" s="1"/>
  <c r="Q160" i="1"/>
  <c r="R160" i="1" s="1"/>
  <c r="Q181" i="1"/>
  <c r="R181" i="1" s="1"/>
  <c r="Q204" i="1"/>
  <c r="R204" i="1" s="1"/>
  <c r="Q227" i="1"/>
  <c r="R227" i="1" s="1"/>
  <c r="Q43" i="1"/>
  <c r="R43" i="1" s="1"/>
  <c r="Q65" i="1"/>
  <c r="R65" i="1" s="1"/>
  <c r="Q91" i="1"/>
  <c r="R91" i="1" s="1"/>
  <c r="Q112" i="1"/>
  <c r="R112" i="1" s="1"/>
  <c r="Q135" i="1"/>
  <c r="R135" i="1" s="1"/>
  <c r="Q126" i="1"/>
  <c r="R126" i="1" s="1"/>
  <c r="Q109" i="1"/>
  <c r="R109" i="1" s="1"/>
  <c r="Q93" i="1"/>
  <c r="R93" i="1" s="1"/>
  <c r="Q74" i="1"/>
  <c r="R74" i="1" s="1"/>
  <c r="Q56" i="1"/>
  <c r="R56" i="1" s="1"/>
  <c r="Q229" i="1"/>
  <c r="R229" i="1" s="1"/>
  <c r="Q211" i="1"/>
  <c r="R211" i="1" s="1"/>
  <c r="Q195" i="1"/>
  <c r="R195" i="1" s="1"/>
  <c r="Q178" i="1"/>
  <c r="R178" i="1" s="1"/>
  <c r="Q162" i="1"/>
  <c r="R162" i="1" s="1"/>
  <c r="Q146" i="1"/>
  <c r="R146" i="1" s="1"/>
  <c r="Q278" i="1"/>
  <c r="R278" i="1" s="1"/>
  <c r="Q261" i="1"/>
  <c r="R261" i="1" s="1"/>
  <c r="Q244" i="1"/>
  <c r="R244" i="1" s="1"/>
  <c r="Q275" i="1"/>
  <c r="R275" i="1" s="1"/>
  <c r="Q156" i="1"/>
  <c r="R156" i="1" s="1"/>
  <c r="Q184" i="1"/>
  <c r="R184" i="1" s="1"/>
  <c r="Q214" i="1"/>
  <c r="R214" i="1" s="1"/>
  <c r="Q67" i="1"/>
  <c r="R67" i="1" s="1"/>
  <c r="Q100" i="1"/>
  <c r="R100" i="1" s="1"/>
  <c r="Q131" i="1"/>
  <c r="R131" i="1" s="1"/>
  <c r="Q255" i="1"/>
  <c r="R255" i="1" s="1"/>
  <c r="Q290" i="1"/>
  <c r="R290" i="1" s="1"/>
  <c r="Q167" i="1"/>
  <c r="R167" i="1" s="1"/>
  <c r="Q196" i="1"/>
  <c r="R196" i="1" s="1"/>
  <c r="Q226" i="1"/>
  <c r="R226" i="1" s="1"/>
  <c r="Q50" i="1"/>
  <c r="R50" i="1" s="1"/>
  <c r="Q83" i="1"/>
  <c r="R83" i="1" s="1"/>
  <c r="Q111" i="1"/>
  <c r="R111" i="1" s="1"/>
  <c r="Q254" i="1"/>
  <c r="R254" i="1" s="1"/>
  <c r="Q164" i="1"/>
  <c r="R164" i="1" s="1"/>
  <c r="Q224" i="1"/>
  <c r="R224" i="1" s="1"/>
  <c r="Q81" i="1"/>
  <c r="R81" i="1" s="1"/>
  <c r="Q258" i="1"/>
  <c r="R258" i="1" s="1"/>
  <c r="Q168" i="1"/>
  <c r="R168" i="1" s="1"/>
  <c r="Q228" i="1"/>
  <c r="R228" i="1" s="1"/>
  <c r="Q84" i="1"/>
  <c r="R84" i="1" s="1"/>
  <c r="Q262" i="1"/>
  <c r="R262" i="1" s="1"/>
  <c r="Q231" i="1"/>
  <c r="R231" i="1" s="1"/>
  <c r="R267" i="1"/>
  <c r="Q235" i="1"/>
  <c r="R235" i="1" s="1"/>
  <c r="Q280" i="1"/>
  <c r="R280" i="1" s="1"/>
  <c r="Q41" i="1"/>
  <c r="R41" i="1" s="1"/>
  <c r="Q69" i="1"/>
  <c r="R69" i="1" s="1"/>
  <c r="Q76" i="1"/>
  <c r="R76" i="1" s="1"/>
  <c r="I87" i="1"/>
  <c r="J87" i="1" s="1"/>
  <c r="L87" i="1"/>
  <c r="M87" i="1" s="1"/>
  <c r="I235" i="1"/>
  <c r="J235" i="1" s="1"/>
  <c r="L235" i="1"/>
  <c r="M235" i="1" s="1"/>
  <c r="I173" i="1"/>
  <c r="J173" i="1" s="1"/>
  <c r="L173" i="1"/>
  <c r="M173" i="1" s="1"/>
  <c r="I228" i="1"/>
  <c r="J228" i="1" s="1"/>
  <c r="L228" i="1"/>
  <c r="M228" i="1" s="1"/>
  <c r="I66" i="1"/>
  <c r="J66" i="1" s="1"/>
  <c r="L66" i="1"/>
  <c r="M66" i="1" s="1"/>
  <c r="I113" i="1"/>
  <c r="J113" i="1" s="1"/>
  <c r="L113" i="1"/>
  <c r="M113" i="1" s="1"/>
  <c r="I149" i="1"/>
  <c r="J149" i="1" s="1"/>
  <c r="L149" i="1"/>
  <c r="M149" i="1" s="1"/>
  <c r="I265" i="1"/>
  <c r="J265" i="1" s="1"/>
  <c r="L265" i="1"/>
  <c r="M265" i="1" s="1"/>
  <c r="I129" i="1"/>
  <c r="J129" i="1" s="1"/>
  <c r="L129" i="1"/>
  <c r="M129" i="1" s="1"/>
  <c r="I107" i="1"/>
  <c r="J107" i="1" s="1"/>
  <c r="L107" i="1"/>
  <c r="M107" i="1" s="1"/>
  <c r="I95" i="1"/>
  <c r="J95" i="1" s="1"/>
  <c r="L95" i="1"/>
  <c r="M95" i="1" s="1"/>
  <c r="I231" i="1"/>
  <c r="J231" i="1" s="1"/>
  <c r="L231" i="1"/>
  <c r="M231" i="1" s="1"/>
  <c r="I177" i="1"/>
  <c r="J177" i="1" s="1"/>
  <c r="L177" i="1"/>
  <c r="M177" i="1" s="1"/>
  <c r="I145" i="1"/>
  <c r="J145" i="1" s="1"/>
  <c r="L145" i="1"/>
  <c r="M145" i="1" s="1"/>
  <c r="I260" i="1"/>
  <c r="J260" i="1" s="1"/>
  <c r="L260" i="1"/>
  <c r="M260" i="1" s="1"/>
  <c r="I197" i="1"/>
  <c r="J197" i="1" s="1"/>
  <c r="L197" i="1"/>
  <c r="M197" i="1" s="1"/>
  <c r="I180" i="1"/>
  <c r="J180" i="1" s="1"/>
  <c r="L180" i="1"/>
  <c r="M180" i="1" s="1"/>
  <c r="I164" i="1"/>
  <c r="J164" i="1" s="1"/>
  <c r="L164" i="1"/>
  <c r="M164" i="1" s="1"/>
  <c r="I175" i="1"/>
  <c r="J175" i="1" s="1"/>
  <c r="L175" i="1"/>
  <c r="M175" i="1" s="1"/>
  <c r="I159" i="1"/>
  <c r="J159" i="1" s="1"/>
  <c r="L159" i="1"/>
  <c r="M159" i="1" s="1"/>
  <c r="I143" i="1"/>
  <c r="J143" i="1" s="1"/>
  <c r="L143" i="1"/>
  <c r="M143" i="1" s="1"/>
  <c r="I206" i="1"/>
  <c r="J206" i="1" s="1"/>
  <c r="L206" i="1"/>
  <c r="M206" i="1" s="1"/>
  <c r="I158" i="1"/>
  <c r="J158" i="1" s="1"/>
  <c r="L158" i="1"/>
  <c r="M158" i="1" s="1"/>
  <c r="I174" i="1"/>
  <c r="J174" i="1" s="1"/>
  <c r="L174" i="1"/>
  <c r="M174" i="1" s="1"/>
  <c r="Q247" i="1"/>
  <c r="R247" i="1" s="1"/>
  <c r="Q271" i="1"/>
  <c r="R271" i="1" s="1"/>
  <c r="Q144" i="1"/>
  <c r="R144" i="1" s="1"/>
  <c r="Q165" i="1"/>
  <c r="R165" i="1" s="1"/>
  <c r="Q187" i="1"/>
  <c r="R187" i="1" s="1"/>
  <c r="Q209" i="1"/>
  <c r="R209" i="1" s="1"/>
  <c r="Q232" i="1"/>
  <c r="R232" i="1" s="1"/>
  <c r="Q49" i="1"/>
  <c r="R49" i="1" s="1"/>
  <c r="Q70" i="1"/>
  <c r="R70" i="1" s="1"/>
  <c r="Q96" i="1"/>
  <c r="R96" i="1" s="1"/>
  <c r="Q119" i="1"/>
  <c r="R119" i="1" s="1"/>
  <c r="Q122" i="1"/>
  <c r="R122" i="1" s="1"/>
  <c r="Q105" i="1"/>
  <c r="R105" i="1" s="1"/>
  <c r="Q89" i="1"/>
  <c r="R89" i="1" s="1"/>
  <c r="Q68" i="1"/>
  <c r="R68" i="1" s="1"/>
  <c r="Q52" i="1"/>
  <c r="R52" i="1" s="1"/>
  <c r="Q225" i="1"/>
  <c r="R225" i="1" s="1"/>
  <c r="Q207" i="1"/>
  <c r="R207" i="1" s="1"/>
  <c r="Q191" i="1"/>
  <c r="R191" i="1" s="1"/>
  <c r="Q174" i="1"/>
  <c r="R174" i="1" s="1"/>
  <c r="Q158" i="1"/>
  <c r="R158" i="1" s="1"/>
  <c r="Q274" i="1"/>
  <c r="R274" i="1" s="1"/>
  <c r="Q256" i="1"/>
  <c r="R256" i="1" s="1"/>
  <c r="Q251" i="1"/>
  <c r="R251" i="1" s="1"/>
  <c r="Q288" i="1"/>
  <c r="R288" i="1" s="1"/>
  <c r="Q163" i="1"/>
  <c r="R163" i="1" s="1"/>
  <c r="Q192" i="1"/>
  <c r="R192" i="1" s="1"/>
  <c r="Q223" i="1"/>
  <c r="R223" i="1" s="1"/>
  <c r="Q46" i="1"/>
  <c r="R46" i="1" s="1"/>
  <c r="Q77" i="1"/>
  <c r="R77" i="1" s="1"/>
  <c r="Q108" i="1"/>
  <c r="R108" i="1" s="1"/>
  <c r="Q137" i="1"/>
  <c r="R137" i="1" s="1"/>
  <c r="Q264" i="1"/>
  <c r="R264" i="1" s="1"/>
  <c r="Q145" i="1"/>
  <c r="R145" i="1" s="1"/>
  <c r="Q173" i="1"/>
  <c r="R173" i="1" s="1"/>
  <c r="Q202" i="1"/>
  <c r="R202" i="1" s="1"/>
  <c r="Q234" i="1"/>
  <c r="R234" i="1" s="1"/>
  <c r="Q57" i="1"/>
  <c r="R57" i="1" s="1"/>
  <c r="Q90" i="1"/>
  <c r="R90" i="1" s="1"/>
  <c r="Q120" i="1"/>
  <c r="R120" i="1" s="1"/>
  <c r="R269" i="1"/>
  <c r="Q179" i="1"/>
  <c r="R179" i="1" s="1"/>
  <c r="Q239" i="1"/>
  <c r="R239" i="1" s="1"/>
  <c r="Q95" i="1"/>
  <c r="R95" i="1" s="1"/>
  <c r="Q273" i="1"/>
  <c r="R273" i="1" s="1"/>
  <c r="Q99" i="1"/>
  <c r="R99" i="1" s="1"/>
  <c r="Q143" i="1"/>
  <c r="R143" i="1" s="1"/>
  <c r="Q55" i="1"/>
  <c r="R55" i="1" s="1"/>
  <c r="Q147" i="1"/>
  <c r="R147" i="1" s="1"/>
  <c r="Q58" i="1"/>
  <c r="R58" i="1" s="1"/>
  <c r="Q189" i="1"/>
  <c r="R189" i="1" s="1"/>
  <c r="I274" i="1"/>
  <c r="J274" i="1" s="1"/>
  <c r="L274" i="1"/>
  <c r="M274" i="1" s="1"/>
  <c r="Q132" i="1"/>
  <c r="R132" i="1" s="1"/>
  <c r="Q136" i="1"/>
  <c r="R136" i="1" s="1"/>
  <c r="Q157" i="1"/>
  <c r="R157" i="1" s="1"/>
  <c r="Q39" i="1"/>
  <c r="R39" i="1" s="1"/>
  <c r="Q40" i="1"/>
  <c r="R40" i="1" s="1"/>
  <c r="Q38" i="1"/>
  <c r="R38" i="1" s="1"/>
  <c r="Q37" i="1"/>
  <c r="R37" i="1" s="1"/>
  <c r="Q36" i="1"/>
  <c r="R36" i="1" s="1"/>
  <c r="I38" i="1"/>
  <c r="J38" i="1" s="1"/>
  <c r="L38" i="1"/>
  <c r="M38" i="1" s="1"/>
  <c r="L35" i="1"/>
  <c r="M35" i="1" s="1"/>
  <c r="I36" i="1"/>
  <c r="J36" i="1" s="1"/>
  <c r="L36" i="1"/>
  <c r="M36" i="1" s="1"/>
  <c r="I248" i="1"/>
  <c r="J248" i="1" s="1"/>
  <c r="I39" i="1"/>
  <c r="J39" i="1" s="1"/>
  <c r="I130" i="1"/>
  <c r="J130" i="1" s="1"/>
  <c r="I108" i="1"/>
  <c r="J108" i="1" s="1"/>
  <c r="J211" i="1"/>
  <c r="I266" i="1"/>
  <c r="J266" i="1" s="1"/>
  <c r="I44" i="1"/>
  <c r="J44" i="1" s="1"/>
  <c r="I92" i="1"/>
  <c r="J92" i="1" s="1"/>
  <c r="I118" i="1"/>
  <c r="J118" i="1" s="1"/>
  <c r="I96" i="1"/>
  <c r="J96" i="1" s="1"/>
  <c r="I48" i="1"/>
  <c r="J48" i="1" s="1"/>
  <c r="I232" i="1"/>
  <c r="J232" i="1" s="1"/>
  <c r="I178" i="1"/>
  <c r="J178" i="1" s="1"/>
  <c r="I146" i="1"/>
  <c r="J146" i="1" s="1"/>
  <c r="I261" i="1"/>
  <c r="J261" i="1" s="1"/>
  <c r="I133" i="1"/>
  <c r="J133" i="1" s="1"/>
  <c r="I89" i="1"/>
  <c r="J89" i="1" s="1"/>
  <c r="I63" i="1"/>
  <c r="J63" i="1" s="1"/>
  <c r="I225" i="1"/>
  <c r="J225" i="1" s="1"/>
  <c r="I176" i="1"/>
  <c r="J176" i="1" s="1"/>
  <c r="I160" i="1"/>
  <c r="J160" i="1" s="1"/>
  <c r="I276" i="1"/>
  <c r="J276" i="1" s="1"/>
  <c r="I259" i="1"/>
  <c r="J259" i="1" s="1"/>
  <c r="I135" i="1"/>
  <c r="J135" i="1" s="1"/>
  <c r="I119" i="1"/>
  <c r="J119" i="1" s="1"/>
  <c r="I102" i="1"/>
  <c r="J102" i="1" s="1"/>
  <c r="I86" i="1"/>
  <c r="J86" i="1" s="1"/>
  <c r="I65" i="1"/>
  <c r="J65" i="1" s="1"/>
  <c r="I49" i="1"/>
  <c r="J49" i="1" s="1"/>
  <c r="I238" i="1"/>
  <c r="J238" i="1" s="1"/>
  <c r="I222" i="1"/>
  <c r="J222" i="1" s="1"/>
  <c r="I204" i="1"/>
  <c r="J204" i="1" s="1"/>
  <c r="I187" i="1"/>
  <c r="J187" i="1" s="1"/>
  <c r="I171" i="1"/>
  <c r="J171" i="1" s="1"/>
  <c r="I155" i="1"/>
  <c r="J155" i="1" s="1"/>
  <c r="I271" i="1"/>
  <c r="J271" i="1" s="1"/>
  <c r="I253" i="1"/>
  <c r="J253" i="1" s="1"/>
  <c r="I229" i="1"/>
  <c r="J229" i="1" s="1"/>
  <c r="I139" i="1"/>
  <c r="J139" i="1" s="1"/>
  <c r="I233" i="1"/>
  <c r="J233" i="1" s="1"/>
  <c r="I166" i="1"/>
  <c r="J166" i="1" s="1"/>
  <c r="I224" i="1"/>
  <c r="J224" i="1" s="1"/>
  <c r="I109" i="1"/>
  <c r="J109" i="1" s="1"/>
  <c r="I150" i="1"/>
  <c r="J150" i="1" s="1"/>
  <c r="I217" i="1"/>
  <c r="J217" i="1" s="1"/>
  <c r="I55" i="1"/>
  <c r="J55" i="1" s="1"/>
  <c r="I134" i="1"/>
  <c r="J134" i="1" s="1"/>
  <c r="I112" i="1"/>
  <c r="J112" i="1" s="1"/>
  <c r="I64" i="1"/>
  <c r="J64" i="1" s="1"/>
  <c r="I43" i="1"/>
  <c r="J43" i="1" s="1"/>
  <c r="I203" i="1"/>
  <c r="J203" i="1" s="1"/>
  <c r="I291" i="1"/>
  <c r="J291" i="1" s="1"/>
  <c r="I252" i="1"/>
  <c r="J252" i="1" s="1"/>
  <c r="I105" i="1"/>
  <c r="J105" i="1" s="1"/>
  <c r="I84" i="1"/>
  <c r="J84" i="1" s="1"/>
  <c r="I194" i="1"/>
  <c r="J194" i="1" s="1"/>
  <c r="I172" i="1"/>
  <c r="J172" i="1" s="1"/>
  <c r="I156" i="1"/>
  <c r="J156" i="1" s="1"/>
  <c r="I140" i="1"/>
  <c r="J140" i="1" s="1"/>
  <c r="I272" i="1"/>
  <c r="J272" i="1" s="1"/>
  <c r="I254" i="1"/>
  <c r="J254" i="1" s="1"/>
  <c r="I115" i="1"/>
  <c r="J115" i="1" s="1"/>
  <c r="I98" i="1"/>
  <c r="J98" i="1" s="1"/>
  <c r="I81" i="1"/>
  <c r="J81" i="1" s="1"/>
  <c r="I61" i="1"/>
  <c r="J61" i="1" s="1"/>
  <c r="I45" i="1"/>
  <c r="J45" i="1" s="1"/>
  <c r="I234" i="1"/>
  <c r="J234" i="1" s="1"/>
  <c r="I218" i="1"/>
  <c r="J218" i="1" s="1"/>
  <c r="I200" i="1"/>
  <c r="J200" i="1" s="1"/>
  <c r="I183" i="1"/>
  <c r="J183" i="1" s="1"/>
  <c r="I167" i="1"/>
  <c r="J167" i="1" s="1"/>
  <c r="I151" i="1"/>
  <c r="J151" i="1" s="1"/>
  <c r="I288" i="1"/>
  <c r="J288" i="1" s="1"/>
  <c r="I267" i="1"/>
  <c r="J267" i="1" s="1"/>
  <c r="I249" i="1"/>
  <c r="J249" i="1" s="1"/>
  <c r="I93" i="1"/>
  <c r="J93" i="1" s="1"/>
  <c r="I56" i="1"/>
  <c r="J56" i="1" s="1"/>
  <c r="I67" i="1"/>
  <c r="J67" i="1" s="1"/>
  <c r="I198" i="1"/>
  <c r="J198" i="1" s="1"/>
  <c r="I182" i="1"/>
  <c r="J182" i="1" s="1"/>
  <c r="I121" i="1"/>
  <c r="J121" i="1" s="1"/>
  <c r="I85" i="1"/>
  <c r="J85" i="1" s="1"/>
  <c r="I59" i="1"/>
  <c r="J59" i="1" s="1"/>
  <c r="I221" i="1"/>
  <c r="J221" i="1" s="1"/>
  <c r="I195" i="1"/>
  <c r="J195" i="1" s="1"/>
  <c r="I162" i="1"/>
  <c r="J162" i="1" s="1"/>
  <c r="I278" i="1"/>
  <c r="J278" i="1" s="1"/>
  <c r="I244" i="1"/>
  <c r="J244" i="1" s="1"/>
  <c r="I122" i="1"/>
  <c r="J122" i="1" s="1"/>
  <c r="I100" i="1"/>
  <c r="J100" i="1" s="1"/>
  <c r="I52" i="1"/>
  <c r="J52" i="1" s="1"/>
  <c r="I127" i="1"/>
  <c r="J127" i="1" s="1"/>
  <c r="I110" i="1"/>
  <c r="J110" i="1" s="1"/>
  <c r="I94" i="1"/>
  <c r="J94" i="1" s="1"/>
  <c r="I76" i="1"/>
  <c r="J76" i="1" s="1"/>
  <c r="I57" i="1"/>
  <c r="J57" i="1" s="1"/>
  <c r="I41" i="1"/>
  <c r="J41" i="1" s="1"/>
  <c r="I230" i="1"/>
  <c r="J230" i="1" s="1"/>
  <c r="I212" i="1"/>
  <c r="J212" i="1" s="1"/>
  <c r="I196" i="1"/>
  <c r="J196" i="1" s="1"/>
  <c r="I104" i="1"/>
  <c r="J104" i="1" s="1"/>
  <c r="I126" i="1"/>
  <c r="J126" i="1" s="1"/>
  <c r="I287" i="1"/>
  <c r="J287" i="1" s="1"/>
  <c r="I210" i="1"/>
  <c r="J210" i="1" s="1"/>
  <c r="I199" i="1"/>
  <c r="J199" i="1" s="1"/>
  <c r="I40" i="1"/>
  <c r="J40" i="1" s="1"/>
  <c r="I189" i="1"/>
  <c r="J189" i="1" s="1"/>
  <c r="I125" i="1"/>
  <c r="J125" i="1" s="1"/>
  <c r="I79" i="1"/>
  <c r="J79" i="1" s="1"/>
  <c r="I237" i="1"/>
  <c r="J237" i="1" s="1"/>
  <c r="I216" i="1"/>
  <c r="J216" i="1" s="1"/>
  <c r="I186" i="1"/>
  <c r="J186" i="1" s="1"/>
  <c r="I154" i="1"/>
  <c r="J154" i="1" s="1"/>
  <c r="I270" i="1"/>
  <c r="J270" i="1" s="1"/>
  <c r="I117" i="1"/>
  <c r="J117" i="1" s="1"/>
  <c r="I68" i="1"/>
  <c r="J68" i="1" s="1"/>
  <c r="I47" i="1"/>
  <c r="J47" i="1" s="1"/>
  <c r="I207" i="1"/>
  <c r="J207" i="1" s="1"/>
  <c r="I148" i="1"/>
  <c r="J148" i="1" s="1"/>
  <c r="I280" i="1"/>
  <c r="J280" i="1" s="1"/>
  <c r="I264" i="1"/>
  <c r="J264" i="1" s="1"/>
  <c r="I246" i="1"/>
  <c r="J246" i="1" s="1"/>
  <c r="I123" i="1"/>
  <c r="J123" i="1" s="1"/>
  <c r="I106" i="1"/>
  <c r="J106" i="1" s="1"/>
  <c r="I90" i="1"/>
  <c r="J90" i="1" s="1"/>
  <c r="I69" i="1"/>
  <c r="J69" i="1" s="1"/>
  <c r="I53" i="1"/>
  <c r="J53" i="1" s="1"/>
  <c r="I37" i="1"/>
  <c r="J37" i="1" s="1"/>
  <c r="I226" i="1"/>
  <c r="J226" i="1" s="1"/>
  <c r="I208" i="1"/>
  <c r="J208" i="1" s="1"/>
  <c r="I192" i="1"/>
  <c r="J192" i="1" s="1"/>
  <c r="I275" i="1"/>
  <c r="J275" i="1" s="1"/>
  <c r="I258" i="1"/>
  <c r="J258" i="1" s="1"/>
  <c r="I191" i="1"/>
  <c r="J191" i="1" s="1"/>
</calcChain>
</file>

<file path=xl/sharedStrings.xml><?xml version="1.0" encoding="utf-8"?>
<sst xmlns="http://schemas.openxmlformats.org/spreadsheetml/2006/main" count="1017" uniqueCount="455">
  <si>
    <t xml:space="preserve"> For Long-Term Carcinogenic and Noncarcinogenic Effects and Short-Term Effects</t>
  </si>
  <si>
    <t>This is a protected file.  Changes are allowed only to certain cells (those in yellow).  It is also a "read only" file.  To save the data you input, select "File" on the menu above, then "Save as" in your own files, under the name of your choice.  Input data only to yellow fields.  Incremental cancer risk (IR) and hazard quotient (HQ) will calculate automatically when you type in the stack parameters (stack height and distance to property line) and an emission rate.</t>
  </si>
  <si>
    <t>Date</t>
  </si>
  <si>
    <t>Facility ID No.</t>
  </si>
  <si>
    <t>Activity ID No.</t>
  </si>
  <si>
    <t>Facility name</t>
  </si>
  <si>
    <t>Facility location</t>
  </si>
  <si>
    <t>File name (.xls)</t>
  </si>
  <si>
    <t>ft</t>
  </si>
  <si>
    <t>Distance to property line</t>
  </si>
  <si>
    <t xml:space="preserve">Annual air impact value, C' </t>
  </si>
  <si>
    <r>
      <t>(ug/m</t>
    </r>
    <r>
      <rPr>
        <b/>
        <vertAlign val="superscript"/>
        <sz val="8"/>
        <color indexed="12"/>
        <rFont val="Tahoma"/>
        <family val="2"/>
      </rPr>
      <t>3</t>
    </r>
    <r>
      <rPr>
        <b/>
        <sz val="8"/>
        <color indexed="12"/>
        <rFont val="Tahoma"/>
        <family val="2"/>
      </rPr>
      <t>)/(ton/yr)</t>
    </r>
  </si>
  <si>
    <r>
      <t>(ug/m</t>
    </r>
    <r>
      <rPr>
        <b/>
        <vertAlign val="superscript"/>
        <sz val="8"/>
        <color indexed="17"/>
        <rFont val="Tahoma"/>
        <family val="2"/>
      </rPr>
      <t>3</t>
    </r>
    <r>
      <rPr>
        <b/>
        <sz val="8"/>
        <color indexed="17"/>
        <rFont val="Tahoma"/>
        <family val="2"/>
      </rPr>
      <t>)/(lb/hr)</t>
    </r>
  </si>
  <si>
    <t>KEY:</t>
  </si>
  <si>
    <t>Long-Term Effects</t>
  </si>
  <si>
    <t>Short-Term Effects</t>
  </si>
  <si>
    <t>Q =</t>
  </si>
  <si>
    <r>
      <t>Q</t>
    </r>
    <r>
      <rPr>
        <b/>
        <vertAlign val="subscript"/>
        <sz val="8"/>
        <color indexed="16"/>
        <rFont val="Tahoma"/>
        <family val="2"/>
      </rPr>
      <t>h</t>
    </r>
    <r>
      <rPr>
        <b/>
        <sz val="8"/>
        <color indexed="16"/>
        <rFont val="Tahoma"/>
        <family val="2"/>
      </rPr>
      <t xml:space="preserve"> =</t>
    </r>
  </si>
  <si>
    <t>Hourly emission rate (in pounds per hour)</t>
  </si>
  <si>
    <t>C =</t>
  </si>
  <si>
    <t>C' x Q  =  Annual average ambient air concentration</t>
  </si>
  <si>
    <r>
      <t>C</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</si>
  <si>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 xml:space="preserve"> x Q</t>
    </r>
    <r>
      <rPr>
        <vertAlign val="subscript"/>
        <sz val="8"/>
        <color indexed="16"/>
        <rFont val="Tahoma"/>
        <family val="2"/>
      </rPr>
      <t>h</t>
    </r>
    <r>
      <rPr>
        <sz val="8"/>
        <color indexed="16"/>
        <rFont val="Tahoma"/>
        <family val="2"/>
      </rPr>
      <t xml:space="preserve">  =  Short-term average ambient air concentration</t>
    </r>
  </si>
  <si>
    <t>URF =</t>
  </si>
  <si>
    <t>Unit risk factor (for carcinogenic risk)</t>
  </si>
  <si>
    <r>
      <t>RfC</t>
    </r>
    <r>
      <rPr>
        <b/>
        <vertAlign val="subscript"/>
        <sz val="8"/>
        <color indexed="16"/>
        <rFont val="Tahoma"/>
        <family val="2"/>
      </rPr>
      <t>st</t>
    </r>
    <r>
      <rPr>
        <b/>
        <sz val="8"/>
        <color indexed="16"/>
        <rFont val="Tahoma"/>
        <family val="2"/>
      </rPr>
      <t xml:space="preserve"> =</t>
    </r>
  </si>
  <si>
    <t>Short-term reference concentration (for noncarcinogenic effects)</t>
  </si>
  <si>
    <t>IR =</t>
  </si>
  <si>
    <t>C x URF  =  Incremental risk (for carcinogen)</t>
  </si>
  <si>
    <r>
      <t>HQ</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</si>
  <si>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/RfC</t>
    </r>
    <r>
      <rPr>
        <vertAlign val="subscript"/>
        <sz val="8"/>
        <color indexed="16"/>
        <rFont val="Tahoma"/>
        <family val="2"/>
      </rPr>
      <t>st</t>
    </r>
    <r>
      <rPr>
        <sz val="8"/>
        <color indexed="16"/>
        <rFont val="Tahoma"/>
        <family val="2"/>
      </rPr>
      <t xml:space="preserve">  =  Hazard quotient for short-term noncarcinogenic effects</t>
    </r>
  </si>
  <si>
    <t>RfC =</t>
  </si>
  <si>
    <t>Reference concentration (for noncarcinogenic effects)</t>
  </si>
  <si>
    <t>HQ =</t>
  </si>
  <si>
    <t>C/RfC  =  Hazard quotient (for noncarcinogenic risk)</t>
  </si>
  <si>
    <t>LONG-TERM EFFECTS</t>
  </si>
  <si>
    <t>SHORT-TERM EFFECTS</t>
  </si>
  <si>
    <t>H A P</t>
  </si>
  <si>
    <t>CAS No.</t>
  </si>
  <si>
    <r>
      <t xml:space="preserve">Q                 </t>
    </r>
    <r>
      <rPr>
        <sz val="8"/>
        <color indexed="16"/>
        <rFont val="Tahoma"/>
        <family val="2"/>
      </rPr>
      <t>(ton/yr)</t>
    </r>
  </si>
  <si>
    <t>IR</t>
  </si>
  <si>
    <r>
      <t>RfC</t>
    </r>
    <r>
      <rPr>
        <sz val="8"/>
        <color indexed="16"/>
        <rFont val="Tahoma"/>
        <family val="2"/>
      </rPr>
      <t xml:space="preserve">    (ug/m</t>
    </r>
    <r>
      <rPr>
        <vertAlign val="superscript"/>
        <sz val="8"/>
        <color indexed="16"/>
        <rFont val="Tahoma"/>
        <family val="2"/>
      </rPr>
      <t>3</t>
    </r>
    <r>
      <rPr>
        <sz val="8"/>
        <color indexed="16"/>
        <rFont val="Tahoma"/>
        <family val="2"/>
      </rPr>
      <t>)</t>
    </r>
  </si>
  <si>
    <t>HQ</t>
  </si>
  <si>
    <r>
      <t>C</t>
    </r>
    <r>
      <rPr>
        <b/>
        <vertAlign val="subscript"/>
        <sz val="8"/>
        <color indexed="16"/>
        <rFont val="Tahoma"/>
        <family val="2"/>
      </rPr>
      <t>st</t>
    </r>
    <r>
      <rPr>
        <b/>
        <sz val="8"/>
        <color indexed="16"/>
        <rFont val="Tahoma"/>
        <family val="2"/>
      </rPr>
      <t xml:space="preserve">        </t>
    </r>
    <r>
      <rPr>
        <sz val="8"/>
        <color indexed="16"/>
        <rFont val="Tahoma"/>
        <family val="2"/>
      </rPr>
      <t>(ug/m</t>
    </r>
    <r>
      <rPr>
        <vertAlign val="superscript"/>
        <sz val="8"/>
        <color indexed="16"/>
        <rFont val="Tahoma"/>
        <family val="2"/>
      </rPr>
      <t>3</t>
    </r>
    <r>
      <rPr>
        <sz val="8"/>
        <color indexed="16"/>
        <rFont val="Tahoma"/>
        <family val="2"/>
      </rPr>
      <t>)</t>
    </r>
  </si>
  <si>
    <r>
      <t xml:space="preserve"> RfC</t>
    </r>
    <r>
      <rPr>
        <b/>
        <vertAlign val="subscript"/>
        <sz val="8"/>
        <color indexed="16"/>
        <rFont val="Tahoma"/>
        <family val="2"/>
      </rPr>
      <t>st</t>
    </r>
    <r>
      <rPr>
        <sz val="8"/>
        <color indexed="16"/>
        <rFont val="Tahoma"/>
        <family val="2"/>
      </rPr>
      <t xml:space="preserve">    (ug/m</t>
    </r>
    <r>
      <rPr>
        <vertAlign val="superscript"/>
        <sz val="8"/>
        <color indexed="16"/>
        <rFont val="Tahoma"/>
        <family val="2"/>
      </rPr>
      <t>3</t>
    </r>
    <r>
      <rPr>
        <sz val="8"/>
        <color indexed="16"/>
        <rFont val="Tahoma"/>
        <family val="2"/>
      </rPr>
      <t>)</t>
    </r>
  </si>
  <si>
    <r>
      <t>HQ</t>
    </r>
    <r>
      <rPr>
        <b/>
        <vertAlign val="subscript"/>
        <sz val="8"/>
        <color indexed="16"/>
        <rFont val="Tahoma"/>
        <family val="2"/>
      </rPr>
      <t>st</t>
    </r>
  </si>
  <si>
    <t>*</t>
  </si>
  <si>
    <t>Acetaldehyde</t>
  </si>
  <si>
    <t>Acetamide</t>
  </si>
  <si>
    <t>Acetone</t>
  </si>
  <si>
    <t>Acetone cyanohydrin</t>
  </si>
  <si>
    <t>Acetonitrile</t>
  </si>
  <si>
    <t>Acetophenone</t>
  </si>
  <si>
    <t>Acetylaminofluorene (2-)</t>
  </si>
  <si>
    <t>Acrolein</t>
  </si>
  <si>
    <t>Acrylamide</t>
  </si>
  <si>
    <t>Acrylic acid</t>
  </si>
  <si>
    <t>Acrylonitrile</t>
  </si>
  <si>
    <t>Aldrin</t>
  </si>
  <si>
    <t>Allyl chloride</t>
  </si>
  <si>
    <t>Aminoanthraquinone (2-)</t>
  </si>
  <si>
    <t>Aminobiphenyl (4-)</t>
  </si>
  <si>
    <t>Ammonia</t>
  </si>
  <si>
    <t>Aniline</t>
  </si>
  <si>
    <t>Anisidine (o-)</t>
  </si>
  <si>
    <t>**</t>
  </si>
  <si>
    <t>Antimony trioxide</t>
  </si>
  <si>
    <t>Aramite</t>
  </si>
  <si>
    <t>Arsenic (inorganic)</t>
  </si>
  <si>
    <t>Arsine</t>
  </si>
  <si>
    <t>Asbestos</t>
  </si>
  <si>
    <t>Azobenzene</t>
  </si>
  <si>
    <t>Barium</t>
  </si>
  <si>
    <t>Benzene</t>
  </si>
  <si>
    <t>Benzidine</t>
  </si>
  <si>
    <t>Benzo(a)pyrene</t>
  </si>
  <si>
    <t>Benzotrichloride</t>
  </si>
  <si>
    <t>Benzyl chloride</t>
  </si>
  <si>
    <t>Beryllium</t>
  </si>
  <si>
    <t>Biphenyl (1,1-)</t>
  </si>
  <si>
    <t>Bis(2-chloroisopropyl)ether</t>
  </si>
  <si>
    <t>Bis(2-ethylhexyl)phthalate</t>
  </si>
  <si>
    <t>Bis(chloromethyl)ether</t>
  </si>
  <si>
    <t>Boron (elemental)</t>
  </si>
  <si>
    <t>Boron trifluoride</t>
  </si>
  <si>
    <t>Bromoform</t>
  </si>
  <si>
    <t>Butadiene (1,3-)</t>
  </si>
  <si>
    <t>Cadmium</t>
  </si>
  <si>
    <t>Captan</t>
  </si>
  <si>
    <t>Carbon disulfide</t>
  </si>
  <si>
    <t>Carbon tetrachloride</t>
  </si>
  <si>
    <t>Chlordane</t>
  </si>
  <si>
    <t>Chlorinated paraffins</t>
  </si>
  <si>
    <t>Chlorine</t>
  </si>
  <si>
    <t>Chlorine dioxide</t>
  </si>
  <si>
    <r>
      <t xml:space="preserve">Chloro-1,1-difluoroethane (1-) </t>
    </r>
    <r>
      <rPr>
        <i/>
        <sz val="8"/>
        <rFont val="Tahoma"/>
        <family val="2"/>
      </rPr>
      <t>(HCFC-142b)</t>
    </r>
  </si>
  <si>
    <t>Chloroacetophenone (2-)</t>
  </si>
  <si>
    <t>Chlorobenzene</t>
  </si>
  <si>
    <t>Chlorobenzilate</t>
  </si>
  <si>
    <r>
      <t xml:space="preserve">Chlorodifluoromethane </t>
    </r>
    <r>
      <rPr>
        <i/>
        <sz val="8"/>
        <rFont val="Tahoma"/>
        <family val="2"/>
      </rPr>
      <t>(HCFC-22)</t>
    </r>
  </si>
  <si>
    <t>Chloroform</t>
  </si>
  <si>
    <t>Chloromethyl methyl ether</t>
  </si>
  <si>
    <t>Chloro-o-phenylenediamine (4-)</t>
  </si>
  <si>
    <t>Chloro-o-toluidine (p-)</t>
  </si>
  <si>
    <t>Chloropicrin</t>
  </si>
  <si>
    <t>Chloroprene</t>
  </si>
  <si>
    <t>Chloropropane (2-)</t>
  </si>
  <si>
    <t>Chromic acid mists (Cr VI)</t>
  </si>
  <si>
    <t>Chromium VI (total)</t>
  </si>
  <si>
    <t>Chromium VI dissolved aerosols</t>
  </si>
  <si>
    <t>Chromium VI particulates</t>
  </si>
  <si>
    <t>Cobalt</t>
  </si>
  <si>
    <t>Coke oven emissions</t>
  </si>
  <si>
    <t>Copper</t>
  </si>
  <si>
    <t>Cresidine (p-)</t>
  </si>
  <si>
    <t>Cresol mixtures</t>
  </si>
  <si>
    <t>Cumene</t>
  </si>
  <si>
    <t>Cupferron</t>
  </si>
  <si>
    <t>Cyclohexane</t>
  </si>
  <si>
    <t>DDE</t>
  </si>
  <si>
    <t>DDT</t>
  </si>
  <si>
    <t>Diaminoanisole (2,4-)</t>
  </si>
  <si>
    <t>Dibromo-3-chloropropane (1,2-)</t>
  </si>
  <si>
    <t>Dichloro-2-butene (1,4-)</t>
  </si>
  <si>
    <t>Dichlorobenzene (1,2-)</t>
  </si>
  <si>
    <t>Dichlorobenzene (1,4-)</t>
  </si>
  <si>
    <t>Dichlorobenzidine (3,3'-)</t>
  </si>
  <si>
    <t>Dichlorodifluoromethane</t>
  </si>
  <si>
    <t>Dichloroethyl ether</t>
  </si>
  <si>
    <t>Dichloropropene (1,3-)</t>
  </si>
  <si>
    <t>Dichlorvos</t>
  </si>
  <si>
    <t>Dicyclopentadiene</t>
  </si>
  <si>
    <t>Dieldrin</t>
  </si>
  <si>
    <t>Diesel particulate matter</t>
  </si>
  <si>
    <t>Diethanolamine</t>
  </si>
  <si>
    <t>Diethylene glycol monobutyl ether</t>
  </si>
  <si>
    <t>Difluoroethane (1,1-)</t>
  </si>
  <si>
    <t>Dimethyl sulfate</t>
  </si>
  <si>
    <t>Dimethylaminoazobenzene (4-)</t>
  </si>
  <si>
    <t>Dimethylcarbamyl chloride</t>
  </si>
  <si>
    <t>Dimethylformamide (N,N-)</t>
  </si>
  <si>
    <t>Dimethylhydrazine (1,1-)</t>
  </si>
  <si>
    <t>Dimethylhydrazine (1,2-)</t>
  </si>
  <si>
    <t>Dinitrotoluene (2,4-)</t>
  </si>
  <si>
    <t>Dioxane (1,4-)</t>
  </si>
  <si>
    <t>Dioxin</t>
  </si>
  <si>
    <t>See footnote "a"</t>
  </si>
  <si>
    <t>Diphenylhydrazine (1,2-)</t>
  </si>
  <si>
    <t>Epichlorohydrin</t>
  </si>
  <si>
    <t>Epoxybutane (1,2-)</t>
  </si>
  <si>
    <t>Ethyl acrylate</t>
  </si>
  <si>
    <t>Ethylbenzene</t>
  </si>
  <si>
    <t>Ethyl carbamate</t>
  </si>
  <si>
    <t>Ethyl chloride</t>
  </si>
  <si>
    <t>Ethylene dibromide</t>
  </si>
  <si>
    <t>Ethylene dichloride</t>
  </si>
  <si>
    <t>Ethylene glycol</t>
  </si>
  <si>
    <t>Ethylene glycol monobutyl ether</t>
  </si>
  <si>
    <t>Ethylene glycol monoethyl ether</t>
  </si>
  <si>
    <t>Ethylene glycol monoethyl ether acetate</t>
  </si>
  <si>
    <t>Ethylene glycol monomethyl ether</t>
  </si>
  <si>
    <t>Ethylene glycol monomethyl ether acetate</t>
  </si>
  <si>
    <t>Ethylene oxide</t>
  </si>
  <si>
    <t>Ethylene thiourea</t>
  </si>
  <si>
    <t>Ethyleneimine</t>
  </si>
  <si>
    <t>Ethylidene dichloride</t>
  </si>
  <si>
    <t>Fluoride</t>
  </si>
  <si>
    <t>Formaldehyde</t>
  </si>
  <si>
    <t>Furfural</t>
  </si>
  <si>
    <t>Gasoline vapors</t>
  </si>
  <si>
    <t>Glutaraldehyde</t>
  </si>
  <si>
    <t>Glycidaldehyde</t>
  </si>
  <si>
    <t>Heptachlor</t>
  </si>
  <si>
    <t>Heptachlor epoxide</t>
  </si>
  <si>
    <t>Hexachlorobenzene</t>
  </si>
  <si>
    <t>Hexachlorobutadiene</t>
  </si>
  <si>
    <t>Hexachlorocyclohexane (alpha-)</t>
  </si>
  <si>
    <t>Hexachlorocyclohexane (beta-)</t>
  </si>
  <si>
    <t>Hexachlorocyclohexane (gamma-)</t>
  </si>
  <si>
    <t>Hexachlorocyclohexane (technical grade)</t>
  </si>
  <si>
    <t>Hexachlorocyclopentadiene</t>
  </si>
  <si>
    <t>Hexachlorodibenzo-p-dioxin, mixture</t>
  </si>
  <si>
    <t>Hexachloroethane</t>
  </si>
  <si>
    <t>Hexamethylene diisocyanate</t>
  </si>
  <si>
    <t>Hexane (N-)</t>
  </si>
  <si>
    <t>Hydrazine</t>
  </si>
  <si>
    <t>Hydrazine sulfate</t>
  </si>
  <si>
    <t>Hydrogen chloride</t>
  </si>
  <si>
    <t>Hydrogen cyanide</t>
  </si>
  <si>
    <t>Hydrogen fluoride</t>
  </si>
  <si>
    <t>Hydrogen selenide</t>
  </si>
  <si>
    <t>Hydrogen sulfide</t>
  </si>
  <si>
    <t>Isophorone</t>
  </si>
  <si>
    <t>Isopropanol</t>
  </si>
  <si>
    <t>Lead</t>
  </si>
  <si>
    <t>Maleic anhydride</t>
  </si>
  <si>
    <t>Manganese</t>
  </si>
  <si>
    <t>Mercury (elemental)</t>
  </si>
  <si>
    <t>Methacrylonitrile</t>
  </si>
  <si>
    <t>Methanol</t>
  </si>
  <si>
    <t>Methyl bromide</t>
  </si>
  <si>
    <t>Methyl chloride</t>
  </si>
  <si>
    <t>Methyl chloroform</t>
  </si>
  <si>
    <t>Methyl ethyl ketone</t>
  </si>
  <si>
    <t>Methyl isobutyl ketone</t>
  </si>
  <si>
    <t>Methyl isocyanate</t>
  </si>
  <si>
    <t>Methyl methacrylate</t>
  </si>
  <si>
    <t>Methyl styrene (mixed isomers)</t>
  </si>
  <si>
    <t>Methyl tert butyl ether</t>
  </si>
  <si>
    <t>Methylcyclohexane</t>
  </si>
  <si>
    <t>Methylene bis(2-chloroaniline) (4,4'-)</t>
  </si>
  <si>
    <t>Methylene chloride</t>
  </si>
  <si>
    <t>Methylenedianiline (4,4-)</t>
  </si>
  <si>
    <t>Methylenediphenyl diisocyanate (4,4'-)</t>
  </si>
  <si>
    <t>Methylhydrazine</t>
  </si>
  <si>
    <t>Michler's ketone</t>
  </si>
  <si>
    <t>Mineral fibers (&lt;1% free silica)</t>
  </si>
  <si>
    <t>Naphthalene</t>
  </si>
  <si>
    <t>Nickel and compounds</t>
  </si>
  <si>
    <t>Nickel oxide</t>
  </si>
  <si>
    <t>Nickel, soluble salts</t>
  </si>
  <si>
    <t>Nitric acid</t>
  </si>
  <si>
    <t>Nitroaniline (o-)</t>
  </si>
  <si>
    <t>Nitrobenzene</t>
  </si>
  <si>
    <t>Nitropropane (2-)</t>
  </si>
  <si>
    <t>Nitrosodiethylamine (N-)</t>
  </si>
  <si>
    <t>Nitrosodimethylamine (N-)</t>
  </si>
  <si>
    <t>Nitrosodi-n-butylamine (N-)</t>
  </si>
  <si>
    <t>Nitrosodi-n-propylamine (N-)</t>
  </si>
  <si>
    <t>Nitrosodiphenylamine (N-)</t>
  </si>
  <si>
    <t>Nitrosodiphenylamine (p-)</t>
  </si>
  <si>
    <t>Nitrosomethylethylamine (N-)</t>
  </si>
  <si>
    <t>Nitrosomorpholine (N-)</t>
  </si>
  <si>
    <t>Nitroso-n-ethylurea (N-)</t>
  </si>
  <si>
    <t>Nitroso-n-methylurea (N-)</t>
  </si>
  <si>
    <t>Nitrosopiperidine (N-)</t>
  </si>
  <si>
    <t>Nitrosopyrrolidine (N-)</t>
  </si>
  <si>
    <t>Pentachlorophenol</t>
  </si>
  <si>
    <t>Phenol</t>
  </si>
  <si>
    <t>Phosgene</t>
  </si>
  <si>
    <t>Phosphine</t>
  </si>
  <si>
    <t>Phosphoric acid</t>
  </si>
  <si>
    <t>Phosphorus (white)</t>
  </si>
  <si>
    <t>Phthalic anhydride</t>
  </si>
  <si>
    <t>Polychlorinated biphenyls (PCBs)</t>
  </si>
  <si>
    <t>Polycylic aromatic hydrocarbons (PAHs)</t>
  </si>
  <si>
    <t>See footnote "b"</t>
  </si>
  <si>
    <t>Polycylic organic matter (POM)</t>
  </si>
  <si>
    <t>Potassium bromate</t>
  </si>
  <si>
    <t>Propane sultone (1,3-)</t>
  </si>
  <si>
    <t>Propiolactone (beta-)</t>
  </si>
  <si>
    <t>Propionaldehyde</t>
  </si>
  <si>
    <t>Propylene</t>
  </si>
  <si>
    <t>Propylene dichloride</t>
  </si>
  <si>
    <t>Propylene glycol monomethyl ether</t>
  </si>
  <si>
    <t>Propylene oxide</t>
  </si>
  <si>
    <t>Selenium and compounds</t>
  </si>
  <si>
    <t>Silica (crystalline, respirable)</t>
  </si>
  <si>
    <t>Sodium hydroxide</t>
  </si>
  <si>
    <t>Styrene</t>
  </si>
  <si>
    <t>Styrene oxide</t>
  </si>
  <si>
    <t>Sulfates</t>
  </si>
  <si>
    <t>Sulfuric acid</t>
  </si>
  <si>
    <t>Tetrachlorodibenzo(p)dioxin (2,3,7,8-)</t>
  </si>
  <si>
    <t>Tetrachloroethane (1,1,1,2-)</t>
  </si>
  <si>
    <t>Tetrachloroethane (1,1,2,2-)</t>
  </si>
  <si>
    <t>Tetrachloroethylene</t>
  </si>
  <si>
    <t>Tetrafluoroethane (1,1,1,2-)</t>
  </si>
  <si>
    <t>Thioacetamide</t>
  </si>
  <si>
    <t>Titanium tetrachloride</t>
  </si>
  <si>
    <t>Toluene</t>
  </si>
  <si>
    <t>Toluene diisocyanate (2,4-)</t>
  </si>
  <si>
    <t>Toluene diisocyanate (2,4-/2,6-)</t>
  </si>
  <si>
    <t>Toluene diisocyanate (2,6-)</t>
  </si>
  <si>
    <t>Toluene-2,4-diamine</t>
  </si>
  <si>
    <t>Toluidine (o-)</t>
  </si>
  <si>
    <t>Toxaphene</t>
  </si>
  <si>
    <t>Trichloro-1,2,2-trifluoroethane (1,1,2-)</t>
  </si>
  <si>
    <t>Trichlorobenzene (1,2,4-)</t>
  </si>
  <si>
    <t>Trichloroethane (1,1,2-)</t>
  </si>
  <si>
    <t>Trichloroethylene</t>
  </si>
  <si>
    <t>Trichlorofluoromethane</t>
  </si>
  <si>
    <t>Trichlorophenol (2,4,6-)</t>
  </si>
  <si>
    <t>Triethylamine</t>
  </si>
  <si>
    <t>Trifluralin</t>
  </si>
  <si>
    <t>Vinyl acetate</t>
  </si>
  <si>
    <t>Vinyl bromide</t>
  </si>
  <si>
    <t>Vinyl chloride</t>
  </si>
  <si>
    <t>Vinylidene chloride</t>
  </si>
  <si>
    <t>Xylene (m-,o-,p-, or mixed isomers)</t>
  </si>
  <si>
    <t>NOTE:</t>
  </si>
  <si>
    <t>Clean Air Act hazardous air pollutant</t>
  </si>
  <si>
    <t>Clean Air Act hazardous air pollutant, but not listed individually (part of a group)</t>
  </si>
  <si>
    <t>a</t>
  </si>
  <si>
    <t>Dioxins may be considered to be all 2,3,7,8-tetrachlorodibenzo(p)dioxin), or separated into congeners (contact AQEv).</t>
  </si>
  <si>
    <t>b</t>
  </si>
  <si>
    <t>PAH or POM may be considered to be all benzo(a)pyrene, or separated into individual PAHs (contact AQEv).</t>
  </si>
  <si>
    <t>Stack Height (feet)</t>
  </si>
  <si>
    <t>Distance from Stack (ft)</t>
  </si>
  <si>
    <t>Stack Height (ft)</t>
  </si>
  <si>
    <t>For Carcinogenic and Long-Term and Short-Term Noncarcinogenic Effects</t>
  </si>
  <si>
    <t>Those marked with an asterisk (* or **) are HAPs under Section 112(b) of the 1990 Clean Air Act Amendments.</t>
  </si>
  <si>
    <t>Synonym</t>
  </si>
  <si>
    <t>Urethane</t>
  </si>
  <si>
    <t>Lindane</t>
  </si>
  <si>
    <t>1,1,1-Trichloroethane</t>
  </si>
  <si>
    <t>Bromomethane</t>
  </si>
  <si>
    <t>Chloromethane</t>
  </si>
  <si>
    <t>Dichloromethane</t>
  </si>
  <si>
    <t>1,1-Dichloroethane</t>
  </si>
  <si>
    <t>1,1-Dichloroethylene</t>
  </si>
  <si>
    <t>HCFC-152a</t>
  </si>
  <si>
    <t>Chlorodifluoromethane</t>
  </si>
  <si>
    <t>HCFC-22</t>
  </si>
  <si>
    <t>Chloro-1,1-difluoroethane (1-)</t>
  </si>
  <si>
    <t>HCFC-142b</t>
  </si>
  <si>
    <t>Freon 113</t>
  </si>
  <si>
    <t>1,2-Dichloropropane</t>
  </si>
  <si>
    <t>MEK</t>
  </si>
  <si>
    <t>2,4-Diaminotoluene</t>
  </si>
  <si>
    <t>Chloromethylbenzene</t>
  </si>
  <si>
    <t>1,2-Dibromoethane</t>
  </si>
  <si>
    <t>1,2-Dichloroethane</t>
  </si>
  <si>
    <t>MIBK</t>
  </si>
  <si>
    <t>2-Methoxyethanol</t>
  </si>
  <si>
    <t>2-Ethoxyethanol</t>
  </si>
  <si>
    <t>Bis(2-chloroethyl)ether</t>
  </si>
  <si>
    <t>2-Butoxyethanol; EGBE</t>
  </si>
  <si>
    <t>Di(2-ethylhexyl)phthalate; DEHP</t>
  </si>
  <si>
    <t>2-Chloro-1,3-butadiene</t>
  </si>
  <si>
    <t>Perchloroethylene</t>
  </si>
  <si>
    <t>Aziridine</t>
  </si>
  <si>
    <t>Ethyl-4,4'-dichlorobenzilate</t>
  </si>
  <si>
    <t>Bromoethene</t>
  </si>
  <si>
    <t>Vanadium pentoxide</t>
  </si>
  <si>
    <t>MTBE</t>
  </si>
  <si>
    <t>Hydrochloric acid</t>
  </si>
  <si>
    <r>
      <t xml:space="preserve">C       </t>
    </r>
    <r>
      <rPr>
        <sz val="8"/>
        <color indexed="16"/>
        <rFont val="Tahoma"/>
        <family val="2"/>
      </rPr>
      <t>(ug/m</t>
    </r>
    <r>
      <rPr>
        <vertAlign val="superscript"/>
        <sz val="8"/>
        <color indexed="16"/>
        <rFont val="Tahoma"/>
        <family val="2"/>
      </rPr>
      <t>3</t>
    </r>
    <r>
      <rPr>
        <sz val="8"/>
        <color indexed="16"/>
        <rFont val="Tahoma"/>
        <family val="2"/>
      </rPr>
      <t>)</t>
    </r>
  </si>
  <si>
    <r>
      <t xml:space="preserve">URF                   </t>
    </r>
    <r>
      <rPr>
        <sz val="8"/>
        <color indexed="16"/>
        <rFont val="Tahoma"/>
        <family val="2"/>
      </rPr>
      <t>[(ug/m</t>
    </r>
    <r>
      <rPr>
        <vertAlign val="superscript"/>
        <sz val="8"/>
        <color indexed="16"/>
        <rFont val="Tahoma"/>
        <family val="2"/>
      </rPr>
      <t>3</t>
    </r>
    <r>
      <rPr>
        <sz val="8"/>
        <color indexed="16"/>
        <rFont val="Tahoma"/>
        <family val="2"/>
      </rPr>
      <t>)</t>
    </r>
    <r>
      <rPr>
        <vertAlign val="superscript"/>
        <sz val="8"/>
        <color indexed="16"/>
        <rFont val="Tahoma"/>
        <family val="2"/>
      </rPr>
      <t>-1</t>
    </r>
    <r>
      <rPr>
        <sz val="8"/>
        <color indexed="16"/>
        <rFont val="Tahoma"/>
        <family val="2"/>
      </rPr>
      <t>]</t>
    </r>
  </si>
  <si>
    <r>
      <t>Q</t>
    </r>
    <r>
      <rPr>
        <b/>
        <vertAlign val="subscript"/>
        <sz val="8"/>
        <color indexed="16"/>
        <rFont val="Tahoma"/>
        <family val="2"/>
      </rPr>
      <t xml:space="preserve">h      </t>
    </r>
    <r>
      <rPr>
        <b/>
        <sz val="8"/>
        <color indexed="16"/>
        <rFont val="Tahoma"/>
        <family val="2"/>
      </rPr>
      <t xml:space="preserve">    </t>
    </r>
    <r>
      <rPr>
        <sz val="8"/>
        <color indexed="16"/>
        <rFont val="Tahoma"/>
        <family val="2"/>
      </rPr>
      <t>(lb/hr)</t>
    </r>
  </si>
  <si>
    <t>Rslt</t>
  </si>
  <si>
    <t>Rslt =</t>
  </si>
  <si>
    <t>The results are determined by comparing the long-term and short-term effects to the single-source thresholds, listed below.</t>
  </si>
  <si>
    <t>Emission Point ID No.</t>
  </si>
  <si>
    <t>The threshold value of negligible risk for incremental risk (IR) is 1 in a million (1.0E-06).  An IR value less than or equal to 1 in million is considered negligible.</t>
  </si>
  <si>
    <t>The threshold value of negligible risk for long-term hazard quotient (HQ) for non-carcinogenic risk is 1.0. An HQ less than or equal to 1.0 is considered negligible.</t>
  </si>
  <si>
    <r>
      <t>The threshold value of negligible risk for short-term hazard quotient (HQ</t>
    </r>
    <r>
      <rPr>
        <vertAlign val="subscript"/>
        <sz val="8"/>
        <rFont val="Tahoma"/>
        <family val="2"/>
      </rPr>
      <t>st</t>
    </r>
    <r>
      <rPr>
        <sz val="8"/>
        <rFont val="Tahoma"/>
        <family val="2"/>
      </rPr>
      <t>) for non-carcinogenic risk is 1.0. An HQ</t>
    </r>
    <r>
      <rPr>
        <vertAlign val="subscript"/>
        <sz val="8"/>
        <rFont val="Tahoma"/>
        <family val="2"/>
      </rPr>
      <t>st</t>
    </r>
    <r>
      <rPr>
        <sz val="8"/>
        <rFont val="Tahoma"/>
        <family val="2"/>
      </rPr>
      <t xml:space="preserve"> less than or equal to 1.0 is considered negligible.</t>
    </r>
  </si>
  <si>
    <t>FER =</t>
  </si>
  <si>
    <t>Negl. =</t>
  </si>
  <si>
    <t xml:space="preserve"> threshold (FER if &gt; threshold, Negl. if &lt;= threshold)</t>
  </si>
  <si>
    <t>Further Evaluation Required (See Notes for thresholds)</t>
  </si>
  <si>
    <t>Negligible (See Notes for thresholds)</t>
  </si>
  <si>
    <t>Equipment ID No(s).</t>
  </si>
  <si>
    <t>Operating Scenario(s)</t>
  </si>
  <si>
    <t>The result of comparing the IR or HQ to the negligible</t>
  </si>
  <si>
    <r>
      <t>The result of comparing the HQ</t>
    </r>
    <r>
      <rPr>
        <vertAlign val="subscript"/>
        <sz val="8"/>
        <color indexed="16"/>
        <rFont val="Tahoma"/>
        <family val="2"/>
      </rPr>
      <t>st</t>
    </r>
    <r>
      <rPr>
        <sz val="8"/>
        <color indexed="16"/>
        <rFont val="Tahoma"/>
        <family val="2"/>
      </rPr>
      <t xml:space="preserve"> to the negligible threshold (FER if &gt; threshold, Negl. if &lt;= threshold)</t>
    </r>
  </si>
  <si>
    <t>Emission Unit/Batch Process ID No.</t>
  </si>
  <si>
    <t>Bromochloromethane</t>
  </si>
  <si>
    <t>Bromodichloromethane</t>
  </si>
  <si>
    <t>Dibromochloromethane</t>
  </si>
  <si>
    <t>Chlorodibromomethane</t>
  </si>
  <si>
    <t>Chlorobromomethane</t>
  </si>
  <si>
    <t>Caprolactam</t>
  </si>
  <si>
    <t>Mercury (inorganic)</t>
  </si>
  <si>
    <t>Tetrahydrofuran</t>
  </si>
  <si>
    <t>Vanadium</t>
  </si>
  <si>
    <t>To see a listing of air toxics by CAS number, click on the "CAS Index" tab at the bottom of this worksheet page.</t>
  </si>
  <si>
    <t>Air Toxic</t>
  </si>
  <si>
    <t>If any calculated long-term or short-term effects for an air toxic result in "Further Evaluation Required" (FER) on this Risk Screening Worksheet, a Refined Risk Assessment is required for that air toxic.</t>
  </si>
  <si>
    <r>
      <t xml:space="preserve">Air Toxics on the Risk Screening Worksheet </t>
    </r>
    <r>
      <rPr>
        <b/>
        <sz val="8"/>
        <color indexed="10"/>
        <rFont val="Tahoma"/>
        <family val="2"/>
      </rPr>
      <t>in Order of CAS Number</t>
    </r>
  </si>
  <si>
    <t>To search for an air toxic by name, select "Edit" on menu above, then "Find," and type in part of name.</t>
  </si>
  <si>
    <t>Trimethylbenzene (1,2,4-)</t>
  </si>
  <si>
    <t>interoplated down from distances spanning 110-140 and 160-190 in columns where stack heights were simulated</t>
  </si>
  <si>
    <t>otherwise, interpolated across  rows</t>
  </si>
  <si>
    <r>
      <t>1-hour air impact value, C'</t>
    </r>
    <r>
      <rPr>
        <b/>
        <vertAlign val="subscript"/>
        <sz val="8"/>
        <color indexed="17"/>
        <rFont val="Tahoma"/>
        <family val="2"/>
      </rPr>
      <t>st</t>
    </r>
    <r>
      <rPr>
        <b/>
        <sz val="8"/>
        <color indexed="17"/>
        <rFont val="Tahoma"/>
        <family val="2"/>
      </rPr>
      <t xml:space="preserve"> </t>
    </r>
  </si>
  <si>
    <t>DRAFT NJDEP AIR QUALITY PERMITTING PROGRAM RISK SCREENING WORKSHEET</t>
  </si>
  <si>
    <t>55.372186</t>
  </si>
  <si>
    <t>53.928991</t>
  </si>
  <si>
    <t>52.485796</t>
  </si>
  <si>
    <t>50.506201</t>
  </si>
  <si>
    <t>48.526606</t>
  </si>
  <si>
    <t>46.370358</t>
  </si>
  <si>
    <t>44.21411</t>
  </si>
  <si>
    <t>42.174789</t>
  </si>
  <si>
    <t>40.135468</t>
  </si>
  <si>
    <t>38.390371</t>
  </si>
  <si>
    <t>36.645274</t>
  </si>
  <si>
    <t>35.343998</t>
  </si>
  <si>
    <t>34.042722</t>
  </si>
  <si>
    <t>33.023684</t>
  </si>
  <si>
    <t>32.004646</t>
  </si>
  <si>
    <t>31.064004</t>
  </si>
  <si>
    <t>30.123362</t>
  </si>
  <si>
    <t>28.56802</t>
  </si>
  <si>
    <t>27.012678</t>
  </si>
  <si>
    <t>25.457336</t>
  </si>
  <si>
    <t>23.901994</t>
  </si>
  <si>
    <t>22.346652</t>
  </si>
  <si>
    <t>19.7356232</t>
  </si>
  <si>
    <t>17.1245944</t>
  </si>
  <si>
    <t>14.5135656</t>
  </si>
  <si>
    <t>11.9025368</t>
  </si>
  <si>
    <t>9.291508</t>
  </si>
  <si>
    <t>7.933049</t>
  </si>
  <si>
    <t>6.57459</t>
  </si>
  <si>
    <t>5.874455</t>
  </si>
  <si>
    <t>5.17432</t>
  </si>
  <si>
    <t>4.347735</t>
  </si>
  <si>
    <t>3.52115</t>
  </si>
  <si>
    <t>3.034919</t>
  </si>
  <si>
    <t>2.548688</t>
  </si>
  <si>
    <t>2.215752</t>
  </si>
  <si>
    <t>1.882816</t>
  </si>
  <si>
    <t>1.700276</t>
  </si>
  <si>
    <t>1.517736</t>
  </si>
  <si>
    <t>1.397986</t>
  </si>
  <si>
    <t>1.278236</t>
  </si>
  <si>
    <t>1.18625</t>
  </si>
  <si>
    <t>1.094264</t>
  </si>
  <si>
    <t>1.024749</t>
  </si>
  <si>
    <t>0.955234</t>
  </si>
  <si>
    <t>0.580326</t>
  </si>
  <si>
    <t>0.385254</t>
  </si>
  <si>
    <t>0.270626</t>
  </si>
  <si>
    <t>0.207552</t>
  </si>
  <si>
    <t xml:space="preserve">NJDEP DIVISION OF AIR QUALITY HEALTH RISK SCREENING WORKSHEET  </t>
  </si>
  <si>
    <t>Read these instructions carefully before completing the spreadsheet.</t>
  </si>
  <si>
    <t>Further Evaluation Required (FER)</t>
  </si>
  <si>
    <t xml:space="preserve">If the Worksheet generates a “FER” result for any air toxic, the facility should evaluate if the health risk level can be reduced through mitigating actions. Mitigating actions that could lower health risk levels include, but are not limited to, the following:
1. Reducing air toxic emissions through:
i. Installation of an APC device or improving the efficiency of an existing APC device.
ii. Replacing the air toxic substance with a non-toxic or less toxic substance.
iii. Decreasing the annual operative hours.
iv. Decreasing the annual or hourly throughput.
2. Increasing the stack height.
3. Relocation of the source to a location further from the property line.
If the health risk levels need further review after this evaluation, Refined Health Risk Assessment must be conducted. Only those air toxics with a “FER” result need to undergo a Refined Health Risk Assessment.
</t>
  </si>
  <si>
    <t>Refined Health Risk Assessment</t>
  </si>
  <si>
    <r>
      <t xml:space="preserve">If a Refined Health Risk Assessment is required, the applicant has two options.
</t>
    </r>
    <r>
      <rPr>
        <b/>
        <sz val="9"/>
        <color rgb="FF000000"/>
        <rFont val="Tahoma"/>
        <family val="2"/>
      </rPr>
      <t xml:space="preserve">Option 1: </t>
    </r>
    <r>
      <rPr>
        <sz val="9"/>
        <color rgb="FF000000"/>
        <rFont val="Tahoma"/>
        <family val="2"/>
      </rPr>
      <t xml:space="preserve">Facility Opts to Have the Department Perform the Refined Health Risk Assessment
The facility shall submit the following documents required for the Department to conduct the Refined Health Risk Assessment:  
1. A detailed site plot plan that includes the information below. This plan shall have the signature and impression seal of a licensed land surveyor or professional engineer.
a. A depiction of the site, drawn to scale (with the scale indicated);
b. Location of all proposed emission points (stacks, vents, etc.), all buildings and structures on-site, and facility property line;
c. Location of buildings and structures immediately adjacent to the applicant's property, if they are located near the proposed emission points;
d. Height, width, and length of all buildings and structures;
e. An indication of true north. (If plant north is shown on the plot plan, the relationship between true north and plant north must be provided.); and
2. A scaled map with the location of nearby residences and other sensitive receptors, such as hospitals, nursing homes, schools, and day care centers.
The plot plan must be in the form of a physical, paper copy.
</t>
    </r>
    <r>
      <rPr>
        <b/>
        <sz val="9"/>
        <color rgb="FF000000"/>
        <rFont val="Tahoma"/>
        <family val="2"/>
      </rPr>
      <t>Option 2:</t>
    </r>
    <r>
      <rPr>
        <sz val="9"/>
        <color rgb="FF000000"/>
        <rFont val="Tahoma"/>
        <family val="2"/>
      </rPr>
      <t xml:space="preserve"> Facility Opts to Perform its Own Refined Health Risk Assessment
The facility shall submit a modeling protocol for the Department’s review and approval.  The protocol must be developed in conformance with the Department’s Technical Manual 1002 entitled “Guidance on Preparing an Air Quality Modeling Protocol” and Technical Manual 1003 entitled “Guidance on Preparing a Risk Assessment for Air Contaminant Emissions.”  Note that the plot plan must bear the signature and impression seal of a licensed land surveyor or professional engineer and be in the form of a physical, paper copy.  Should you have any questions on the Department’s Technical Manuals 1002 and 1003, please contact the Bureau of Evaluation and Planning at 609-292-6722.
Contact your permit evaluator to advise which option the facility chooses.
</t>
    </r>
  </si>
  <si>
    <t>Notes</t>
  </si>
  <si>
    <t xml:space="preserve">NJDEP DIVISION OF AIR QUALITY RISK SCREENING WORKSHEET  </t>
  </si>
  <si>
    <t>Read the Instructions tab carefully before completing this spreadsheet.</t>
  </si>
  <si>
    <r>
      <t>Stack height</t>
    </r>
    <r>
      <rPr>
        <vertAlign val="superscript"/>
        <sz val="8"/>
        <rFont val="Tahoma"/>
        <family val="2"/>
      </rPr>
      <t>1</t>
    </r>
  </si>
  <si>
    <t xml:space="preserve">Annual emission rate (in tons per year) contributed from  </t>
  </si>
  <si>
    <t xml:space="preserve">the source </t>
  </si>
  <si>
    <t>Trimethylbenzene (1,2,3-/1,2,4-/1,3,5-)</t>
  </si>
  <si>
    <t>Trimethylbenzene (1,2,3-)</t>
  </si>
  <si>
    <t>Trimethylbenzene (1,3,5-)</t>
  </si>
  <si>
    <t xml:space="preserve">Carbonyl sulfide </t>
  </si>
  <si>
    <t>Nickel refinery dust</t>
  </si>
  <si>
    <t>Nickel subsulfide</t>
  </si>
  <si>
    <t>n-Propyl bromide</t>
  </si>
  <si>
    <t>Bromopropane (1-)</t>
  </si>
  <si>
    <t>This worksheet must be completed for the worst-case operating scenario for each new or existing source operation that has a potential to emit one or more air toxics above the reporting threshold.  Based on the assumptions made, the following sources may not use this worksheet: (1) Sources without a stack as the sole point of air contaminant discharge, such as certain dry cleaners, degreasers, certain storage tanks, and gasoline stations, (2) sources with stacks with a horizontal or downward discharge direction, or (3) sources with stack heights less than 15 feet.  Sources that cannot use this worksheet require Refined Health Risk Assessment.  See the instructions below for more information on Refined Health Risk Assessment.</t>
  </si>
  <si>
    <t>***</t>
  </si>
  <si>
    <t>Sulfuryl fluoride</t>
  </si>
  <si>
    <t xml:space="preserve">In addition to the Federally listed HAPs, the Department proposes to regulate hydrogen sulfide (H2S), 1-Bromopropane (1-BP), otherwise known as n-propyl bromide (n-PB), and </t>
  </si>
  <si>
    <t>sulfuryl fluoride, as State-specific hazardous air pollutants</t>
  </si>
  <si>
    <r>
      <t xml:space="preserve">The emission points, stack parameters, short-term emission rates (lb/hr) and annual emission rates (tpy) provided in the protocol and entered in the Worksheet must be consistent with your permit application.  If changes to your permit are needed, please contact your permit evaluator.
</t>
    </r>
    <r>
      <rPr>
        <b/>
        <sz val="9"/>
        <color rgb="FF000000"/>
        <rFont val="Tahoma"/>
        <family val="2"/>
      </rPr>
      <t>[For Storage Tanks]</t>
    </r>
    <r>
      <rPr>
        <sz val="9"/>
        <color rgb="FF000000"/>
        <rFont val="Tahoma"/>
        <family val="2"/>
      </rPr>
      <t xml:space="preserve"> Short-term emission rates (lb/hr) for storage tanks must be based on the worst-case operating scenario, which may result from scenarios like breathing, filling, roof landing, tank cleaning, or tank degassing as applicable.  Short-term emission rates for storage tanks are only required to be permitted for air toxics for which there is a short-term reference concentration.  Please indicate any HAPs listed in your permit that do not have short-term reference concentrations in the health risk assessment submitted with the permit application.
Please mail the physical, paper copy plot plan addressed to your permit evaluator at 401 E. State Street, 2nd Floor, P.O. Box 420, Mail Code 401-02, Trenton, NJ, 08265-0420.  If you do not know the name of your permit evaluator, please address the physical, paper copy to NJDEP - Air Quality Permitting and Planning, Bureau of Stationary Sources.</t>
    </r>
  </si>
  <si>
    <t xml:space="preserve"> April 2023</t>
  </si>
  <si>
    <t>April 2023</t>
  </si>
  <si>
    <t>¹ When evaluating risk for diesel engines, use the equivalent stack height consistent with the memo dated June 10, 2009.
Click here to view the "Stack Height Equivalents for Use in First Level Screening Analyses for Diesel Engines" memo.</t>
  </si>
  <si>
    <t>For references for toxicity data (URFs and RfCs), see the lists at https://dep.nj.gov/boss/risk-screening-tools/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</si>
</sst>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quot;$&quot;#,##0\)"/>
    <numFmt numFmtId="165" formatCode="0.0E+00"/>
    <numFmt numFmtId="166" formatCode="0.000"/>
    <numFmt numFmtId="167" formatCode="0.0"/>
  </numFmts>
  <fonts count="56" x14ac:knownFonts="1">
    <font>
      <sz val="11"/>
      <color theme="1"/>
      <name val="Calibri"/>
      <family val="2"/>
      <scheme val="minor"/>
    </font>
    <font>
      <sz val="10"/>
      <name val="Arial"/>
      <family val="2"/>
    </font>
    <font>
      <b/>
      <sz val="18"/>
      <name val="Arial"/>
      <family val="2"/>
    </font>
    <font>
      <b/>
      <sz val="12"/>
      <name val="Arial"/>
      <family val="2"/>
    </font>
    <font>
      <sz val="8"/>
      <name val="Tahoma"/>
      <family val="2"/>
    </font>
    <font>
      <b/>
      <sz val="8"/>
      <color indexed="17"/>
      <name val="Tahoma"/>
      <family val="2"/>
    </font>
    <font>
      <i/>
      <sz val="8"/>
      <name val="Tahoma"/>
      <family val="2"/>
    </font>
    <font>
      <b/>
      <sz val="8"/>
      <name val="Tahoma"/>
      <family val="2"/>
    </font>
    <font>
      <b/>
      <i/>
      <sz val="8"/>
      <name val="Tahoma"/>
      <family val="2"/>
    </font>
    <font>
      <b/>
      <sz val="8"/>
      <color indexed="12"/>
      <name val="Tahoma"/>
      <family val="2"/>
    </font>
    <font>
      <b/>
      <i/>
      <sz val="8"/>
      <color indexed="16"/>
      <name val="Tahoma"/>
      <family val="2"/>
    </font>
    <font>
      <sz val="8"/>
      <color indexed="16"/>
      <name val="Tahoma"/>
      <family val="2"/>
    </font>
    <font>
      <b/>
      <sz val="8"/>
      <color indexed="16"/>
      <name val="Tahoma"/>
      <family val="2"/>
    </font>
    <font>
      <sz val="8"/>
      <color indexed="10"/>
      <name val="Tahoma"/>
      <family val="2"/>
    </font>
    <font>
      <b/>
      <sz val="8"/>
      <color indexed="21"/>
      <name val="Tahoma"/>
      <family val="2"/>
    </font>
    <font>
      <vertAlign val="superscript"/>
      <sz val="8"/>
      <color indexed="16"/>
      <name val="Tahoma"/>
      <family val="2"/>
    </font>
    <font>
      <b/>
      <sz val="8"/>
      <color indexed="10"/>
      <name val="Tahoma"/>
      <family val="2"/>
    </font>
    <font>
      <sz val="8"/>
      <color indexed="8"/>
      <name val="Tahoma"/>
      <family val="2"/>
    </font>
    <font>
      <b/>
      <sz val="8"/>
      <color indexed="20"/>
      <name val="Tahoma"/>
      <family val="2"/>
    </font>
    <font>
      <b/>
      <sz val="8"/>
      <color indexed="56"/>
      <name val="Tahoma"/>
      <family val="2"/>
    </font>
    <font>
      <b/>
      <vertAlign val="subscript"/>
      <sz val="8"/>
      <color indexed="16"/>
      <name val="Tahoma"/>
      <family val="2"/>
    </font>
    <font>
      <vertAlign val="subscript"/>
      <sz val="8"/>
      <color indexed="16"/>
      <name val="Tahoma"/>
      <family val="2"/>
    </font>
    <font>
      <b/>
      <vertAlign val="subscript"/>
      <sz val="8"/>
      <color indexed="17"/>
      <name val="Tahoma"/>
      <family val="2"/>
    </font>
    <font>
      <b/>
      <vertAlign val="superscript"/>
      <sz val="8"/>
      <color indexed="12"/>
      <name val="Tahoma"/>
      <family val="2"/>
    </font>
    <font>
      <b/>
      <vertAlign val="superscript"/>
      <sz val="8"/>
      <color indexed="17"/>
      <name val="Tahoma"/>
      <family val="2"/>
    </font>
    <font>
      <b/>
      <sz val="10"/>
      <color indexed="9"/>
      <name val="Tahoma"/>
      <family val="2"/>
    </font>
    <font>
      <sz val="10"/>
      <name val="Arial"/>
      <family val="2"/>
    </font>
    <font>
      <b/>
      <sz val="10"/>
      <name val="Arial"/>
      <family val="2"/>
    </font>
    <font>
      <sz val="10"/>
      <color indexed="10"/>
      <name val="Arial"/>
      <family val="2"/>
    </font>
    <font>
      <b/>
      <sz val="10"/>
      <color indexed="10"/>
      <name val="Arial"/>
      <family val="2"/>
    </font>
    <font>
      <b/>
      <sz val="8"/>
      <color indexed="14"/>
      <name val="Tahoma"/>
      <family val="2"/>
    </font>
    <font>
      <sz val="8"/>
      <color indexed="12"/>
      <name val="Tahoma"/>
      <family val="2"/>
    </font>
    <font>
      <b/>
      <sz val="11"/>
      <color indexed="9"/>
      <name val="Tahoma"/>
      <family val="2"/>
    </font>
    <font>
      <sz val="9"/>
      <name val="Tahoma"/>
      <family val="2"/>
    </font>
    <font>
      <b/>
      <sz val="9"/>
      <name val="Tahoma"/>
      <family val="2"/>
    </font>
    <font>
      <b/>
      <i/>
      <sz val="10"/>
      <color indexed="10"/>
      <name val="Arial"/>
      <family val="2"/>
    </font>
    <font>
      <b/>
      <sz val="18"/>
      <name val="Arial"/>
      <family val="2"/>
    </font>
    <font>
      <b/>
      <sz val="12"/>
      <name val="Arial"/>
      <family val="2"/>
    </font>
    <font>
      <sz val="8"/>
      <color theme="1"/>
      <name val="Calibri"/>
      <family val="2"/>
      <scheme val="minor"/>
    </font>
    <font>
      <sz val="8"/>
      <name val="Arial"/>
      <family val="2"/>
    </font>
    <font>
      <vertAlign val="subscript"/>
      <sz val="8"/>
      <name val="Tahoma"/>
      <family val="2"/>
    </font>
    <font>
      <b/>
      <sz val="15"/>
      <color theme="3"/>
      <name val="Calibri"/>
      <family val="2"/>
      <scheme val="minor"/>
    </font>
    <font>
      <sz val="11"/>
      <color theme="0"/>
      <name val="Calibri"/>
      <family val="2"/>
      <scheme val="minor"/>
    </font>
    <font>
      <b/>
      <sz val="11"/>
      <color rgb="FFFFFFFF"/>
      <name val="Tahoma"/>
      <family val="2"/>
    </font>
    <font>
      <b/>
      <sz val="10"/>
      <color rgb="FFFFFFFF"/>
      <name val="Tahoma"/>
      <family val="2"/>
    </font>
    <font>
      <b/>
      <sz val="11"/>
      <name val="Tahoma"/>
      <family val="2"/>
    </font>
    <font>
      <sz val="11"/>
      <color rgb="FFFFFFFF"/>
      <name val="Tahoma"/>
      <family val="2"/>
    </font>
    <font>
      <b/>
      <sz val="9"/>
      <color rgb="FF0000FF"/>
      <name val="Tahoma"/>
      <family val="2"/>
    </font>
    <font>
      <b/>
      <sz val="8"/>
      <color rgb="FFFF0000"/>
      <name val="Tahoma"/>
      <family val="2"/>
    </font>
    <font>
      <b/>
      <sz val="15"/>
      <color rgb="FF1F497D"/>
      <name val="Calibri"/>
      <family val="2"/>
    </font>
    <font>
      <sz val="11"/>
      <color theme="1"/>
      <name val="Calibri"/>
      <family val="2"/>
    </font>
    <font>
      <sz val="9"/>
      <color rgb="FF000000"/>
      <name val="Tahoma"/>
      <family val="2"/>
    </font>
    <font>
      <b/>
      <sz val="9"/>
      <color rgb="FF000000"/>
      <name val="Tahoma"/>
      <family val="2"/>
    </font>
    <font>
      <vertAlign val="superscript"/>
      <sz val="8"/>
      <name val="Tahoma"/>
      <family val="2"/>
    </font>
    <font>
      <u/>
      <sz val="11"/>
      <color theme="10"/>
      <name val="Calibri"/>
      <family val="2"/>
      <scheme val="minor"/>
    </font>
    <font>
      <sz val="8"/>
      <name val="Calibri"/>
      <family val="2"/>
      <scheme val="minor"/>
    </font>
  </fonts>
  <fills count="1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gray0625">
        <fgColor indexed="9"/>
        <bgColor indexed="43"/>
      </patternFill>
    </fill>
    <fill>
      <patternFill patternType="solid">
        <fgColor indexed="12"/>
        <bgColor indexed="64"/>
      </patternFill>
    </fill>
    <fill>
      <patternFill patternType="solid">
        <fgColor theme="5"/>
      </patternFill>
    </fill>
    <fill>
      <patternFill patternType="solid">
        <fgColor rgb="FF0000FF"/>
        <bgColor rgb="FF000000"/>
      </patternFill>
    </fill>
    <fill>
      <patternFill patternType="solid">
        <fgColor rgb="FFD9D9D9"/>
        <bgColor rgb="FF000000"/>
      </patternFill>
    </fill>
    <fill>
      <patternFill patternType="solid">
        <fgColor rgb="FFC0504D"/>
        <bgColor rgb="FFFFFFFF"/>
      </patternFill>
    </fill>
    <fill>
      <patternFill patternType="solid">
        <fgColor rgb="FFFFCC99"/>
        <bgColor rgb="FF000000"/>
      </patternFill>
    </fill>
    <fill>
      <patternFill patternType="solid">
        <fgColor rgb="FFFF99CC"/>
        <bgColor rgb="FF000000"/>
      </patternFill>
    </fill>
    <fill>
      <patternFill patternType="solid">
        <fgColor rgb="FFCCFFCC"/>
        <bgColor rgb="FF000000"/>
      </patternFill>
    </fill>
    <fill>
      <patternFill patternType="solid">
        <fgColor theme="0" tint="-0.14996795556505021"/>
        <bgColor indexed="64"/>
      </patternFill>
    </fill>
  </fills>
  <borders count="21">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style="thin">
        <color indexed="64"/>
      </top>
      <bottom style="thick">
        <color rgb="FF4F81BD"/>
      </bottom>
      <diagonal/>
    </border>
    <border>
      <left/>
      <right/>
      <top style="thin">
        <color indexed="64"/>
      </top>
      <bottom style="thick">
        <color rgb="FF4F81BD"/>
      </bottom>
      <diagonal/>
    </border>
    <border>
      <left/>
      <right style="thin">
        <color indexed="64"/>
      </right>
      <top style="thin">
        <color indexed="64"/>
      </top>
      <bottom style="thick">
        <color rgb="FF4F81BD"/>
      </bottom>
      <diagonal/>
    </border>
    <border>
      <left/>
      <right/>
      <top style="thick">
        <color rgb="FF4F81BD"/>
      </top>
      <bottom/>
      <diagonal/>
    </border>
  </borders>
  <cellStyleXfs count="21">
    <xf numFmtId="0" fontId="0" fillId="0" borderId="0"/>
    <xf numFmtId="0" fontId="1" fillId="0" borderId="0"/>
    <xf numFmtId="3"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1" applyNumberFormat="0" applyFont="0" applyFill="0" applyAlignment="0" applyProtection="0"/>
    <xf numFmtId="3" fontId="26" fillId="0" borderId="0" applyFont="0" applyFill="0" applyBorder="0" applyAlignment="0" applyProtection="0"/>
    <xf numFmtId="0" fontId="26" fillId="0" borderId="0"/>
    <xf numFmtId="164"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6" fillId="0" borderId="1" applyNumberFormat="0" applyFont="0" applyFill="0" applyAlignment="0" applyProtection="0"/>
    <xf numFmtId="0" fontId="1" fillId="0" borderId="0"/>
    <xf numFmtId="0" fontId="41" fillId="0" borderId="16" applyNumberFormat="0" applyFill="0" applyAlignment="0" applyProtection="0"/>
    <xf numFmtId="0" fontId="42" fillId="9" borderId="0" applyNumberFormat="0" applyBorder="0" applyAlignment="0" applyProtection="0"/>
    <xf numFmtId="0" fontId="54" fillId="0" borderId="0" applyNumberFormat="0" applyFill="0" applyBorder="0" applyAlignment="0" applyProtection="0"/>
  </cellStyleXfs>
  <cellXfs count="190">
    <xf numFmtId="0" fontId="0" fillId="0" borderId="0" xfId="0"/>
    <xf numFmtId="0" fontId="9" fillId="0" borderId="0" xfId="1" applyFont="1" applyAlignment="1">
      <alignment horizontal="right"/>
    </xf>
    <xf numFmtId="0" fontId="4" fillId="0" borderId="0" xfId="1" applyFont="1" applyAlignment="1">
      <alignment horizontal="right"/>
    </xf>
    <xf numFmtId="0" fontId="10" fillId="0" borderId="0" xfId="1" applyFont="1"/>
    <xf numFmtId="0" fontId="13" fillId="0" borderId="0" xfId="1" applyFont="1" applyAlignment="1">
      <alignment horizontal="right"/>
    </xf>
    <xf numFmtId="165" fontId="7" fillId="0" borderId="0" xfId="1" applyNumberFormat="1" applyFont="1"/>
    <xf numFmtId="165" fontId="13" fillId="0" borderId="0" xfId="1" applyNumberFormat="1" applyFont="1" applyAlignment="1">
      <alignment horizontal="right"/>
    </xf>
    <xf numFmtId="0" fontId="16" fillId="0" borderId="0" xfId="1" applyFont="1" applyAlignment="1">
      <alignment horizontal="right"/>
    </xf>
    <xf numFmtId="0" fontId="4" fillId="0" borderId="0" xfId="1" applyFont="1"/>
    <xf numFmtId="0" fontId="4" fillId="0" borderId="2" xfId="1" applyFont="1" applyBorder="1"/>
    <xf numFmtId="0" fontId="4" fillId="0" borderId="2" xfId="1" applyFont="1" applyBorder="1" applyAlignment="1">
      <alignment horizontal="right"/>
    </xf>
    <xf numFmtId="165" fontId="4" fillId="2" borderId="2" xfId="1" applyNumberFormat="1" applyFont="1" applyFill="1" applyBorder="1" applyProtection="1">
      <protection locked="0"/>
    </xf>
    <xf numFmtId="165" fontId="4" fillId="0" borderId="2" xfId="1" applyNumberFormat="1" applyFont="1" applyBorder="1"/>
    <xf numFmtId="165" fontId="7" fillId="0" borderId="2" xfId="1" applyNumberFormat="1" applyFont="1" applyBorder="1"/>
    <xf numFmtId="0" fontId="7" fillId="0" borderId="2" xfId="1" applyFont="1" applyBorder="1"/>
    <xf numFmtId="166" fontId="4" fillId="0" borderId="2" xfId="1" applyNumberFormat="1" applyFont="1" applyBorder="1"/>
    <xf numFmtId="0" fontId="8" fillId="0" borderId="2" xfId="1" applyFont="1" applyBorder="1"/>
    <xf numFmtId="0" fontId="4" fillId="0" borderId="2" xfId="1" applyFont="1" applyBorder="1" applyAlignment="1">
      <alignment horizontal="left"/>
    </xf>
    <xf numFmtId="0" fontId="12" fillId="3" borderId="2" xfId="1" applyFont="1" applyFill="1" applyBorder="1" applyAlignment="1">
      <alignment horizontal="center" vertical="center" wrapText="1"/>
    </xf>
    <xf numFmtId="0" fontId="18" fillId="0" borderId="0" xfId="1" applyFont="1"/>
    <xf numFmtId="0" fontId="4" fillId="0" borderId="3" xfId="1" applyFont="1" applyBorder="1" applyAlignment="1">
      <alignment horizontal="left"/>
    </xf>
    <xf numFmtId="0" fontId="12" fillId="4" borderId="2"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3" borderId="4" xfId="1" applyFont="1" applyFill="1" applyBorder="1" applyAlignment="1">
      <alignment horizontal="right"/>
    </xf>
    <xf numFmtId="0" fontId="12" fillId="3" borderId="5" xfId="1" applyFont="1" applyFill="1" applyBorder="1" applyAlignment="1">
      <alignment horizontal="right"/>
    </xf>
    <xf numFmtId="0" fontId="12" fillId="3" borderId="6" xfId="1" applyFont="1" applyFill="1" applyBorder="1" applyAlignment="1">
      <alignment horizontal="right"/>
    </xf>
    <xf numFmtId="0" fontId="12" fillId="4" borderId="4" xfId="1" applyFont="1" applyFill="1" applyBorder="1" applyAlignment="1">
      <alignment horizontal="right"/>
    </xf>
    <xf numFmtId="0" fontId="12" fillId="4" borderId="5" xfId="1" applyFont="1" applyFill="1" applyBorder="1" applyAlignment="1">
      <alignment horizontal="right"/>
    </xf>
    <xf numFmtId="0" fontId="12" fillId="4" borderId="6" xfId="1" applyFont="1" applyFill="1" applyBorder="1" applyAlignment="1">
      <alignment horizontal="right"/>
    </xf>
    <xf numFmtId="0" fontId="9" fillId="0" borderId="0" xfId="1" applyFont="1"/>
    <xf numFmtId="0" fontId="5" fillId="0" borderId="0" xfId="1" applyFont="1"/>
    <xf numFmtId="0" fontId="5" fillId="0" borderId="0" xfId="1" applyFont="1" applyAlignment="1">
      <alignment horizontal="right"/>
    </xf>
    <xf numFmtId="165" fontId="7" fillId="6" borderId="2" xfId="1" applyNumberFormat="1" applyFont="1" applyFill="1" applyBorder="1"/>
    <xf numFmtId="0" fontId="16" fillId="0" borderId="0" xfId="1" applyFont="1"/>
    <xf numFmtId="0" fontId="19" fillId="0" borderId="0" xfId="1" applyFont="1" applyAlignment="1">
      <alignment horizontal="left"/>
    </xf>
    <xf numFmtId="0" fontId="4" fillId="0" borderId="0" xfId="1" applyFont="1" applyAlignment="1">
      <alignment horizontal="left"/>
    </xf>
    <xf numFmtId="0" fontId="7" fillId="0" borderId="0" xfId="1" applyFont="1"/>
    <xf numFmtId="0" fontId="4" fillId="0" borderId="2" xfId="1" applyFont="1" applyBorder="1" applyAlignment="1">
      <alignment horizontal="center"/>
    </xf>
    <xf numFmtId="1" fontId="4" fillId="0" borderId="2" xfId="1" applyNumberFormat="1" applyFont="1" applyBorder="1"/>
    <xf numFmtId="0" fontId="7" fillId="0" borderId="2" xfId="1" applyFont="1" applyBorder="1" applyAlignment="1">
      <alignment horizontal="center"/>
    </xf>
    <xf numFmtId="0" fontId="11" fillId="0" borderId="0" xfId="1" applyFont="1" applyAlignment="1">
      <alignment horizontal="left"/>
    </xf>
    <xf numFmtId="0" fontId="4" fillId="0" borderId="0" xfId="1" applyFont="1" applyAlignment="1">
      <alignment horizontal="center"/>
    </xf>
    <xf numFmtId="0" fontId="4" fillId="5" borderId="2" xfId="1" applyFont="1" applyFill="1" applyBorder="1"/>
    <xf numFmtId="0" fontId="12" fillId="5" borderId="2" xfId="1" applyFont="1" applyFill="1" applyBorder="1" applyAlignment="1">
      <alignment horizontal="center" wrapText="1"/>
    </xf>
    <xf numFmtId="167" fontId="4" fillId="7" borderId="2" xfId="1" applyNumberFormat="1" applyFont="1" applyFill="1" applyBorder="1" applyProtection="1">
      <protection locked="0"/>
    </xf>
    <xf numFmtId="1" fontId="4" fillId="7" borderId="2" xfId="1" applyNumberFormat="1" applyFont="1" applyFill="1" applyBorder="1" applyProtection="1">
      <protection locked="0"/>
    </xf>
    <xf numFmtId="0" fontId="16" fillId="0" borderId="0" xfId="1" applyFont="1" applyAlignment="1">
      <alignment horizontal="center"/>
    </xf>
    <xf numFmtId="0" fontId="4" fillId="0" borderId="0" xfId="10" applyFont="1"/>
    <xf numFmtId="0" fontId="14" fillId="0" borderId="0" xfId="10" applyFont="1" applyAlignment="1">
      <alignment horizontal="center"/>
    </xf>
    <xf numFmtId="0" fontId="17" fillId="0" borderId="0" xfId="10" applyFont="1" applyAlignment="1">
      <alignment horizontal="left"/>
    </xf>
    <xf numFmtId="0" fontId="4" fillId="0" borderId="0" xfId="10" applyFont="1" applyAlignment="1">
      <alignment horizontal="right"/>
    </xf>
    <xf numFmtId="0" fontId="7" fillId="0" borderId="0" xfId="10" applyFont="1" applyAlignment="1">
      <alignment horizontal="center" vertical="center" wrapText="1"/>
    </xf>
    <xf numFmtId="0" fontId="16" fillId="0" borderId="0" xfId="10" applyFont="1" applyAlignment="1">
      <alignment horizontal="center" vertical="center" wrapText="1"/>
    </xf>
    <xf numFmtId="0" fontId="4" fillId="0" borderId="0" xfId="10" applyFont="1" applyAlignment="1">
      <alignment horizontal="left"/>
    </xf>
    <xf numFmtId="0" fontId="4" fillId="0" borderId="0" xfId="10" applyFont="1" applyAlignment="1">
      <alignment horizontal="center"/>
    </xf>
    <xf numFmtId="0" fontId="7" fillId="0" borderId="0" xfId="10" applyFont="1" applyAlignment="1">
      <alignment horizontal="center"/>
    </xf>
    <xf numFmtId="0" fontId="30" fillId="0" borderId="0" xfId="10" applyFont="1" applyAlignment="1">
      <alignment horizontal="left"/>
    </xf>
    <xf numFmtId="0" fontId="38" fillId="0" borderId="0" xfId="0" applyFont="1"/>
    <xf numFmtId="0" fontId="39" fillId="0" borderId="0" xfId="1" applyFont="1"/>
    <xf numFmtId="0" fontId="27" fillId="0" borderId="0" xfId="10" applyFont="1"/>
    <xf numFmtId="1" fontId="29" fillId="0" borderId="0" xfId="10" applyNumberFormat="1" applyFont="1" applyAlignment="1">
      <alignment horizontal="center"/>
    </xf>
    <xf numFmtId="1" fontId="27" fillId="0" borderId="0" xfId="10" applyNumberFormat="1" applyFont="1" applyAlignment="1">
      <alignment horizontal="center"/>
    </xf>
    <xf numFmtId="165" fontId="4" fillId="0" borderId="3" xfId="1" applyNumberFormat="1" applyFont="1" applyBorder="1"/>
    <xf numFmtId="0" fontId="4" fillId="0" borderId="3" xfId="1" applyFont="1" applyBorder="1"/>
    <xf numFmtId="165" fontId="4" fillId="0" borderId="15" xfId="1" applyNumberFormat="1" applyFont="1" applyBorder="1"/>
    <xf numFmtId="0" fontId="4" fillId="0" borderId="15" xfId="1" applyFont="1" applyBorder="1"/>
    <xf numFmtId="165" fontId="7" fillId="6" borderId="2" xfId="1" applyNumberFormat="1" applyFont="1" applyFill="1" applyBorder="1" applyAlignment="1">
      <alignment horizontal="center"/>
    </xf>
    <xf numFmtId="165" fontId="7" fillId="0" borderId="2" xfId="1" applyNumberFormat="1" applyFont="1" applyBorder="1" applyAlignment="1">
      <alignment horizontal="center" vertical="center"/>
    </xf>
    <xf numFmtId="0" fontId="4" fillId="7" borderId="2" xfId="1" applyFont="1" applyFill="1" applyBorder="1" applyProtection="1">
      <protection locked="0"/>
    </xf>
    <xf numFmtId="49" fontId="4" fillId="0" borderId="0" xfId="1" applyNumberFormat="1" applyFont="1" applyAlignment="1">
      <alignment horizontal="left"/>
    </xf>
    <xf numFmtId="0" fontId="7" fillId="0" borderId="0" xfId="1" applyFont="1" applyAlignment="1">
      <alignment horizontal="center"/>
    </xf>
    <xf numFmtId="167" fontId="1" fillId="0" borderId="0" xfId="17" applyNumberFormat="1" applyAlignment="1">
      <alignment horizontal="center"/>
    </xf>
    <xf numFmtId="167" fontId="28" fillId="0" borderId="0" xfId="17" applyNumberFormat="1" applyFont="1" applyAlignment="1">
      <alignment horizontal="center"/>
    </xf>
    <xf numFmtId="1" fontId="29" fillId="0" borderId="0" xfId="17" applyNumberFormat="1" applyFont="1" applyAlignment="1">
      <alignment horizontal="center"/>
    </xf>
    <xf numFmtId="1" fontId="27" fillId="0" borderId="0" xfId="17" applyNumberFormat="1" applyFont="1" applyAlignment="1">
      <alignment horizontal="center"/>
    </xf>
    <xf numFmtId="0" fontId="27" fillId="0" borderId="0" xfId="17" applyFont="1" applyAlignment="1">
      <alignment horizontal="center" wrapText="1"/>
    </xf>
    <xf numFmtId="0" fontId="35" fillId="0" borderId="0" xfId="17" applyFont="1" applyAlignment="1">
      <alignment horizontal="center"/>
    </xf>
    <xf numFmtId="0" fontId="27" fillId="0" borderId="0" xfId="17" applyFont="1" applyAlignment="1">
      <alignment horizontal="center"/>
    </xf>
    <xf numFmtId="0" fontId="0" fillId="0" borderId="0" xfId="0" applyAlignment="1">
      <alignment horizontal="center"/>
    </xf>
    <xf numFmtId="0" fontId="11" fillId="3" borderId="0" xfId="1" applyFont="1" applyFill="1" applyAlignment="1">
      <alignment horizontal="left"/>
    </xf>
    <xf numFmtId="0" fontId="11" fillId="3" borderId="7" xfId="1" applyFont="1" applyFill="1" applyBorder="1" applyAlignment="1">
      <alignment horizontal="left"/>
    </xf>
    <xf numFmtId="0" fontId="11" fillId="4" borderId="0" xfId="1" applyFont="1" applyFill="1" applyAlignment="1">
      <alignment horizontal="left"/>
    </xf>
    <xf numFmtId="0" fontId="11" fillId="4" borderId="7" xfId="1" applyFont="1" applyFill="1" applyBorder="1" applyAlignment="1">
      <alignment horizontal="left"/>
    </xf>
    <xf numFmtId="0" fontId="55" fillId="0" borderId="0" xfId="0" applyFont="1"/>
    <xf numFmtId="0" fontId="4" fillId="0" borderId="0" xfId="20" applyFont="1" applyAlignment="1">
      <alignment horizontal="left" wrapText="1"/>
    </xf>
    <xf numFmtId="165" fontId="7" fillId="0" borderId="2" xfId="1" applyNumberFormat="1" applyFont="1" applyBorder="1" applyAlignment="1">
      <alignment horizontal="center"/>
    </xf>
    <xf numFmtId="0" fontId="4" fillId="0" borderId="12" xfId="1" applyFont="1" applyBorder="1"/>
    <xf numFmtId="0" fontId="4" fillId="0" borderId="13" xfId="1" applyFont="1" applyBorder="1"/>
    <xf numFmtId="0" fontId="12" fillId="0" borderId="0" xfId="1" applyFont="1" applyAlignment="1">
      <alignment horizontal="right"/>
    </xf>
    <xf numFmtId="0" fontId="11" fillId="0" borderId="10" xfId="1" applyFont="1" applyBorder="1" applyAlignment="1">
      <alignment horizontal="left"/>
    </xf>
    <xf numFmtId="0" fontId="51" fillId="0" borderId="12" xfId="0" applyFont="1" applyBorder="1" applyAlignment="1">
      <alignment vertical="center" wrapText="1"/>
    </xf>
    <xf numFmtId="0" fontId="51" fillId="0" borderId="14" xfId="0" applyFont="1" applyBorder="1" applyAlignment="1">
      <alignment vertical="center"/>
    </xf>
    <xf numFmtId="0" fontId="51" fillId="0" borderId="13" xfId="0" applyFont="1" applyBorder="1" applyAlignment="1">
      <alignment vertical="center"/>
    </xf>
    <xf numFmtId="0" fontId="49" fillId="0" borderId="17" xfId="18" applyFont="1" applyFill="1" applyBorder="1" applyAlignment="1">
      <alignment wrapText="1"/>
    </xf>
    <xf numFmtId="0" fontId="49" fillId="0" borderId="18" xfId="18" applyFont="1" applyFill="1" applyBorder="1" applyAlignment="1">
      <alignment wrapText="1"/>
    </xf>
    <xf numFmtId="0" fontId="49" fillId="0" borderId="19" xfId="18" applyFont="1" applyFill="1" applyBorder="1" applyAlignment="1">
      <alignment wrapText="1"/>
    </xf>
    <xf numFmtId="0" fontId="50" fillId="0" borderId="20" xfId="0" applyFont="1" applyBorder="1"/>
    <xf numFmtId="0" fontId="51" fillId="0" borderId="12" xfId="0" applyFont="1" applyBorder="1" applyAlignment="1">
      <alignment horizontal="left" vertical="center" wrapText="1"/>
    </xf>
    <xf numFmtId="0" fontId="51" fillId="0" borderId="14" xfId="0" applyFont="1" applyBorder="1" applyAlignment="1">
      <alignment horizontal="left" vertical="center"/>
    </xf>
    <xf numFmtId="0" fontId="51" fillId="0" borderId="13" xfId="0" applyFont="1" applyBorder="1" applyAlignment="1">
      <alignment horizontal="left" vertical="center"/>
    </xf>
    <xf numFmtId="0" fontId="50" fillId="0" borderId="8" xfId="0" applyFont="1" applyBorder="1"/>
    <xf numFmtId="0" fontId="50" fillId="0" borderId="0" xfId="0" applyFont="1"/>
    <xf numFmtId="0" fontId="33" fillId="13" borderId="2" xfId="1" applyFont="1" applyFill="1" applyBorder="1" applyAlignment="1">
      <alignment horizontal="left" vertical="center" wrapText="1"/>
    </xf>
    <xf numFmtId="0" fontId="4" fillId="0" borderId="0" xfId="1" applyFont="1" applyAlignment="1">
      <alignment horizontal="center" vertical="center"/>
    </xf>
    <xf numFmtId="0" fontId="34" fillId="14" borderId="2" xfId="1" applyFont="1" applyFill="1" applyBorder="1" applyAlignment="1">
      <alignment horizontal="center" vertical="center"/>
    </xf>
    <xf numFmtId="0" fontId="47" fillId="15" borderId="12" xfId="1" applyFont="1" applyFill="1" applyBorder="1" applyAlignment="1">
      <alignment vertical="center" wrapText="1"/>
    </xf>
    <xf numFmtId="0" fontId="47" fillId="15" borderId="14" xfId="1" applyFont="1" applyFill="1" applyBorder="1" applyAlignment="1">
      <alignment vertical="center" wrapText="1"/>
    </xf>
    <xf numFmtId="0" fontId="47" fillId="15" borderId="13" xfId="1" applyFont="1" applyFill="1" applyBorder="1" applyAlignment="1">
      <alignment vertical="center" wrapText="1"/>
    </xf>
    <xf numFmtId="0" fontId="48" fillId="0" borderId="2" xfId="20" applyFont="1" applyBorder="1" applyAlignment="1">
      <alignment horizontal="left" vertical="center"/>
    </xf>
    <xf numFmtId="0" fontId="4" fillId="0" borderId="14" xfId="1" applyFont="1" applyBorder="1"/>
    <xf numFmtId="49" fontId="4" fillId="0" borderId="10" xfId="1" applyNumberFormat="1" applyFont="1" applyBorder="1" applyAlignment="1">
      <alignment horizontal="center" vertical="center"/>
    </xf>
    <xf numFmtId="0" fontId="43" fillId="10" borderId="3" xfId="1" applyFont="1" applyFill="1" applyBorder="1" applyAlignment="1">
      <alignment horizontal="center" vertical="center" wrapText="1"/>
    </xf>
    <xf numFmtId="0" fontId="44" fillId="10" borderId="15" xfId="1" applyFont="1" applyFill="1" applyBorder="1" applyAlignment="1">
      <alignment horizontal="center" vertical="center" wrapText="1"/>
    </xf>
    <xf numFmtId="49" fontId="4" fillId="11" borderId="12" xfId="1" applyNumberFormat="1" applyFont="1" applyFill="1" applyBorder="1" applyAlignment="1">
      <alignment horizontal="center" vertical="center"/>
    </xf>
    <xf numFmtId="49" fontId="4" fillId="11" borderId="14" xfId="1" applyNumberFormat="1" applyFont="1" applyFill="1" applyBorder="1" applyAlignment="1">
      <alignment horizontal="center" vertical="center"/>
    </xf>
    <xf numFmtId="49" fontId="4" fillId="11" borderId="13" xfId="1" applyNumberFormat="1" applyFont="1" applyFill="1" applyBorder="1" applyAlignment="1">
      <alignment horizontal="center" vertical="center"/>
    </xf>
    <xf numFmtId="49" fontId="4" fillId="0" borderId="0" xfId="1" applyNumberFormat="1" applyFont="1" applyAlignment="1">
      <alignment horizontal="center" vertical="center"/>
    </xf>
    <xf numFmtId="49" fontId="45" fillId="12" borderId="12" xfId="19" applyNumberFormat="1" applyFont="1" applyFill="1" applyBorder="1" applyAlignment="1">
      <alignment horizontal="center" vertical="center"/>
    </xf>
    <xf numFmtId="49" fontId="46" fillId="12" borderId="14" xfId="19" applyNumberFormat="1" applyFont="1" applyFill="1" applyBorder="1" applyAlignment="1">
      <alignment horizontal="center" vertical="center"/>
    </xf>
    <xf numFmtId="49" fontId="46" fillId="12" borderId="13" xfId="19" applyNumberFormat="1" applyFont="1" applyFill="1" applyBorder="1" applyAlignment="1">
      <alignment horizontal="center" vertical="center"/>
    </xf>
    <xf numFmtId="0" fontId="4" fillId="0" borderId="0" xfId="1" applyFont="1" applyAlignment="1">
      <alignment horizontal="left"/>
    </xf>
    <xf numFmtId="0" fontId="4" fillId="0" borderId="7" xfId="1" applyFont="1" applyBorder="1" applyAlignment="1">
      <alignment horizontal="left"/>
    </xf>
    <xf numFmtId="14" fontId="4" fillId="7" borderId="12" xfId="1" applyNumberFormat="1" applyFont="1" applyFill="1" applyBorder="1" applyProtection="1">
      <protection locked="0"/>
    </xf>
    <xf numFmtId="14" fontId="4" fillId="7" borderId="14" xfId="1" applyNumberFormat="1" applyFont="1" applyFill="1" applyBorder="1" applyProtection="1">
      <protection locked="0"/>
    </xf>
    <xf numFmtId="14" fontId="4" fillId="7" borderId="13" xfId="1" applyNumberFormat="1" applyFont="1" applyFill="1" applyBorder="1" applyProtection="1">
      <protection locked="0"/>
    </xf>
    <xf numFmtId="49" fontId="4" fillId="7" borderId="12" xfId="1" applyNumberFormat="1" applyFont="1" applyFill="1" applyBorder="1" applyAlignment="1" applyProtection="1">
      <alignment horizontal="right"/>
      <protection locked="0"/>
    </xf>
    <xf numFmtId="49" fontId="4" fillId="7" borderId="14" xfId="1" applyNumberFormat="1" applyFont="1" applyFill="1" applyBorder="1" applyAlignment="1" applyProtection="1">
      <alignment horizontal="right"/>
      <protection locked="0"/>
    </xf>
    <xf numFmtId="49" fontId="4" fillId="7" borderId="13" xfId="1" applyNumberFormat="1" applyFont="1" applyFill="1" applyBorder="1" applyAlignment="1" applyProtection="1">
      <alignment horizontal="right"/>
      <protection locked="0"/>
    </xf>
    <xf numFmtId="0" fontId="4" fillId="7" borderId="12" xfId="1" applyFont="1" applyFill="1" applyBorder="1" applyProtection="1">
      <protection locked="0"/>
    </xf>
    <xf numFmtId="0" fontId="4" fillId="7" borderId="14" xfId="1" applyFont="1" applyFill="1" applyBorder="1" applyProtection="1">
      <protection locked="0"/>
    </xf>
    <xf numFmtId="0" fontId="4" fillId="7" borderId="13" xfId="1" applyFont="1" applyFill="1" applyBorder="1" applyProtection="1">
      <protection locked="0"/>
    </xf>
    <xf numFmtId="0" fontId="4" fillId="0" borderId="12" xfId="1" applyFont="1" applyBorder="1"/>
    <xf numFmtId="0" fontId="4" fillId="0" borderId="13" xfId="1" applyFont="1" applyBorder="1"/>
    <xf numFmtId="0" fontId="11" fillId="3" borderId="10" xfId="1" applyFont="1" applyFill="1" applyBorder="1" applyAlignment="1">
      <alignment horizontal="left"/>
    </xf>
    <xf numFmtId="0" fontId="11" fillId="3" borderId="11" xfId="1" applyFont="1" applyFill="1" applyBorder="1" applyAlignment="1">
      <alignment horizontal="left"/>
    </xf>
    <xf numFmtId="0" fontId="11" fillId="3" borderId="0" xfId="1" applyFont="1" applyFill="1" applyAlignment="1">
      <alignment horizontal="left"/>
    </xf>
    <xf numFmtId="0" fontId="11" fillId="3" borderId="7" xfId="1" applyFont="1" applyFill="1" applyBorder="1" applyAlignment="1">
      <alignment horizontal="left"/>
    </xf>
    <xf numFmtId="0" fontId="11" fillId="4" borderId="10" xfId="1" applyFont="1" applyFill="1" applyBorder="1" applyAlignment="1">
      <alignment horizontal="left"/>
    </xf>
    <xf numFmtId="0" fontId="11" fillId="4" borderId="11" xfId="1" applyFont="1" applyFill="1" applyBorder="1" applyAlignment="1">
      <alignment horizontal="left"/>
    </xf>
    <xf numFmtId="0" fontId="12" fillId="5" borderId="12"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4" fillId="0" borderId="0" xfId="20" applyFont="1" applyFill="1" applyAlignment="1" applyProtection="1">
      <alignment vertical="top" wrapText="1"/>
      <protection locked="0"/>
    </xf>
    <xf numFmtId="0" fontId="12" fillId="3" borderId="12" xfId="1" applyFont="1" applyFill="1" applyBorder="1" applyAlignment="1">
      <alignment horizontal="center"/>
    </xf>
    <xf numFmtId="0" fontId="12" fillId="3" borderId="14" xfId="1" applyFont="1" applyFill="1" applyBorder="1" applyAlignment="1">
      <alignment horizontal="center"/>
    </xf>
    <xf numFmtId="0" fontId="12" fillId="3" borderId="13" xfId="1" applyFont="1" applyFill="1" applyBorder="1" applyAlignment="1">
      <alignment horizontal="center"/>
    </xf>
    <xf numFmtId="0" fontId="12" fillId="4" borderId="12" xfId="1" applyFont="1" applyFill="1" applyBorder="1" applyAlignment="1">
      <alignment horizontal="center"/>
    </xf>
    <xf numFmtId="0" fontId="12" fillId="4" borderId="14" xfId="1" applyFont="1" applyFill="1" applyBorder="1" applyAlignment="1">
      <alignment horizontal="center"/>
    </xf>
    <xf numFmtId="0" fontId="12" fillId="4" borderId="13" xfId="1" applyFont="1" applyFill="1" applyBorder="1" applyAlignment="1">
      <alignment horizontal="center"/>
    </xf>
    <xf numFmtId="0" fontId="7" fillId="0" borderId="0" xfId="1" applyFont="1" applyAlignment="1">
      <alignment horizontal="left" wrapText="1"/>
    </xf>
    <xf numFmtId="0" fontId="32" fillId="8" borderId="4" xfId="1" applyFont="1" applyFill="1" applyBorder="1" applyAlignment="1">
      <alignment horizontal="center" wrapText="1"/>
    </xf>
    <xf numFmtId="0" fontId="32" fillId="8" borderId="8" xfId="1" applyFont="1" applyFill="1" applyBorder="1" applyAlignment="1">
      <alignment horizontal="center" wrapText="1"/>
    </xf>
    <xf numFmtId="0" fontId="32" fillId="8" borderId="9" xfId="1" applyFont="1" applyFill="1" applyBorder="1" applyAlignment="1">
      <alignment horizontal="center" wrapText="1"/>
    </xf>
    <xf numFmtId="0" fontId="25" fillId="8" borderId="6" xfId="1" applyFont="1" applyFill="1" applyBorder="1" applyAlignment="1">
      <alignment horizontal="center" wrapText="1"/>
    </xf>
    <xf numFmtId="0" fontId="25" fillId="8" borderId="10" xfId="1" applyFont="1" applyFill="1" applyBorder="1" applyAlignment="1">
      <alignment horizontal="center" wrapText="1"/>
    </xf>
    <xf numFmtId="0" fontId="25" fillId="8" borderId="11" xfId="1" applyFont="1" applyFill="1" applyBorder="1" applyAlignment="1">
      <alignment horizontal="center" wrapText="1"/>
    </xf>
    <xf numFmtId="49" fontId="4" fillId="16" borderId="12" xfId="1" applyNumberFormat="1" applyFont="1" applyFill="1" applyBorder="1" applyAlignment="1">
      <alignment horizontal="center"/>
    </xf>
    <xf numFmtId="49" fontId="4" fillId="16" borderId="14" xfId="1" applyNumberFormat="1" applyFont="1" applyFill="1" applyBorder="1" applyAlignment="1">
      <alignment horizontal="center"/>
    </xf>
    <xf numFmtId="49" fontId="4" fillId="16" borderId="13" xfId="1" applyNumberFormat="1" applyFont="1" applyFill="1" applyBorder="1" applyAlignment="1">
      <alignment horizontal="center"/>
    </xf>
    <xf numFmtId="49" fontId="4" fillId="0" borderId="14" xfId="1" applyNumberFormat="1" applyFont="1" applyBorder="1" applyAlignment="1">
      <alignment horizontal="center" vertical="center"/>
    </xf>
    <xf numFmtId="49" fontId="45" fillId="9" borderId="12" xfId="19" applyNumberFormat="1" applyFont="1" applyBorder="1" applyAlignment="1">
      <alignment horizontal="center" vertical="center"/>
    </xf>
    <xf numFmtId="49" fontId="45" fillId="9" borderId="14" xfId="19" applyNumberFormat="1" applyFont="1" applyBorder="1" applyAlignment="1">
      <alignment horizontal="center" vertical="center"/>
    </xf>
    <xf numFmtId="49" fontId="45" fillId="9" borderId="13" xfId="19" applyNumberFormat="1" applyFont="1" applyBorder="1" applyAlignment="1">
      <alignment horizontal="center" vertical="center"/>
    </xf>
    <xf numFmtId="0" fontId="4" fillId="0" borderId="0" xfId="1" applyFont="1" applyAlignment="1">
      <alignment horizontal="right"/>
    </xf>
    <xf numFmtId="0" fontId="9" fillId="0" borderId="0" xfId="1" applyFont="1" applyAlignment="1">
      <alignment horizontal="right"/>
    </xf>
    <xf numFmtId="0" fontId="11" fillId="3" borderId="8" xfId="1" applyFont="1" applyFill="1" applyBorder="1" applyAlignment="1">
      <alignment horizontal="left"/>
    </xf>
    <xf numFmtId="0" fontId="11" fillId="3" borderId="9" xfId="1" applyFont="1" applyFill="1" applyBorder="1" applyAlignment="1">
      <alignment horizontal="left"/>
    </xf>
    <xf numFmtId="165" fontId="31" fillId="0" borderId="2" xfId="1" applyNumberFormat="1" applyFont="1" applyBorder="1" applyAlignment="1">
      <alignment horizontal="center"/>
    </xf>
    <xf numFmtId="0" fontId="5" fillId="0" borderId="12" xfId="1" applyFont="1" applyBorder="1" applyAlignment="1">
      <alignment horizontal="left"/>
    </xf>
    <xf numFmtId="0" fontId="5" fillId="0" borderId="14" xfId="1" applyFont="1" applyBorder="1" applyAlignment="1">
      <alignment horizontal="left"/>
    </xf>
    <xf numFmtId="0" fontId="5" fillId="0" borderId="13" xfId="1" applyFont="1" applyBorder="1" applyAlignment="1">
      <alignment horizontal="left"/>
    </xf>
    <xf numFmtId="0" fontId="9" fillId="0" borderId="12" xfId="1" applyFont="1" applyBorder="1" applyAlignment="1">
      <alignment horizontal="left"/>
    </xf>
    <xf numFmtId="0" fontId="9" fillId="0" borderId="14" xfId="1" applyFont="1" applyBorder="1" applyAlignment="1">
      <alignment horizontal="left"/>
    </xf>
    <xf numFmtId="0" fontId="9" fillId="0" borderId="13" xfId="1" applyFont="1" applyBorder="1" applyAlignment="1">
      <alignment horizontal="left"/>
    </xf>
    <xf numFmtId="0" fontId="5" fillId="0" borderId="0" xfId="1" applyFont="1" applyAlignment="1">
      <alignment horizontal="right"/>
    </xf>
    <xf numFmtId="165" fontId="31" fillId="0" borderId="4" xfId="1" applyNumberFormat="1" applyFont="1" applyBorder="1" applyAlignment="1">
      <alignment horizontal="center" vertical="center"/>
    </xf>
    <xf numFmtId="165" fontId="31" fillId="0" borderId="8" xfId="1" applyNumberFormat="1" applyFont="1" applyBorder="1" applyAlignment="1">
      <alignment horizontal="center" vertical="center"/>
    </xf>
    <xf numFmtId="165" fontId="31" fillId="0" borderId="9" xfId="1" applyNumberFormat="1" applyFont="1" applyBorder="1" applyAlignment="1">
      <alignment horizontal="center" vertical="center"/>
    </xf>
    <xf numFmtId="165" fontId="31" fillId="0" borderId="6" xfId="1" applyNumberFormat="1" applyFont="1" applyBorder="1" applyAlignment="1">
      <alignment horizontal="center" vertical="center"/>
    </xf>
    <xf numFmtId="165" fontId="31" fillId="0" borderId="10" xfId="1" applyNumberFormat="1" applyFont="1" applyBorder="1" applyAlignment="1">
      <alignment horizontal="center" vertical="center"/>
    </xf>
    <xf numFmtId="165" fontId="31" fillId="0" borderId="11" xfId="1" applyNumberFormat="1" applyFont="1" applyBorder="1" applyAlignment="1">
      <alignment horizontal="center" vertical="center"/>
    </xf>
    <xf numFmtId="0" fontId="19" fillId="0" borderId="0" xfId="1" applyFont="1" applyAlignment="1">
      <alignment horizontal="left"/>
    </xf>
    <xf numFmtId="0" fontId="7" fillId="0" borderId="0" xfId="1" applyFont="1" applyAlignment="1">
      <alignment horizontal="left"/>
    </xf>
    <xf numFmtId="0" fontId="11" fillId="4" borderId="8" xfId="1" applyFont="1" applyFill="1" applyBorder="1" applyAlignment="1">
      <alignment horizontal="left"/>
    </xf>
    <xf numFmtId="0" fontId="11" fillId="4" borderId="9" xfId="1" applyFont="1" applyFill="1" applyBorder="1" applyAlignment="1">
      <alignment horizontal="left"/>
    </xf>
    <xf numFmtId="0" fontId="4" fillId="0" borderId="12" xfId="1" applyFont="1" applyBorder="1" applyAlignment="1">
      <alignment horizontal="left"/>
    </xf>
    <xf numFmtId="0" fontId="4" fillId="0" borderId="13" xfId="1" applyFont="1" applyBorder="1" applyAlignment="1">
      <alignment horizontal="left"/>
    </xf>
    <xf numFmtId="0" fontId="5" fillId="0" borderId="0" xfId="10" applyFont="1" applyAlignment="1">
      <alignment horizontal="center"/>
    </xf>
    <xf numFmtId="0" fontId="14" fillId="0" borderId="0" xfId="10" applyFont="1" applyAlignment="1">
      <alignment horizontal="center"/>
    </xf>
    <xf numFmtId="1" fontId="27" fillId="0" borderId="0" xfId="17" applyNumberFormat="1" applyFont="1" applyAlignment="1">
      <alignment horizontal="center"/>
    </xf>
    <xf numFmtId="0" fontId="27" fillId="0" borderId="0" xfId="17" applyFont="1" applyAlignment="1">
      <alignment horizontal="center"/>
    </xf>
  </cellXfs>
  <cellStyles count="21">
    <cellStyle name="Accent2" xfId="19" builtinId="33"/>
    <cellStyle name="Comma0" xfId="2" xr:uid="{00000000-0005-0000-0000-000000000000}"/>
    <cellStyle name="Comma0 2" xfId="9" xr:uid="{00000000-0005-0000-0000-000001000000}"/>
    <cellStyle name="Currency0" xfId="3" xr:uid="{00000000-0005-0000-0000-000002000000}"/>
    <cellStyle name="Currency0 2" xfId="11" xr:uid="{00000000-0005-0000-0000-000003000000}"/>
    <cellStyle name="Date" xfId="4" xr:uid="{00000000-0005-0000-0000-000004000000}"/>
    <cellStyle name="Date 2" xfId="12" xr:uid="{00000000-0005-0000-0000-000005000000}"/>
    <cellStyle name="Fixed" xfId="5" xr:uid="{00000000-0005-0000-0000-000006000000}"/>
    <cellStyle name="Fixed 2" xfId="13" xr:uid="{00000000-0005-0000-0000-000007000000}"/>
    <cellStyle name="Heading 1" xfId="18" builtinId="16"/>
    <cellStyle name="Heading 1 2" xfId="6" xr:uid="{00000000-0005-0000-0000-000008000000}"/>
    <cellStyle name="Heading 1 3" xfId="14" xr:uid="{00000000-0005-0000-0000-000009000000}"/>
    <cellStyle name="Heading 2 2" xfId="7" xr:uid="{00000000-0005-0000-0000-00000A000000}"/>
    <cellStyle name="Heading 2 3" xfId="15" xr:uid="{00000000-0005-0000-0000-00000B000000}"/>
    <cellStyle name="Hyperlink" xfId="20" builtinId="8"/>
    <cellStyle name="Normal" xfId="0" builtinId="0"/>
    <cellStyle name="Normal 2" xfId="1" xr:uid="{00000000-0005-0000-0000-00000D000000}"/>
    <cellStyle name="Normal 3" xfId="10" xr:uid="{00000000-0005-0000-0000-00000E000000}"/>
    <cellStyle name="Normal 3 2" xfId="17" xr:uid="{00000000-0005-0000-0000-00000F000000}"/>
    <cellStyle name="Total 2" xfId="8" xr:uid="{00000000-0005-0000-0000-000010000000}"/>
    <cellStyle name="Total 3" xfId="16" xr:uid="{00000000-0005-0000-0000-000011000000}"/>
  </cellStyles>
  <dxfs count="8">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p.nj.gov/boss/risk-screening-too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p.nj.gov/wp-content/uploads/boss/permitting-guidance/stackheight.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8061-618E-4027-92DD-47DEEFDC398C}">
  <dimension ref="A1:R25"/>
  <sheetViews>
    <sheetView workbookViewId="0">
      <selection activeCell="A13" sqref="A13:R13"/>
    </sheetView>
  </sheetViews>
  <sheetFormatPr defaultRowHeight="15" x14ac:dyDescent="0.25"/>
  <sheetData>
    <row r="1" spans="1:18" x14ac:dyDescent="0.25">
      <c r="A1" s="111" t="s">
        <v>425</v>
      </c>
      <c r="B1" s="111"/>
      <c r="C1" s="111"/>
      <c r="D1" s="111"/>
      <c r="E1" s="111"/>
      <c r="F1" s="111"/>
      <c r="G1" s="111"/>
      <c r="H1" s="111"/>
      <c r="I1" s="111"/>
      <c r="J1" s="111"/>
      <c r="K1" s="111"/>
      <c r="L1" s="111"/>
      <c r="M1" s="111"/>
      <c r="N1" s="111"/>
      <c r="O1" s="111"/>
      <c r="P1" s="111"/>
      <c r="Q1" s="111"/>
      <c r="R1" s="111"/>
    </row>
    <row r="2" spans="1:18" x14ac:dyDescent="0.25">
      <c r="A2" s="112" t="s">
        <v>0</v>
      </c>
      <c r="B2" s="112"/>
      <c r="C2" s="112"/>
      <c r="D2" s="112"/>
      <c r="E2" s="112"/>
      <c r="F2" s="112"/>
      <c r="G2" s="112"/>
      <c r="H2" s="112"/>
      <c r="I2" s="112"/>
      <c r="J2" s="112"/>
      <c r="K2" s="112"/>
      <c r="L2" s="112"/>
      <c r="M2" s="112"/>
      <c r="N2" s="112"/>
      <c r="O2" s="112"/>
      <c r="P2" s="112"/>
      <c r="Q2" s="112"/>
      <c r="R2" s="112"/>
    </row>
    <row r="3" spans="1:18" x14ac:dyDescent="0.25">
      <c r="A3" s="113" t="s">
        <v>451</v>
      </c>
      <c r="B3" s="114"/>
      <c r="C3" s="114"/>
      <c r="D3" s="114"/>
      <c r="E3" s="114"/>
      <c r="F3" s="114"/>
      <c r="G3" s="114"/>
      <c r="H3" s="114"/>
      <c r="I3" s="114"/>
      <c r="J3" s="114"/>
      <c r="K3" s="114"/>
      <c r="L3" s="114"/>
      <c r="M3" s="114"/>
      <c r="N3" s="114"/>
      <c r="O3" s="114"/>
      <c r="P3" s="114"/>
      <c r="Q3" s="114"/>
      <c r="R3" s="115"/>
    </row>
    <row r="4" spans="1:18" ht="3.75" customHeight="1" x14ac:dyDescent="0.25">
      <c r="A4" s="116"/>
      <c r="B4" s="116"/>
      <c r="C4" s="116"/>
      <c r="D4" s="116"/>
      <c r="E4" s="116"/>
      <c r="F4" s="116"/>
      <c r="G4" s="116"/>
      <c r="H4" s="116"/>
      <c r="I4" s="116"/>
      <c r="J4" s="116"/>
      <c r="K4" s="116"/>
      <c r="L4" s="116"/>
      <c r="M4" s="116"/>
      <c r="N4" s="116"/>
      <c r="O4" s="116"/>
      <c r="P4" s="116"/>
      <c r="Q4" s="116"/>
      <c r="R4" s="116"/>
    </row>
    <row r="5" spans="1:18" x14ac:dyDescent="0.25">
      <c r="A5" s="117" t="s">
        <v>426</v>
      </c>
      <c r="B5" s="118"/>
      <c r="C5" s="118"/>
      <c r="D5" s="118"/>
      <c r="E5" s="118"/>
      <c r="F5" s="118"/>
      <c r="G5" s="118"/>
      <c r="H5" s="118"/>
      <c r="I5" s="118"/>
      <c r="J5" s="118"/>
      <c r="K5" s="118"/>
      <c r="L5" s="118"/>
      <c r="M5" s="118"/>
      <c r="N5" s="118"/>
      <c r="O5" s="118"/>
      <c r="P5" s="118"/>
      <c r="Q5" s="118"/>
      <c r="R5" s="119"/>
    </row>
    <row r="6" spans="1:18" ht="3.75" customHeight="1" x14ac:dyDescent="0.25">
      <c r="A6" s="110"/>
      <c r="B6" s="110"/>
      <c r="C6" s="110"/>
      <c r="D6" s="110"/>
      <c r="E6" s="110"/>
      <c r="F6" s="110"/>
      <c r="G6" s="110"/>
      <c r="H6" s="110"/>
      <c r="I6" s="110"/>
      <c r="J6" s="110"/>
      <c r="K6" s="110"/>
      <c r="L6" s="110"/>
      <c r="M6" s="110"/>
      <c r="N6" s="110"/>
      <c r="O6" s="110"/>
      <c r="P6" s="110"/>
      <c r="Q6" s="110"/>
      <c r="R6" s="110"/>
    </row>
    <row r="7" spans="1:18" ht="45" customHeight="1" x14ac:dyDescent="0.25">
      <c r="A7" s="102" t="s">
        <v>445</v>
      </c>
      <c r="B7" s="102"/>
      <c r="C7" s="102"/>
      <c r="D7" s="102"/>
      <c r="E7" s="102"/>
      <c r="F7" s="102"/>
      <c r="G7" s="102"/>
      <c r="H7" s="102"/>
      <c r="I7" s="102"/>
      <c r="J7" s="102"/>
      <c r="K7" s="102"/>
      <c r="L7" s="102"/>
      <c r="M7" s="102"/>
      <c r="N7" s="102"/>
      <c r="O7" s="102"/>
      <c r="P7" s="102"/>
      <c r="Q7" s="102"/>
      <c r="R7" s="102"/>
    </row>
    <row r="8" spans="1:18" ht="3.75" customHeight="1" x14ac:dyDescent="0.25">
      <c r="A8" s="103"/>
      <c r="B8" s="103"/>
      <c r="C8" s="103"/>
      <c r="D8" s="103"/>
      <c r="E8" s="103"/>
      <c r="F8" s="103"/>
      <c r="G8" s="103"/>
      <c r="H8" s="103"/>
      <c r="I8" s="103"/>
      <c r="J8" s="103"/>
      <c r="K8" s="103"/>
      <c r="L8" s="103"/>
      <c r="M8" s="103"/>
      <c r="N8" s="103"/>
      <c r="O8" s="103"/>
      <c r="P8" s="103"/>
      <c r="Q8" s="103"/>
      <c r="R8" s="103"/>
    </row>
    <row r="9" spans="1:18" x14ac:dyDescent="0.25">
      <c r="A9" s="104" t="s">
        <v>366</v>
      </c>
      <c r="B9" s="104"/>
      <c r="C9" s="104"/>
      <c r="D9" s="104"/>
      <c r="E9" s="104"/>
      <c r="F9" s="104"/>
      <c r="G9" s="104"/>
      <c r="H9" s="104"/>
      <c r="I9" s="104"/>
      <c r="J9" s="104"/>
      <c r="K9" s="104"/>
      <c r="L9" s="104"/>
      <c r="M9" s="104"/>
      <c r="N9" s="104"/>
      <c r="O9" s="104"/>
      <c r="P9" s="104"/>
      <c r="Q9" s="104"/>
      <c r="R9" s="104"/>
    </row>
    <row r="10" spans="1:18" ht="3.75" customHeight="1" x14ac:dyDescent="0.25">
      <c r="A10" s="103"/>
      <c r="B10" s="103"/>
      <c r="C10" s="103"/>
      <c r="D10" s="103"/>
      <c r="E10" s="103"/>
      <c r="F10" s="103"/>
      <c r="G10" s="103"/>
      <c r="H10" s="103"/>
      <c r="I10" s="103"/>
      <c r="J10" s="103"/>
      <c r="K10" s="103"/>
      <c r="L10" s="103"/>
      <c r="M10" s="103"/>
      <c r="N10" s="103"/>
      <c r="O10" s="103"/>
      <c r="P10" s="103"/>
      <c r="Q10" s="103"/>
      <c r="R10" s="103"/>
    </row>
    <row r="11" spans="1:18" ht="45" customHeight="1" x14ac:dyDescent="0.25">
      <c r="A11" s="105" t="s">
        <v>1</v>
      </c>
      <c r="B11" s="106"/>
      <c r="C11" s="106"/>
      <c r="D11" s="106"/>
      <c r="E11" s="106"/>
      <c r="F11" s="106"/>
      <c r="G11" s="106"/>
      <c r="H11" s="106"/>
      <c r="I11" s="106"/>
      <c r="J11" s="106"/>
      <c r="K11" s="106"/>
      <c r="L11" s="106"/>
      <c r="M11" s="106"/>
      <c r="N11" s="106"/>
      <c r="O11" s="106"/>
      <c r="P11" s="106"/>
      <c r="Q11" s="106"/>
      <c r="R11" s="107"/>
    </row>
    <row r="12" spans="1:18" ht="3.75" customHeight="1" x14ac:dyDescent="0.25">
      <c r="A12" s="103"/>
      <c r="B12" s="103"/>
      <c r="C12" s="103"/>
      <c r="D12" s="103"/>
      <c r="E12" s="103"/>
      <c r="F12" s="103"/>
      <c r="G12" s="103"/>
      <c r="H12" s="103"/>
      <c r="I12" s="103"/>
      <c r="J12" s="103"/>
      <c r="K12" s="103"/>
      <c r="L12" s="103"/>
      <c r="M12" s="103"/>
      <c r="N12" s="103"/>
      <c r="O12" s="103"/>
      <c r="P12" s="103"/>
      <c r="Q12" s="103"/>
      <c r="R12" s="103"/>
    </row>
    <row r="13" spans="1:18" x14ac:dyDescent="0.25">
      <c r="A13" s="108" t="s">
        <v>454</v>
      </c>
      <c r="B13" s="108"/>
      <c r="C13" s="108"/>
      <c r="D13" s="108"/>
      <c r="E13" s="108"/>
      <c r="F13" s="108"/>
      <c r="G13" s="108"/>
      <c r="H13" s="108"/>
      <c r="I13" s="108"/>
      <c r="J13" s="108"/>
      <c r="K13" s="108"/>
      <c r="L13" s="108"/>
      <c r="M13" s="108"/>
      <c r="N13" s="108"/>
      <c r="O13" s="108"/>
      <c r="P13" s="108"/>
      <c r="Q13" s="108"/>
      <c r="R13" s="108"/>
    </row>
    <row r="14" spans="1:18" ht="3.75" customHeight="1" x14ac:dyDescent="0.25">
      <c r="A14" s="109"/>
      <c r="B14" s="109"/>
      <c r="C14" s="109"/>
      <c r="D14" s="109"/>
      <c r="E14" s="109"/>
      <c r="F14" s="109"/>
      <c r="G14" s="109"/>
      <c r="H14" s="109"/>
      <c r="I14" s="109"/>
      <c r="J14" s="109"/>
      <c r="K14" s="109"/>
      <c r="L14" s="109"/>
      <c r="M14" s="109"/>
      <c r="N14" s="109"/>
      <c r="O14" s="109"/>
      <c r="P14" s="109"/>
      <c r="Q14" s="109"/>
      <c r="R14" s="109"/>
    </row>
    <row r="15" spans="1:18" ht="20.25" thickBot="1" x14ac:dyDescent="0.35">
      <c r="A15" s="93" t="s">
        <v>427</v>
      </c>
      <c r="B15" s="94"/>
      <c r="C15" s="94"/>
      <c r="D15" s="94"/>
      <c r="E15" s="94"/>
      <c r="F15" s="94"/>
      <c r="G15" s="94"/>
      <c r="H15" s="94"/>
      <c r="I15" s="94"/>
      <c r="J15" s="94"/>
      <c r="K15" s="94"/>
      <c r="L15" s="94"/>
      <c r="M15" s="94"/>
      <c r="N15" s="94"/>
      <c r="O15" s="94"/>
      <c r="P15" s="94"/>
      <c r="Q15" s="94"/>
      <c r="R15" s="95"/>
    </row>
    <row r="16" spans="1:18" ht="3.75" customHeight="1" thickTop="1" x14ac:dyDescent="0.25">
      <c r="A16" s="96"/>
      <c r="B16" s="96"/>
      <c r="C16" s="96"/>
      <c r="D16" s="96"/>
      <c r="E16" s="96"/>
      <c r="F16" s="96"/>
      <c r="G16" s="96"/>
      <c r="H16" s="96"/>
      <c r="I16" s="96"/>
      <c r="J16" s="96"/>
      <c r="K16" s="96"/>
      <c r="L16" s="96"/>
      <c r="M16" s="96"/>
      <c r="N16" s="96"/>
      <c r="O16" s="96"/>
      <c r="P16" s="96"/>
      <c r="Q16" s="96"/>
      <c r="R16" s="96"/>
    </row>
    <row r="17" spans="1:18" ht="195" customHeight="1" x14ac:dyDescent="0.25">
      <c r="A17" s="90" t="s">
        <v>428</v>
      </c>
      <c r="B17" s="91"/>
      <c r="C17" s="91"/>
      <c r="D17" s="91"/>
      <c r="E17" s="91"/>
      <c r="F17" s="91"/>
      <c r="G17" s="91"/>
      <c r="H17" s="91"/>
      <c r="I17" s="91"/>
      <c r="J17" s="91"/>
      <c r="K17" s="91"/>
      <c r="L17" s="91"/>
      <c r="M17" s="91"/>
      <c r="N17" s="91"/>
      <c r="O17" s="91"/>
      <c r="P17" s="91"/>
      <c r="Q17" s="91"/>
      <c r="R17" s="92"/>
    </row>
    <row r="18" spans="1:18" ht="3.75" customHeight="1" x14ac:dyDescent="0.25">
      <c r="A18" s="101"/>
      <c r="B18" s="101"/>
      <c r="C18" s="101"/>
      <c r="D18" s="101"/>
      <c r="E18" s="101"/>
      <c r="F18" s="101"/>
      <c r="G18" s="101"/>
      <c r="H18" s="101"/>
      <c r="I18" s="101"/>
      <c r="J18" s="101"/>
      <c r="K18" s="101"/>
      <c r="L18" s="101"/>
      <c r="M18" s="101"/>
      <c r="N18" s="101"/>
      <c r="O18" s="101"/>
      <c r="P18" s="101"/>
      <c r="Q18" s="101"/>
      <c r="R18" s="101"/>
    </row>
    <row r="19" spans="1:18" ht="20.25" thickBot="1" x14ac:dyDescent="0.35">
      <c r="A19" s="93" t="s">
        <v>429</v>
      </c>
      <c r="B19" s="94"/>
      <c r="C19" s="94"/>
      <c r="D19" s="94"/>
      <c r="E19" s="94"/>
      <c r="F19" s="94"/>
      <c r="G19" s="94"/>
      <c r="H19" s="94"/>
      <c r="I19" s="94"/>
      <c r="J19" s="94"/>
      <c r="K19" s="94"/>
      <c r="L19" s="94"/>
      <c r="M19" s="94"/>
      <c r="N19" s="94"/>
      <c r="O19" s="94"/>
      <c r="P19" s="94"/>
      <c r="Q19" s="94"/>
      <c r="R19" s="95"/>
    </row>
    <row r="20" spans="1:18" ht="3.75" customHeight="1" thickTop="1" x14ac:dyDescent="0.25">
      <c r="A20" s="96"/>
      <c r="B20" s="96"/>
      <c r="C20" s="96"/>
      <c r="D20" s="96"/>
      <c r="E20" s="96"/>
      <c r="F20" s="96"/>
      <c r="G20" s="96"/>
      <c r="H20" s="96"/>
      <c r="I20" s="96"/>
      <c r="J20" s="96"/>
      <c r="K20" s="96"/>
      <c r="L20" s="96"/>
      <c r="M20" s="96"/>
      <c r="N20" s="96"/>
      <c r="O20" s="96"/>
      <c r="P20" s="96"/>
      <c r="Q20" s="96"/>
      <c r="R20" s="96"/>
    </row>
    <row r="21" spans="1:18" ht="315" customHeight="1" x14ac:dyDescent="0.25">
      <c r="A21" s="97" t="s">
        <v>430</v>
      </c>
      <c r="B21" s="98"/>
      <c r="C21" s="98"/>
      <c r="D21" s="98"/>
      <c r="E21" s="98"/>
      <c r="F21" s="98"/>
      <c r="G21" s="98"/>
      <c r="H21" s="98"/>
      <c r="I21" s="98"/>
      <c r="J21" s="98"/>
      <c r="K21" s="98"/>
      <c r="L21" s="98"/>
      <c r="M21" s="98"/>
      <c r="N21" s="98"/>
      <c r="O21" s="98"/>
      <c r="P21" s="98"/>
      <c r="Q21" s="98"/>
      <c r="R21" s="99"/>
    </row>
    <row r="22" spans="1:18" ht="3.75" customHeight="1" x14ac:dyDescent="0.25">
      <c r="A22" s="100"/>
      <c r="B22" s="100"/>
      <c r="C22" s="100"/>
      <c r="D22" s="100"/>
      <c r="E22" s="100"/>
      <c r="F22" s="100"/>
      <c r="G22" s="100"/>
      <c r="H22" s="100"/>
      <c r="I22" s="100"/>
      <c r="J22" s="100"/>
      <c r="K22" s="100"/>
      <c r="L22" s="100"/>
      <c r="M22" s="100"/>
      <c r="N22" s="100"/>
      <c r="O22" s="100"/>
      <c r="P22" s="100"/>
      <c r="Q22" s="100"/>
      <c r="R22" s="100"/>
    </row>
    <row r="23" spans="1:18" ht="20.25" thickBot="1" x14ac:dyDescent="0.35">
      <c r="A23" s="93" t="s">
        <v>431</v>
      </c>
      <c r="B23" s="94"/>
      <c r="C23" s="94"/>
      <c r="D23" s="94"/>
      <c r="E23" s="94"/>
      <c r="F23" s="94"/>
      <c r="G23" s="94"/>
      <c r="H23" s="94"/>
      <c r="I23" s="94"/>
      <c r="J23" s="94"/>
      <c r="K23" s="94"/>
      <c r="L23" s="94"/>
      <c r="M23" s="94"/>
      <c r="N23" s="94"/>
      <c r="O23" s="94"/>
      <c r="P23" s="94"/>
      <c r="Q23" s="94"/>
      <c r="R23" s="95"/>
    </row>
    <row r="24" spans="1:18" ht="3.75" customHeight="1" thickTop="1" x14ac:dyDescent="0.25">
      <c r="A24" s="96"/>
      <c r="B24" s="96"/>
      <c r="C24" s="96"/>
      <c r="D24" s="96"/>
      <c r="E24" s="96"/>
      <c r="F24" s="96"/>
      <c r="G24" s="96"/>
      <c r="H24" s="96"/>
      <c r="I24" s="96"/>
      <c r="J24" s="96"/>
      <c r="K24" s="96"/>
      <c r="L24" s="96"/>
      <c r="M24" s="96"/>
      <c r="N24" s="96"/>
      <c r="O24" s="96"/>
      <c r="P24" s="96"/>
      <c r="Q24" s="96"/>
      <c r="R24" s="96"/>
    </row>
    <row r="25" spans="1:18" ht="146.25" customHeight="1" x14ac:dyDescent="0.25">
      <c r="A25" s="90" t="s">
        <v>450</v>
      </c>
      <c r="B25" s="91"/>
      <c r="C25" s="91"/>
      <c r="D25" s="91"/>
      <c r="E25" s="91"/>
      <c r="F25" s="91"/>
      <c r="G25" s="91"/>
      <c r="H25" s="91"/>
      <c r="I25" s="91"/>
      <c r="J25" s="91"/>
      <c r="K25" s="91"/>
      <c r="L25" s="91"/>
      <c r="M25" s="91"/>
      <c r="N25" s="91"/>
      <c r="O25" s="91"/>
      <c r="P25" s="91"/>
      <c r="Q25" s="91"/>
      <c r="R25" s="92"/>
    </row>
  </sheetData>
  <sheetProtection algorithmName="SHA-512" hashValue="ELG8fyPPI0LUWbQWFmDfz8Lw1TynLsNGB03fFRnk3361tV3vapsJZl2qLGPujPSGpqGx/7VIYyZU2+0egncIXA==" saltValue="r1WuJDROJSkv39b/jFKT9A==" spinCount="100000" sheet="1" objects="1" scenarios="1"/>
  <mergeCells count="25">
    <mergeCell ref="A6:R6"/>
    <mergeCell ref="A1:R1"/>
    <mergeCell ref="A2:R2"/>
    <mergeCell ref="A3:R3"/>
    <mergeCell ref="A4:R4"/>
    <mergeCell ref="A5:R5"/>
    <mergeCell ref="A18:R18"/>
    <mergeCell ref="A7:R7"/>
    <mergeCell ref="A8:R8"/>
    <mergeCell ref="A9:R9"/>
    <mergeCell ref="A10:R10"/>
    <mergeCell ref="A11:R11"/>
    <mergeCell ref="A12:R12"/>
    <mergeCell ref="A13:R13"/>
    <mergeCell ref="A14:R14"/>
    <mergeCell ref="A15:R15"/>
    <mergeCell ref="A16:R16"/>
    <mergeCell ref="A17:R17"/>
    <mergeCell ref="A25:R25"/>
    <mergeCell ref="A19:R19"/>
    <mergeCell ref="A20:R20"/>
    <mergeCell ref="A21:R21"/>
    <mergeCell ref="A22:R22"/>
    <mergeCell ref="A23:R23"/>
    <mergeCell ref="A24:R24"/>
  </mergeCells>
  <hyperlinks>
    <hyperlink ref="A13:R13" r:id="rId1" display="For references for toxicity data (URFs and RfCs), see the lists at https://dep.nj.gov/boss/risk-screening-tools/" xr:uid="{7559FE1B-DF96-4FC3-99B8-319C22026A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4"/>
  <sheetViews>
    <sheetView tabSelected="1" zoomScale="118" zoomScaleNormal="118" workbookViewId="0">
      <selection activeCell="D7" sqref="D7:F7"/>
    </sheetView>
  </sheetViews>
  <sheetFormatPr defaultColWidth="9.140625" defaultRowHeight="11.25" x14ac:dyDescent="0.2"/>
  <cols>
    <col min="1" max="1" width="5.42578125" style="57" bestFit="1" customWidth="1"/>
    <col min="2" max="2" width="5.140625" style="57" bestFit="1" customWidth="1"/>
    <col min="3" max="3" width="15.85546875" style="57" bestFit="1" customWidth="1"/>
    <col min="4" max="4" width="27" style="57" customWidth="1"/>
    <col min="5" max="5" width="5.28515625" style="57" customWidth="1"/>
    <col min="6" max="7" width="7" style="57" bestFit="1" customWidth="1"/>
    <col min="8" max="8" width="16.42578125" style="57" bestFit="1" customWidth="1"/>
    <col min="9" max="9" width="7.5703125" style="57" bestFit="1" customWidth="1"/>
    <col min="10" max="10" width="5.28515625" style="57" bestFit="1" customWidth="1"/>
    <col min="11" max="11" width="7" style="57" bestFit="1" customWidth="1"/>
    <col min="12" max="12" width="7.5703125" style="57" bestFit="1" customWidth="1"/>
    <col min="13" max="13" width="5.28515625" style="57" bestFit="1" customWidth="1"/>
    <col min="14" max="14" width="9.140625" style="57"/>
    <col min="15" max="15" width="7" style="57" bestFit="1" customWidth="1"/>
    <col min="16" max="16" width="6.140625" style="57" bestFit="1" customWidth="1"/>
    <col min="17" max="17" width="7.5703125" style="57" bestFit="1" customWidth="1"/>
    <col min="18" max="18" width="8.7109375" style="57" customWidth="1"/>
    <col min="19" max="16384" width="9.140625" style="57"/>
  </cols>
  <sheetData>
    <row r="1" spans="1:18" ht="14.25" customHeight="1" x14ac:dyDescent="0.2">
      <c r="A1" s="149" t="s">
        <v>432</v>
      </c>
      <c r="B1" s="150"/>
      <c r="C1" s="150"/>
      <c r="D1" s="150"/>
      <c r="E1" s="150"/>
      <c r="F1" s="150"/>
      <c r="G1" s="150"/>
      <c r="H1" s="150"/>
      <c r="I1" s="150"/>
      <c r="J1" s="150"/>
      <c r="K1" s="150"/>
      <c r="L1" s="150"/>
      <c r="M1" s="150"/>
      <c r="N1" s="150"/>
      <c r="O1" s="150"/>
      <c r="P1" s="150"/>
      <c r="Q1" s="150"/>
      <c r="R1" s="151"/>
    </row>
    <row r="2" spans="1:18" ht="12.75" customHeight="1" x14ac:dyDescent="0.2">
      <c r="A2" s="152" t="s">
        <v>0</v>
      </c>
      <c r="B2" s="153"/>
      <c r="C2" s="153"/>
      <c r="D2" s="153"/>
      <c r="E2" s="153"/>
      <c r="F2" s="153"/>
      <c r="G2" s="153"/>
      <c r="H2" s="153"/>
      <c r="I2" s="153"/>
      <c r="J2" s="153"/>
      <c r="K2" s="153"/>
      <c r="L2" s="153"/>
      <c r="M2" s="153"/>
      <c r="N2" s="153"/>
      <c r="O2" s="153"/>
      <c r="P2" s="153"/>
      <c r="Q2" s="153"/>
      <c r="R2" s="154"/>
    </row>
    <row r="3" spans="1:18" x14ac:dyDescent="0.2">
      <c r="A3" s="155" t="s">
        <v>452</v>
      </c>
      <c r="B3" s="156"/>
      <c r="C3" s="156"/>
      <c r="D3" s="156"/>
      <c r="E3" s="156"/>
      <c r="F3" s="156"/>
      <c r="G3" s="156"/>
      <c r="H3" s="156"/>
      <c r="I3" s="156"/>
      <c r="J3" s="156"/>
      <c r="K3" s="156"/>
      <c r="L3" s="156"/>
      <c r="M3" s="156"/>
      <c r="N3" s="156"/>
      <c r="O3" s="156"/>
      <c r="P3" s="156"/>
      <c r="Q3" s="156"/>
      <c r="R3" s="157"/>
    </row>
    <row r="4" spans="1:18" customFormat="1" ht="3.75" customHeight="1" x14ac:dyDescent="0.25">
      <c r="A4" s="158"/>
      <c r="B4" s="158"/>
      <c r="C4" s="158"/>
      <c r="D4" s="158"/>
      <c r="E4" s="158"/>
      <c r="F4" s="158"/>
      <c r="G4" s="158"/>
      <c r="H4" s="158"/>
      <c r="I4" s="158"/>
      <c r="J4" s="158"/>
      <c r="K4" s="158"/>
      <c r="L4" s="158"/>
      <c r="M4" s="158"/>
      <c r="N4" s="158"/>
      <c r="O4" s="158"/>
      <c r="P4" s="158"/>
      <c r="Q4" s="158"/>
      <c r="R4" s="158"/>
    </row>
    <row r="5" spans="1:18" customFormat="1" ht="15" x14ac:dyDescent="0.25">
      <c r="A5" s="159" t="s">
        <v>433</v>
      </c>
      <c r="B5" s="160"/>
      <c r="C5" s="160"/>
      <c r="D5" s="160"/>
      <c r="E5" s="160"/>
      <c r="F5" s="160"/>
      <c r="G5" s="160"/>
      <c r="H5" s="160"/>
      <c r="I5" s="160"/>
      <c r="J5" s="160"/>
      <c r="K5" s="160"/>
      <c r="L5" s="160"/>
      <c r="M5" s="160"/>
      <c r="N5" s="160"/>
      <c r="O5" s="160"/>
      <c r="P5" s="160"/>
      <c r="Q5" s="160"/>
      <c r="R5" s="161"/>
    </row>
    <row r="6" spans="1:18" x14ac:dyDescent="0.2">
      <c r="A6" s="8"/>
      <c r="B6" s="8"/>
      <c r="C6" s="8"/>
      <c r="D6" s="8"/>
      <c r="E6" s="41"/>
      <c r="F6" s="41"/>
      <c r="G6" s="41"/>
      <c r="H6" s="41"/>
      <c r="I6" s="41"/>
      <c r="J6" s="41"/>
      <c r="K6" s="41"/>
      <c r="L6" s="8"/>
      <c r="M6" s="8"/>
      <c r="N6" s="8"/>
      <c r="O6" s="8"/>
      <c r="P6" s="8"/>
      <c r="Q6" s="8"/>
      <c r="R6" s="8"/>
    </row>
    <row r="7" spans="1:18" x14ac:dyDescent="0.2">
      <c r="A7" s="120" t="s">
        <v>2</v>
      </c>
      <c r="B7" s="120"/>
      <c r="C7" s="121"/>
      <c r="D7" s="122"/>
      <c r="E7" s="123"/>
      <c r="F7" s="124"/>
      <c r="G7" s="41"/>
      <c r="H7" s="41"/>
      <c r="I7" s="41"/>
      <c r="J7" s="41"/>
      <c r="K7" s="41"/>
      <c r="L7" s="8"/>
      <c r="M7" s="8"/>
      <c r="N7" s="8"/>
      <c r="O7" s="8"/>
      <c r="P7" s="8"/>
      <c r="Q7" s="8"/>
      <c r="R7" s="8"/>
    </row>
    <row r="8" spans="1:18" x14ac:dyDescent="0.2">
      <c r="A8" s="120" t="s">
        <v>3</v>
      </c>
      <c r="B8" s="120"/>
      <c r="C8" s="121"/>
      <c r="D8" s="125"/>
      <c r="E8" s="126"/>
      <c r="F8" s="127"/>
      <c r="G8" s="41"/>
      <c r="H8" s="41"/>
      <c r="I8" s="41"/>
      <c r="J8" s="41"/>
      <c r="K8" s="41"/>
      <c r="L8" s="8"/>
      <c r="M8" s="8"/>
      <c r="N8" s="8"/>
      <c r="O8" s="8"/>
      <c r="P8" s="8"/>
      <c r="Q8" s="8"/>
      <c r="R8" s="8"/>
    </row>
    <row r="9" spans="1:18" x14ac:dyDescent="0.2">
      <c r="A9" s="120" t="s">
        <v>4</v>
      </c>
      <c r="B9" s="120"/>
      <c r="C9" s="121"/>
      <c r="D9" s="128"/>
      <c r="E9" s="129"/>
      <c r="F9" s="130"/>
      <c r="G9" s="41"/>
      <c r="H9" s="41"/>
      <c r="I9" s="41"/>
      <c r="J9" s="41"/>
      <c r="K9" s="41"/>
      <c r="L9" s="8"/>
      <c r="M9" s="8"/>
      <c r="N9" s="8"/>
      <c r="O9" s="8"/>
      <c r="P9" s="8"/>
      <c r="Q9" s="8"/>
      <c r="R9" s="8"/>
    </row>
    <row r="10" spans="1:18" x14ac:dyDescent="0.2">
      <c r="A10" s="120" t="s">
        <v>5</v>
      </c>
      <c r="B10" s="120"/>
      <c r="C10" s="121"/>
      <c r="D10" s="128"/>
      <c r="E10" s="129"/>
      <c r="F10" s="129"/>
      <c r="G10" s="129"/>
      <c r="H10" s="129"/>
      <c r="I10" s="129"/>
      <c r="J10" s="129"/>
      <c r="K10" s="129"/>
      <c r="L10" s="129"/>
      <c r="M10" s="129"/>
      <c r="N10" s="129"/>
      <c r="O10" s="129"/>
      <c r="P10" s="130"/>
      <c r="Q10" s="8"/>
      <c r="R10" s="8"/>
    </row>
    <row r="11" spans="1:18" x14ac:dyDescent="0.2">
      <c r="A11" s="120" t="s">
        <v>6</v>
      </c>
      <c r="B11" s="120"/>
      <c r="C11" s="121"/>
      <c r="D11" s="128"/>
      <c r="E11" s="129"/>
      <c r="F11" s="129"/>
      <c r="G11" s="129"/>
      <c r="H11" s="129"/>
      <c r="I11" s="129"/>
      <c r="J11" s="129"/>
      <c r="K11" s="129"/>
      <c r="L11" s="129"/>
      <c r="M11" s="129"/>
      <c r="N11" s="129"/>
      <c r="O11" s="129"/>
      <c r="P11" s="130"/>
      <c r="Q11" s="8"/>
      <c r="R11" s="8"/>
    </row>
    <row r="12" spans="1:18" x14ac:dyDescent="0.2">
      <c r="A12" s="120" t="s">
        <v>7</v>
      </c>
      <c r="B12" s="120"/>
      <c r="C12" s="121"/>
      <c r="D12" s="128"/>
      <c r="E12" s="129"/>
      <c r="F12" s="130"/>
      <c r="G12" s="69"/>
      <c r="H12" s="69"/>
      <c r="I12" s="69"/>
      <c r="J12" s="69"/>
      <c r="K12" s="69"/>
      <c r="L12" s="69"/>
      <c r="M12" s="69"/>
      <c r="N12" s="8"/>
      <c r="O12" s="8"/>
      <c r="P12" s="8"/>
      <c r="Q12" s="8"/>
      <c r="R12" s="8"/>
    </row>
    <row r="13" spans="1:18" x14ac:dyDescent="0.2">
      <c r="A13" s="8"/>
      <c r="B13" s="8"/>
      <c r="C13" s="8"/>
      <c r="D13" s="8"/>
      <c r="E13" s="8"/>
      <c r="F13" s="8"/>
      <c r="G13" s="8"/>
      <c r="H13" s="8"/>
      <c r="I13" s="8"/>
      <c r="J13" s="8"/>
      <c r="K13" s="8"/>
      <c r="L13" s="8"/>
      <c r="M13" s="8"/>
      <c r="N13" s="8"/>
      <c r="O13" s="8"/>
      <c r="P13" s="8"/>
      <c r="Q13" s="8"/>
      <c r="R13" s="8"/>
    </row>
    <row r="14" spans="1:18" ht="12" x14ac:dyDescent="0.2">
      <c r="A14" s="8"/>
      <c r="C14" s="8"/>
      <c r="D14" s="2" t="s">
        <v>356</v>
      </c>
      <c r="E14" s="8"/>
      <c r="F14" s="68"/>
      <c r="G14" s="8"/>
      <c r="H14" s="162" t="s">
        <v>434</v>
      </c>
      <c r="I14" s="162"/>
      <c r="J14" s="2"/>
      <c r="K14" s="44"/>
      <c r="L14" s="17" t="s">
        <v>8</v>
      </c>
      <c r="M14" s="35"/>
      <c r="N14" s="8"/>
      <c r="O14" s="8"/>
      <c r="P14" s="8"/>
      <c r="Q14" s="8"/>
      <c r="R14" s="8"/>
    </row>
    <row r="15" spans="1:18" x14ac:dyDescent="0.2">
      <c r="A15" s="8"/>
      <c r="C15" s="8"/>
      <c r="D15" s="2" t="s">
        <v>343</v>
      </c>
      <c r="E15" s="8"/>
      <c r="F15" s="68"/>
      <c r="G15" s="8"/>
      <c r="H15" s="162" t="s">
        <v>9</v>
      </c>
      <c r="I15" s="162"/>
      <c r="J15" s="2"/>
      <c r="K15" s="45"/>
      <c r="L15" s="20" t="s">
        <v>8</v>
      </c>
      <c r="M15" s="35"/>
      <c r="N15" s="8"/>
      <c r="O15" s="8"/>
      <c r="P15" s="8"/>
      <c r="Q15" s="8"/>
      <c r="R15" s="8"/>
    </row>
    <row r="16" spans="1:18" ht="12" x14ac:dyDescent="0.2">
      <c r="A16" s="8"/>
      <c r="C16" s="29"/>
      <c r="D16" s="2" t="s">
        <v>352</v>
      </c>
      <c r="E16" s="29"/>
      <c r="F16" s="68"/>
      <c r="G16" s="29"/>
      <c r="H16" s="163" t="s">
        <v>10</v>
      </c>
      <c r="I16" s="163"/>
      <c r="J16" s="1"/>
      <c r="K16" s="9" t="str">
        <f>IF(OR(ISBLANK(K14),ISBLANK(K15)),"",VLOOKUP(K15,Annual!A4:AZ55,LOOKUP(K14,Annual!B3:AZ3,Hour!B1:AZ1),TRUE))</f>
        <v/>
      </c>
      <c r="L16" s="170" t="s">
        <v>11</v>
      </c>
      <c r="M16" s="171"/>
      <c r="N16" s="172"/>
      <c r="O16" s="8"/>
      <c r="P16" s="8"/>
      <c r="Q16" s="8"/>
      <c r="R16" s="8"/>
    </row>
    <row r="17" spans="1:19" ht="12" x14ac:dyDescent="0.2">
      <c r="A17" s="8"/>
      <c r="D17" s="2" t="s">
        <v>353</v>
      </c>
      <c r="E17" s="30"/>
      <c r="F17" s="68"/>
      <c r="G17" s="30"/>
      <c r="H17" s="173" t="s">
        <v>374</v>
      </c>
      <c r="I17" s="173"/>
      <c r="J17" s="31"/>
      <c r="K17" s="9" t="str">
        <f>IF(OR(ISBLANK(K14),ISBLANK(K15)),"",VLOOKUP(K15,Hour!A4:AZ55,LOOKUP(K14,Hour!B3:AZ3,Hour!B1:AZ1),TRUE))</f>
        <v/>
      </c>
      <c r="L17" s="167" t="s">
        <v>12</v>
      </c>
      <c r="M17" s="168"/>
      <c r="N17" s="169"/>
      <c r="O17" s="8"/>
      <c r="P17" s="8"/>
      <c r="Q17" s="8"/>
      <c r="R17" s="8"/>
    </row>
    <row r="18" spans="1:19" x14ac:dyDescent="0.2">
      <c r="A18" s="8"/>
      <c r="B18" s="31"/>
      <c r="C18" s="31"/>
      <c r="D18" s="31"/>
      <c r="E18" s="31"/>
      <c r="F18" s="31"/>
      <c r="G18" s="31"/>
      <c r="O18" s="8"/>
      <c r="P18" s="8"/>
      <c r="Q18" s="8"/>
      <c r="R18" s="8"/>
    </row>
    <row r="19" spans="1:19" x14ac:dyDescent="0.2">
      <c r="A19" s="8"/>
      <c r="B19" s="19" t="s">
        <v>13</v>
      </c>
      <c r="C19" s="8"/>
      <c r="D19" s="8"/>
      <c r="E19" s="8"/>
      <c r="F19" s="8"/>
      <c r="G19" s="8"/>
      <c r="H19" s="8"/>
      <c r="I19" s="8"/>
      <c r="J19" s="8"/>
      <c r="K19" s="8"/>
      <c r="L19" s="8"/>
      <c r="M19" s="8"/>
      <c r="N19" s="8"/>
      <c r="O19" s="8"/>
      <c r="P19" s="8"/>
      <c r="Q19" s="8"/>
      <c r="R19" s="8"/>
    </row>
    <row r="20" spans="1:19" x14ac:dyDescent="0.2">
      <c r="A20" s="8"/>
      <c r="B20" s="8"/>
      <c r="C20" s="29" t="s">
        <v>14</v>
      </c>
      <c r="D20" s="29"/>
      <c r="E20" s="8"/>
      <c r="F20" s="8"/>
      <c r="G20" s="8"/>
      <c r="H20" s="30" t="s">
        <v>15</v>
      </c>
      <c r="I20" s="8"/>
      <c r="J20" s="8"/>
      <c r="K20" s="8"/>
      <c r="L20" s="8"/>
      <c r="M20" s="8"/>
      <c r="N20" s="8"/>
      <c r="O20" s="8"/>
      <c r="P20" s="8"/>
      <c r="Q20" s="58"/>
      <c r="R20" s="58"/>
    </row>
    <row r="21" spans="1:19" ht="12" x14ac:dyDescent="0.2">
      <c r="A21" s="8"/>
      <c r="B21" s="8"/>
      <c r="C21" s="23" t="s">
        <v>16</v>
      </c>
      <c r="D21" s="164" t="s">
        <v>435</v>
      </c>
      <c r="E21" s="164"/>
      <c r="F21" s="165"/>
      <c r="G21" s="40"/>
      <c r="H21" s="26" t="s">
        <v>17</v>
      </c>
      <c r="I21" s="182" t="s">
        <v>18</v>
      </c>
      <c r="J21" s="182"/>
      <c r="K21" s="182"/>
      <c r="L21" s="182"/>
      <c r="M21" s="182"/>
      <c r="N21" s="182"/>
      <c r="O21" s="182"/>
      <c r="P21" s="182"/>
      <c r="Q21" s="182"/>
      <c r="R21" s="183"/>
    </row>
    <row r="22" spans="1:19" ht="12" x14ac:dyDescent="0.2">
      <c r="A22" s="8"/>
      <c r="B22" s="8"/>
      <c r="C22" s="24"/>
      <c r="D22" s="79" t="s">
        <v>436</v>
      </c>
      <c r="E22" s="79"/>
      <c r="F22" s="80"/>
      <c r="G22" s="40"/>
      <c r="H22" s="27" t="s">
        <v>21</v>
      </c>
      <c r="I22" s="81" t="s">
        <v>22</v>
      </c>
      <c r="J22" s="81"/>
      <c r="K22" s="81"/>
      <c r="L22" s="81"/>
      <c r="M22" s="81"/>
      <c r="N22" s="81"/>
      <c r="O22" s="81"/>
      <c r="P22" s="81"/>
      <c r="Q22" s="81"/>
      <c r="R22" s="82"/>
    </row>
    <row r="23" spans="1:19" ht="12" x14ac:dyDescent="0.2">
      <c r="A23" s="8"/>
      <c r="B23" s="8"/>
      <c r="C23" s="24" t="s">
        <v>19</v>
      </c>
      <c r="D23" s="135" t="s">
        <v>20</v>
      </c>
      <c r="E23" s="135"/>
      <c r="F23" s="136"/>
      <c r="G23" s="40"/>
      <c r="H23" s="27" t="s">
        <v>25</v>
      </c>
      <c r="I23" s="81" t="s">
        <v>26</v>
      </c>
      <c r="J23" s="81"/>
      <c r="K23" s="81"/>
      <c r="L23" s="81"/>
      <c r="M23" s="81"/>
      <c r="N23" s="81"/>
      <c r="O23" s="81"/>
      <c r="P23" s="81"/>
      <c r="Q23" s="81"/>
      <c r="R23" s="82"/>
    </row>
    <row r="24" spans="1:19" ht="12" x14ac:dyDescent="0.2">
      <c r="A24" s="8"/>
      <c r="B24" s="8"/>
      <c r="C24" s="24" t="s">
        <v>23</v>
      </c>
      <c r="D24" s="135" t="s">
        <v>24</v>
      </c>
      <c r="E24" s="135"/>
      <c r="F24" s="136"/>
      <c r="G24" s="40"/>
      <c r="H24" s="27" t="s">
        <v>29</v>
      </c>
      <c r="I24" s="81" t="s">
        <v>30</v>
      </c>
      <c r="J24" s="81"/>
      <c r="K24" s="81"/>
      <c r="L24" s="81"/>
      <c r="M24" s="81"/>
      <c r="N24" s="81"/>
      <c r="O24" s="81"/>
      <c r="P24" s="81"/>
      <c r="Q24" s="81"/>
      <c r="R24" s="82"/>
    </row>
    <row r="25" spans="1:19" ht="12" x14ac:dyDescent="0.2">
      <c r="A25" s="8"/>
      <c r="B25" s="8"/>
      <c r="C25" s="24" t="s">
        <v>27</v>
      </c>
      <c r="D25" s="135" t="s">
        <v>28</v>
      </c>
      <c r="E25" s="135"/>
      <c r="F25" s="136"/>
      <c r="G25" s="40"/>
      <c r="H25" s="27" t="s">
        <v>341</v>
      </c>
      <c r="I25" s="81" t="s">
        <v>355</v>
      </c>
      <c r="J25" s="81"/>
      <c r="K25" s="81"/>
      <c r="L25" s="81"/>
      <c r="M25" s="81"/>
      <c r="N25" s="81"/>
      <c r="O25" s="81"/>
      <c r="P25" s="81"/>
      <c r="Q25" s="81"/>
      <c r="R25" s="82"/>
    </row>
    <row r="26" spans="1:19" x14ac:dyDescent="0.2">
      <c r="A26" s="8"/>
      <c r="B26" s="8"/>
      <c r="C26" s="24" t="s">
        <v>31</v>
      </c>
      <c r="D26" s="135" t="s">
        <v>32</v>
      </c>
      <c r="E26" s="135"/>
      <c r="F26" s="136"/>
      <c r="G26" s="40"/>
      <c r="H26" s="27" t="s">
        <v>347</v>
      </c>
      <c r="I26" s="81" t="s">
        <v>350</v>
      </c>
      <c r="J26" s="81"/>
      <c r="K26" s="81"/>
      <c r="L26" s="81"/>
      <c r="M26" s="81"/>
      <c r="N26" s="81"/>
      <c r="O26" s="81"/>
      <c r="P26" s="81"/>
      <c r="Q26" s="81"/>
      <c r="R26" s="82"/>
    </row>
    <row r="27" spans="1:19" x14ac:dyDescent="0.2">
      <c r="A27" s="8"/>
      <c r="B27" s="8"/>
      <c r="C27" s="24" t="s">
        <v>33</v>
      </c>
      <c r="D27" s="135" t="s">
        <v>34</v>
      </c>
      <c r="E27" s="135"/>
      <c r="F27" s="136"/>
      <c r="G27" s="40"/>
      <c r="H27" s="28" t="s">
        <v>348</v>
      </c>
      <c r="I27" s="137" t="s">
        <v>351</v>
      </c>
      <c r="J27" s="137"/>
      <c r="K27" s="137"/>
      <c r="L27" s="137"/>
      <c r="M27" s="137"/>
      <c r="N27" s="137"/>
      <c r="O27" s="137"/>
      <c r="P27" s="137"/>
      <c r="Q27" s="137"/>
      <c r="R27" s="138"/>
    </row>
    <row r="28" spans="1:19" ht="12" customHeight="1" x14ac:dyDescent="0.2">
      <c r="A28" s="8"/>
      <c r="B28" s="8"/>
      <c r="C28" s="24" t="s">
        <v>341</v>
      </c>
      <c r="D28" s="135" t="s">
        <v>354</v>
      </c>
      <c r="E28" s="135"/>
      <c r="F28" s="136"/>
      <c r="G28" s="40"/>
    </row>
    <row r="29" spans="1:19" ht="11.25" customHeight="1" x14ac:dyDescent="0.2">
      <c r="A29" s="8"/>
      <c r="B29" s="8"/>
      <c r="C29" s="24"/>
      <c r="D29" s="135" t="s">
        <v>349</v>
      </c>
      <c r="E29" s="135"/>
      <c r="F29" s="136"/>
      <c r="G29" s="40"/>
    </row>
    <row r="30" spans="1:19" ht="11.25" customHeight="1" x14ac:dyDescent="0.2">
      <c r="A30" s="8"/>
      <c r="B30" s="8"/>
      <c r="C30" s="24" t="s">
        <v>347</v>
      </c>
      <c r="D30" s="135" t="s">
        <v>350</v>
      </c>
      <c r="E30" s="135"/>
      <c r="F30" s="136"/>
      <c r="G30" s="40"/>
      <c r="H30" s="141" t="s">
        <v>453</v>
      </c>
      <c r="I30" s="141"/>
      <c r="J30" s="141"/>
      <c r="K30" s="141"/>
      <c r="L30" s="141"/>
      <c r="M30" s="141"/>
      <c r="N30" s="141"/>
      <c r="O30" s="141"/>
      <c r="P30" s="141"/>
      <c r="Q30" s="141"/>
      <c r="R30" s="141"/>
      <c r="S30" s="83"/>
    </row>
    <row r="31" spans="1:19" x14ac:dyDescent="0.2">
      <c r="A31" s="8"/>
      <c r="B31" s="8"/>
      <c r="C31" s="25" t="s">
        <v>348</v>
      </c>
      <c r="D31" s="133" t="s">
        <v>351</v>
      </c>
      <c r="E31" s="133"/>
      <c r="F31" s="134"/>
      <c r="G31" s="40"/>
      <c r="H31" s="141"/>
      <c r="I31" s="141"/>
      <c r="J31" s="141"/>
      <c r="K31" s="141"/>
      <c r="L31" s="141"/>
      <c r="M31" s="141"/>
      <c r="N31" s="141"/>
      <c r="O31" s="141"/>
      <c r="P31" s="141"/>
      <c r="Q31" s="141"/>
      <c r="R31" s="141"/>
    </row>
    <row r="32" spans="1:19" x14ac:dyDescent="0.2">
      <c r="A32" s="8"/>
      <c r="B32" s="8"/>
      <c r="C32" s="88"/>
      <c r="D32" s="40"/>
      <c r="E32" s="40"/>
      <c r="F32" s="89"/>
      <c r="G32" s="40"/>
      <c r="H32" s="84"/>
      <c r="I32" s="84"/>
      <c r="J32" s="84"/>
      <c r="K32" s="84"/>
      <c r="L32" s="84"/>
      <c r="M32" s="84"/>
      <c r="N32" s="84"/>
      <c r="O32" s="84"/>
      <c r="P32" s="84"/>
      <c r="Q32" s="84"/>
      <c r="R32" s="84"/>
    </row>
    <row r="33" spans="1:18" x14ac:dyDescent="0.2">
      <c r="A33" s="3"/>
      <c r="B33" s="58"/>
      <c r="C33" s="8"/>
      <c r="D33" s="8"/>
      <c r="E33" s="8"/>
      <c r="F33" s="142" t="s">
        <v>35</v>
      </c>
      <c r="G33" s="143"/>
      <c r="H33" s="143"/>
      <c r="I33" s="143"/>
      <c r="J33" s="143"/>
      <c r="K33" s="143"/>
      <c r="L33" s="143"/>
      <c r="M33" s="144"/>
      <c r="N33" s="145" t="s">
        <v>36</v>
      </c>
      <c r="O33" s="146"/>
      <c r="P33" s="146"/>
      <c r="Q33" s="146"/>
      <c r="R33" s="147"/>
    </row>
    <row r="34" spans="1:18" ht="23.25" x14ac:dyDescent="0.2">
      <c r="A34" s="42"/>
      <c r="B34" s="43" t="s">
        <v>37</v>
      </c>
      <c r="C34" s="22" t="s">
        <v>38</v>
      </c>
      <c r="D34" s="139" t="s">
        <v>367</v>
      </c>
      <c r="E34" s="140"/>
      <c r="F34" s="18" t="s">
        <v>39</v>
      </c>
      <c r="G34" s="18" t="s">
        <v>337</v>
      </c>
      <c r="H34" s="18" t="s">
        <v>338</v>
      </c>
      <c r="I34" s="18" t="s">
        <v>40</v>
      </c>
      <c r="J34" s="18" t="s">
        <v>340</v>
      </c>
      <c r="K34" s="18" t="s">
        <v>41</v>
      </c>
      <c r="L34" s="18" t="s">
        <v>42</v>
      </c>
      <c r="M34" s="18" t="s">
        <v>340</v>
      </c>
      <c r="N34" s="21" t="s">
        <v>339</v>
      </c>
      <c r="O34" s="21" t="s">
        <v>43</v>
      </c>
      <c r="P34" s="21" t="s">
        <v>44</v>
      </c>
      <c r="Q34" s="21" t="s">
        <v>45</v>
      </c>
      <c r="R34" s="21" t="s">
        <v>340</v>
      </c>
    </row>
    <row r="35" spans="1:18" ht="11.25" customHeight="1" x14ac:dyDescent="0.2">
      <c r="A35" s="37">
        <v>1</v>
      </c>
      <c r="B35" s="37" t="s">
        <v>46</v>
      </c>
      <c r="C35" s="10">
        <v>75070</v>
      </c>
      <c r="D35" s="131" t="s">
        <v>47</v>
      </c>
      <c r="E35" s="132"/>
      <c r="F35" s="11"/>
      <c r="G35" s="12" t="str">
        <f>IF(OR($K$16="",ISBLANK(F35)),"",$K$16*F35)</f>
        <v/>
      </c>
      <c r="H35" s="12">
        <v>2.2000000000000001E-6</v>
      </c>
      <c r="I35" s="32" t="str">
        <f>IF(OR(G35="",ISBLANK(H35)),"",$H35*$G35)</f>
        <v/>
      </c>
      <c r="J35" s="66" t="str">
        <f>IF(I35="","",IF(I35 &gt; 0.000001, "FER", "Negl."))</f>
        <v/>
      </c>
      <c r="K35" s="9">
        <v>9</v>
      </c>
      <c r="L35" s="13" t="str">
        <f>IF(OR(G35="",ISBLANK(K35)),"",$G35/$K35)</f>
        <v/>
      </c>
      <c r="M35" s="67" t="str">
        <f>IF(L35="","",IF(L35 &gt; 1, "FER", "Negl."))</f>
        <v/>
      </c>
      <c r="N35" s="11"/>
      <c r="O35" s="9" t="str">
        <f>IF(OR($K$17="",ISBLANK(N35)),"",$K$17*N35)</f>
        <v/>
      </c>
      <c r="P35" s="9">
        <v>470</v>
      </c>
      <c r="Q35" s="13" t="str">
        <f>IF(OR(O35="",ISBLANK(P35)),"",O35/P35)</f>
        <v/>
      </c>
      <c r="R35" s="67" t="str">
        <f>IF(Q35="","",IF(Q35 &gt; 1, "FER", "Negl."))</f>
        <v/>
      </c>
    </row>
    <row r="36" spans="1:18" ht="11.25" customHeight="1" x14ac:dyDescent="0.2">
      <c r="A36" s="37">
        <v>2</v>
      </c>
      <c r="B36" s="37" t="s">
        <v>46</v>
      </c>
      <c r="C36" s="10">
        <v>60355</v>
      </c>
      <c r="D36" s="131" t="s">
        <v>48</v>
      </c>
      <c r="E36" s="132"/>
      <c r="F36" s="11"/>
      <c r="G36" s="12" t="str">
        <f t="shared" ref="G36:G104" si="0">IF(OR($K$16="",ISBLANK(F36)),"",$K$16*F36)</f>
        <v/>
      </c>
      <c r="H36" s="12">
        <v>2.0000000000000002E-5</v>
      </c>
      <c r="I36" s="32" t="str">
        <f t="shared" ref="I36:I104" si="1">IF(OR(G36="",ISBLANK(H36)),"",$H36*$G36)</f>
        <v/>
      </c>
      <c r="J36" s="66" t="str">
        <f t="shared" ref="J36:J104" si="2">IF(I36="","",IF(I36 &gt; 0.000001, "FER", "Negl."))</f>
        <v/>
      </c>
      <c r="K36" s="9"/>
      <c r="L36" s="13" t="str">
        <f t="shared" ref="L36:L104" si="3">IF(OR(G36="",ISBLANK(K36)),"",$G36/$K36)</f>
        <v/>
      </c>
      <c r="M36" s="67" t="str">
        <f t="shared" ref="M36:M104" si="4">IF(L36="","",IF(L36 &gt; 1, "FER", "Negl."))</f>
        <v/>
      </c>
      <c r="N36" s="11"/>
      <c r="O36" s="9" t="str">
        <f>IF(OR($K$17="",ISBLANK(N36)),"",$K$17*N36)</f>
        <v/>
      </c>
      <c r="P36" s="9"/>
      <c r="Q36" s="13" t="str">
        <f t="shared" ref="Q36:Q104" si="5">IF(OR(O36="",ISBLANK(P36)),"",O36/P36)</f>
        <v/>
      </c>
      <c r="R36" s="67" t="str">
        <f t="shared" ref="R36:R104" si="6">IF(Q36="","",IF(Q36 &gt; 1, "FER", "Negl."))</f>
        <v/>
      </c>
    </row>
    <row r="37" spans="1:18" ht="11.25" customHeight="1" x14ac:dyDescent="0.2">
      <c r="A37" s="37">
        <v>3</v>
      </c>
      <c r="B37" s="37"/>
      <c r="C37" s="10">
        <v>67641</v>
      </c>
      <c r="D37" s="131" t="s">
        <v>49</v>
      </c>
      <c r="E37" s="132"/>
      <c r="F37" s="11"/>
      <c r="G37" s="12" t="str">
        <f t="shared" si="0"/>
        <v/>
      </c>
      <c r="H37" s="12"/>
      <c r="I37" s="32" t="str">
        <f t="shared" si="1"/>
        <v/>
      </c>
      <c r="J37" s="66" t="str">
        <f t="shared" si="2"/>
        <v/>
      </c>
      <c r="K37" s="9">
        <v>31000</v>
      </c>
      <c r="L37" s="13" t="str">
        <f t="shared" si="3"/>
        <v/>
      </c>
      <c r="M37" s="67" t="str">
        <f t="shared" si="4"/>
        <v/>
      </c>
      <c r="N37" s="11"/>
      <c r="O37" s="9" t="str">
        <f>IF(OR($K$17="",ISBLANK(N37)),"",$K$17*N37*0.4)</f>
        <v/>
      </c>
      <c r="P37" s="9">
        <v>62000</v>
      </c>
      <c r="Q37" s="13" t="str">
        <f t="shared" si="5"/>
        <v/>
      </c>
      <c r="R37" s="67" t="str">
        <f t="shared" si="6"/>
        <v/>
      </c>
    </row>
    <row r="38" spans="1:18" ht="11.25" customHeight="1" x14ac:dyDescent="0.2">
      <c r="A38" s="37">
        <v>4</v>
      </c>
      <c r="B38" s="37"/>
      <c r="C38" s="10">
        <v>75865</v>
      </c>
      <c r="D38" s="131" t="s">
        <v>50</v>
      </c>
      <c r="E38" s="132"/>
      <c r="F38" s="11"/>
      <c r="G38" s="12" t="str">
        <f t="shared" si="0"/>
        <v/>
      </c>
      <c r="H38" s="12"/>
      <c r="I38" s="32" t="str">
        <f t="shared" si="1"/>
        <v/>
      </c>
      <c r="J38" s="66" t="str">
        <f t="shared" si="2"/>
        <v/>
      </c>
      <c r="K38" s="9">
        <v>2</v>
      </c>
      <c r="L38" s="13" t="str">
        <f t="shared" si="3"/>
        <v/>
      </c>
      <c r="M38" s="67" t="str">
        <f t="shared" si="4"/>
        <v/>
      </c>
      <c r="N38" s="11"/>
      <c r="O38" s="9" t="str">
        <f t="shared" ref="O38:O102" si="7">IF(OR($K$17="",ISBLANK(N38)),"",$K$17*N38)</f>
        <v/>
      </c>
      <c r="P38" s="9"/>
      <c r="Q38" s="13" t="str">
        <f t="shared" si="5"/>
        <v/>
      </c>
      <c r="R38" s="67" t="str">
        <f t="shared" si="6"/>
        <v/>
      </c>
    </row>
    <row r="39" spans="1:18" ht="11.25" customHeight="1" x14ac:dyDescent="0.2">
      <c r="A39" s="37">
        <v>5</v>
      </c>
      <c r="B39" s="37" t="s">
        <v>46</v>
      </c>
      <c r="C39" s="10">
        <v>75058</v>
      </c>
      <c r="D39" s="131" t="s">
        <v>51</v>
      </c>
      <c r="E39" s="132"/>
      <c r="F39" s="11"/>
      <c r="G39" s="12" t="str">
        <f t="shared" si="0"/>
        <v/>
      </c>
      <c r="H39" s="12"/>
      <c r="I39" s="32" t="str">
        <f t="shared" si="1"/>
        <v/>
      </c>
      <c r="J39" s="66" t="str">
        <f t="shared" si="2"/>
        <v/>
      </c>
      <c r="K39" s="9">
        <v>60</v>
      </c>
      <c r="L39" s="13" t="str">
        <f t="shared" si="3"/>
        <v/>
      </c>
      <c r="M39" s="67" t="str">
        <f t="shared" si="4"/>
        <v/>
      </c>
      <c r="N39" s="11"/>
      <c r="O39" s="9" t="str">
        <f t="shared" si="7"/>
        <v/>
      </c>
      <c r="P39" s="9"/>
      <c r="Q39" s="13" t="str">
        <f t="shared" si="5"/>
        <v/>
      </c>
      <c r="R39" s="67" t="str">
        <f t="shared" si="6"/>
        <v/>
      </c>
    </row>
    <row r="40" spans="1:18" ht="11.25" customHeight="1" x14ac:dyDescent="0.2">
      <c r="A40" s="37">
        <v>6</v>
      </c>
      <c r="B40" s="37" t="s">
        <v>46</v>
      </c>
      <c r="C40" s="10">
        <v>98862</v>
      </c>
      <c r="D40" s="131" t="s">
        <v>52</v>
      </c>
      <c r="E40" s="132"/>
      <c r="F40" s="11"/>
      <c r="G40" s="12" t="str">
        <f t="shared" si="0"/>
        <v/>
      </c>
      <c r="H40" s="12"/>
      <c r="I40" s="32" t="str">
        <f t="shared" si="1"/>
        <v/>
      </c>
      <c r="J40" s="66" t="str">
        <f t="shared" si="2"/>
        <v/>
      </c>
      <c r="K40" s="9">
        <v>0.02</v>
      </c>
      <c r="L40" s="13" t="str">
        <f t="shared" si="3"/>
        <v/>
      </c>
      <c r="M40" s="67" t="str">
        <f t="shared" si="4"/>
        <v/>
      </c>
      <c r="N40" s="11"/>
      <c r="O40" s="9" t="str">
        <f t="shared" si="7"/>
        <v/>
      </c>
      <c r="P40" s="9"/>
      <c r="Q40" s="13" t="str">
        <f t="shared" si="5"/>
        <v/>
      </c>
      <c r="R40" s="67" t="str">
        <f t="shared" si="6"/>
        <v/>
      </c>
    </row>
    <row r="41" spans="1:18" ht="11.25" customHeight="1" x14ac:dyDescent="0.2">
      <c r="A41" s="37">
        <v>7</v>
      </c>
      <c r="B41" s="37" t="s">
        <v>46</v>
      </c>
      <c r="C41" s="10">
        <v>53963</v>
      </c>
      <c r="D41" s="131" t="s">
        <v>53</v>
      </c>
      <c r="E41" s="132"/>
      <c r="F41" s="11"/>
      <c r="G41" s="12" t="str">
        <f t="shared" si="0"/>
        <v/>
      </c>
      <c r="H41" s="12">
        <v>1.2999999999999999E-3</v>
      </c>
      <c r="I41" s="32" t="str">
        <f t="shared" si="1"/>
        <v/>
      </c>
      <c r="J41" s="66" t="str">
        <f t="shared" si="2"/>
        <v/>
      </c>
      <c r="K41" s="9"/>
      <c r="L41" s="13" t="str">
        <f t="shared" si="3"/>
        <v/>
      </c>
      <c r="M41" s="67" t="str">
        <f t="shared" si="4"/>
        <v/>
      </c>
      <c r="N41" s="11"/>
      <c r="O41" s="9" t="str">
        <f t="shared" si="7"/>
        <v/>
      </c>
      <c r="P41" s="9"/>
      <c r="Q41" s="13" t="str">
        <f t="shared" si="5"/>
        <v/>
      </c>
      <c r="R41" s="67" t="str">
        <f t="shared" si="6"/>
        <v/>
      </c>
    </row>
    <row r="42" spans="1:18" ht="11.25" customHeight="1" x14ac:dyDescent="0.2">
      <c r="A42" s="37">
        <v>8</v>
      </c>
      <c r="B42" s="37" t="s">
        <v>46</v>
      </c>
      <c r="C42" s="10">
        <v>107028</v>
      </c>
      <c r="D42" s="131" t="s">
        <v>54</v>
      </c>
      <c r="E42" s="132"/>
      <c r="F42" s="11"/>
      <c r="G42" s="12" t="str">
        <f t="shared" si="0"/>
        <v/>
      </c>
      <c r="H42" s="12"/>
      <c r="I42" s="32" t="str">
        <f t="shared" si="1"/>
        <v/>
      </c>
      <c r="J42" s="66" t="str">
        <f t="shared" si="2"/>
        <v/>
      </c>
      <c r="K42" s="9">
        <v>0.02</v>
      </c>
      <c r="L42" s="13" t="str">
        <f t="shared" si="3"/>
        <v/>
      </c>
      <c r="M42" s="67" t="str">
        <f t="shared" si="4"/>
        <v/>
      </c>
      <c r="N42" s="11"/>
      <c r="O42" s="9" t="str">
        <f t="shared" si="7"/>
        <v/>
      </c>
      <c r="P42" s="9">
        <v>2.5</v>
      </c>
      <c r="Q42" s="13" t="str">
        <f t="shared" si="5"/>
        <v/>
      </c>
      <c r="R42" s="67" t="str">
        <f t="shared" si="6"/>
        <v/>
      </c>
    </row>
    <row r="43" spans="1:18" ht="11.25" customHeight="1" x14ac:dyDescent="0.2">
      <c r="A43" s="37">
        <v>9</v>
      </c>
      <c r="B43" s="37" t="s">
        <v>46</v>
      </c>
      <c r="C43" s="10">
        <v>79061</v>
      </c>
      <c r="D43" s="131" t="s">
        <v>55</v>
      </c>
      <c r="E43" s="132"/>
      <c r="F43" s="11"/>
      <c r="G43" s="12" t="str">
        <f t="shared" si="0"/>
        <v/>
      </c>
      <c r="H43" s="12">
        <v>1E-4</v>
      </c>
      <c r="I43" s="32" t="str">
        <f t="shared" si="1"/>
        <v/>
      </c>
      <c r="J43" s="66" t="str">
        <f t="shared" si="2"/>
        <v/>
      </c>
      <c r="K43" s="9">
        <v>6</v>
      </c>
      <c r="L43" s="13" t="str">
        <f t="shared" si="3"/>
        <v/>
      </c>
      <c r="M43" s="67" t="str">
        <f t="shared" si="4"/>
        <v/>
      </c>
      <c r="N43" s="11"/>
      <c r="O43" s="9" t="str">
        <f t="shared" si="7"/>
        <v/>
      </c>
      <c r="P43" s="9"/>
      <c r="Q43" s="13" t="str">
        <f t="shared" si="5"/>
        <v/>
      </c>
      <c r="R43" s="67" t="str">
        <f t="shared" si="6"/>
        <v/>
      </c>
    </row>
    <row r="44" spans="1:18" ht="11.25" customHeight="1" x14ac:dyDescent="0.2">
      <c r="A44" s="37">
        <v>10</v>
      </c>
      <c r="B44" s="37" t="s">
        <v>46</v>
      </c>
      <c r="C44" s="10">
        <v>79107</v>
      </c>
      <c r="D44" s="131" t="s">
        <v>56</v>
      </c>
      <c r="E44" s="132"/>
      <c r="F44" s="11"/>
      <c r="G44" s="12" t="str">
        <f t="shared" si="0"/>
        <v/>
      </c>
      <c r="H44" s="12"/>
      <c r="I44" s="32" t="str">
        <f t="shared" si="1"/>
        <v/>
      </c>
      <c r="J44" s="66" t="str">
        <f t="shared" si="2"/>
        <v/>
      </c>
      <c r="K44" s="9">
        <v>1</v>
      </c>
      <c r="L44" s="13" t="str">
        <f t="shared" si="3"/>
        <v/>
      </c>
      <c r="M44" s="67" t="str">
        <f t="shared" si="4"/>
        <v/>
      </c>
      <c r="N44" s="11"/>
      <c r="O44" s="9" t="str">
        <f t="shared" si="7"/>
        <v/>
      </c>
      <c r="P44" s="9">
        <v>6000</v>
      </c>
      <c r="Q44" s="13" t="str">
        <f t="shared" si="5"/>
        <v/>
      </c>
      <c r="R44" s="67" t="str">
        <f t="shared" si="6"/>
        <v/>
      </c>
    </row>
    <row r="45" spans="1:18" ht="11.25" customHeight="1" x14ac:dyDescent="0.2">
      <c r="A45" s="37">
        <v>11</v>
      </c>
      <c r="B45" s="37" t="s">
        <v>46</v>
      </c>
      <c r="C45" s="10">
        <v>107131</v>
      </c>
      <c r="D45" s="131" t="s">
        <v>57</v>
      </c>
      <c r="E45" s="132"/>
      <c r="F45" s="11"/>
      <c r="G45" s="12" t="str">
        <f t="shared" si="0"/>
        <v/>
      </c>
      <c r="H45" s="12">
        <v>6.7999999999999999E-5</v>
      </c>
      <c r="I45" s="32" t="str">
        <f t="shared" si="1"/>
        <v/>
      </c>
      <c r="J45" s="66" t="str">
        <f t="shared" si="2"/>
        <v/>
      </c>
      <c r="K45" s="9">
        <v>2</v>
      </c>
      <c r="L45" s="13" t="str">
        <f t="shared" si="3"/>
        <v/>
      </c>
      <c r="M45" s="67" t="str">
        <f t="shared" si="4"/>
        <v/>
      </c>
      <c r="N45" s="11"/>
      <c r="O45" s="9" t="str">
        <f t="shared" si="7"/>
        <v/>
      </c>
      <c r="P45" s="9"/>
      <c r="Q45" s="13" t="str">
        <f t="shared" si="5"/>
        <v/>
      </c>
      <c r="R45" s="67" t="str">
        <f t="shared" si="6"/>
        <v/>
      </c>
    </row>
    <row r="46" spans="1:18" ht="11.25" customHeight="1" x14ac:dyDescent="0.2">
      <c r="A46" s="37">
        <v>12</v>
      </c>
      <c r="B46" s="37"/>
      <c r="C46" s="10">
        <v>309002</v>
      </c>
      <c r="D46" s="131" t="s">
        <v>58</v>
      </c>
      <c r="E46" s="132"/>
      <c r="F46" s="11"/>
      <c r="G46" s="12" t="str">
        <f t="shared" si="0"/>
        <v/>
      </c>
      <c r="H46" s="12">
        <v>4.8999999999999998E-3</v>
      </c>
      <c r="I46" s="32" t="str">
        <f t="shared" si="1"/>
        <v/>
      </c>
      <c r="J46" s="66" t="str">
        <f t="shared" si="2"/>
        <v/>
      </c>
      <c r="K46" s="9"/>
      <c r="L46" s="13" t="str">
        <f t="shared" si="3"/>
        <v/>
      </c>
      <c r="M46" s="67" t="str">
        <f t="shared" si="4"/>
        <v/>
      </c>
      <c r="N46" s="11"/>
      <c r="O46" s="9" t="str">
        <f t="shared" si="7"/>
        <v/>
      </c>
      <c r="P46" s="9"/>
      <c r="Q46" s="13" t="str">
        <f t="shared" si="5"/>
        <v/>
      </c>
      <c r="R46" s="67" t="str">
        <f t="shared" si="6"/>
        <v/>
      </c>
    </row>
    <row r="47" spans="1:18" ht="11.25" customHeight="1" x14ac:dyDescent="0.2">
      <c r="A47" s="37">
        <v>13</v>
      </c>
      <c r="B47" s="37" t="s">
        <v>46</v>
      </c>
      <c r="C47" s="10">
        <v>107051</v>
      </c>
      <c r="D47" s="131" t="s">
        <v>59</v>
      </c>
      <c r="E47" s="132"/>
      <c r="F47" s="11"/>
      <c r="G47" s="12" t="str">
        <f t="shared" si="0"/>
        <v/>
      </c>
      <c r="H47" s="12">
        <v>6.0000000000000002E-6</v>
      </c>
      <c r="I47" s="32" t="str">
        <f t="shared" si="1"/>
        <v/>
      </c>
      <c r="J47" s="66" t="str">
        <f t="shared" si="2"/>
        <v/>
      </c>
      <c r="K47" s="9">
        <v>1</v>
      </c>
      <c r="L47" s="13" t="str">
        <f t="shared" si="3"/>
        <v/>
      </c>
      <c r="M47" s="67" t="str">
        <f t="shared" si="4"/>
        <v/>
      </c>
      <c r="N47" s="11"/>
      <c r="O47" s="9" t="str">
        <f t="shared" si="7"/>
        <v/>
      </c>
      <c r="P47" s="9"/>
      <c r="Q47" s="13" t="str">
        <f t="shared" si="5"/>
        <v/>
      </c>
      <c r="R47" s="67" t="str">
        <f t="shared" si="6"/>
        <v/>
      </c>
    </row>
    <row r="48" spans="1:18" ht="11.25" customHeight="1" x14ac:dyDescent="0.2">
      <c r="A48" s="37">
        <v>14</v>
      </c>
      <c r="B48" s="37"/>
      <c r="C48" s="10">
        <v>117793</v>
      </c>
      <c r="D48" s="131" t="s">
        <v>60</v>
      </c>
      <c r="E48" s="132"/>
      <c r="F48" s="11"/>
      <c r="G48" s="12" t="str">
        <f t="shared" si="0"/>
        <v/>
      </c>
      <c r="H48" s="12">
        <v>9.3999999999999998E-6</v>
      </c>
      <c r="I48" s="32" t="str">
        <f t="shared" si="1"/>
        <v/>
      </c>
      <c r="J48" s="66" t="str">
        <f t="shared" si="2"/>
        <v/>
      </c>
      <c r="K48" s="9"/>
      <c r="L48" s="13" t="str">
        <f t="shared" si="3"/>
        <v/>
      </c>
      <c r="M48" s="67" t="str">
        <f t="shared" si="4"/>
        <v/>
      </c>
      <c r="N48" s="11"/>
      <c r="O48" s="9" t="str">
        <f t="shared" si="7"/>
        <v/>
      </c>
      <c r="P48" s="9"/>
      <c r="Q48" s="13" t="str">
        <f t="shared" si="5"/>
        <v/>
      </c>
      <c r="R48" s="67" t="str">
        <f t="shared" si="6"/>
        <v/>
      </c>
    </row>
    <row r="49" spans="1:18" ht="11.25" customHeight="1" x14ac:dyDescent="0.2">
      <c r="A49" s="37">
        <v>15</v>
      </c>
      <c r="B49" s="37" t="s">
        <v>46</v>
      </c>
      <c r="C49" s="10">
        <v>92671</v>
      </c>
      <c r="D49" s="131" t="s">
        <v>61</v>
      </c>
      <c r="E49" s="132"/>
      <c r="F49" s="11"/>
      <c r="G49" s="12" t="str">
        <f t="shared" si="0"/>
        <v/>
      </c>
      <c r="H49" s="12">
        <v>6.0000000000000001E-3</v>
      </c>
      <c r="I49" s="32" t="str">
        <f t="shared" si="1"/>
        <v/>
      </c>
      <c r="J49" s="66" t="str">
        <f t="shared" si="2"/>
        <v/>
      </c>
      <c r="K49" s="9"/>
      <c r="L49" s="13" t="str">
        <f t="shared" si="3"/>
        <v/>
      </c>
      <c r="M49" s="67" t="str">
        <f t="shared" si="4"/>
        <v/>
      </c>
      <c r="N49" s="11"/>
      <c r="O49" s="9" t="str">
        <f t="shared" si="7"/>
        <v/>
      </c>
      <c r="P49" s="9"/>
      <c r="Q49" s="13" t="str">
        <f t="shared" si="5"/>
        <v/>
      </c>
      <c r="R49" s="67" t="str">
        <f t="shared" si="6"/>
        <v/>
      </c>
    </row>
    <row r="50" spans="1:18" ht="11.25" customHeight="1" x14ac:dyDescent="0.2">
      <c r="A50" s="37">
        <v>16</v>
      </c>
      <c r="B50" s="37"/>
      <c r="C50" s="10">
        <v>7664417</v>
      </c>
      <c r="D50" s="131" t="s">
        <v>62</v>
      </c>
      <c r="E50" s="132"/>
      <c r="F50" s="11"/>
      <c r="G50" s="12" t="str">
        <f t="shared" si="0"/>
        <v/>
      </c>
      <c r="H50" s="12"/>
      <c r="I50" s="32" t="str">
        <f t="shared" si="1"/>
        <v/>
      </c>
      <c r="J50" s="66" t="str">
        <f t="shared" si="2"/>
        <v/>
      </c>
      <c r="K50" s="9">
        <v>100</v>
      </c>
      <c r="L50" s="13" t="str">
        <f t="shared" si="3"/>
        <v/>
      </c>
      <c r="M50" s="67" t="str">
        <f t="shared" si="4"/>
        <v/>
      </c>
      <c r="N50" s="11"/>
      <c r="O50" s="9" t="str">
        <f t="shared" si="7"/>
        <v/>
      </c>
      <c r="P50" s="9">
        <v>3200</v>
      </c>
      <c r="Q50" s="13" t="str">
        <f t="shared" si="5"/>
        <v/>
      </c>
      <c r="R50" s="67" t="str">
        <f t="shared" si="6"/>
        <v/>
      </c>
    </row>
    <row r="51" spans="1:18" ht="11.25" customHeight="1" x14ac:dyDescent="0.2">
      <c r="A51" s="37">
        <v>17</v>
      </c>
      <c r="B51" s="37" t="s">
        <v>46</v>
      </c>
      <c r="C51" s="10">
        <v>62533</v>
      </c>
      <c r="D51" s="131" t="s">
        <v>63</v>
      </c>
      <c r="E51" s="132"/>
      <c r="F51" s="11"/>
      <c r="G51" s="12" t="str">
        <f t="shared" si="0"/>
        <v/>
      </c>
      <c r="H51" s="12">
        <v>1.5999999999999999E-6</v>
      </c>
      <c r="I51" s="32" t="str">
        <f t="shared" si="1"/>
        <v/>
      </c>
      <c r="J51" s="66" t="str">
        <f t="shared" si="2"/>
        <v/>
      </c>
      <c r="K51" s="9">
        <v>1</v>
      </c>
      <c r="L51" s="13" t="str">
        <f t="shared" si="3"/>
        <v/>
      </c>
      <c r="M51" s="67" t="str">
        <f t="shared" si="4"/>
        <v/>
      </c>
      <c r="N51" s="11"/>
      <c r="O51" s="9" t="str">
        <f t="shared" si="7"/>
        <v/>
      </c>
      <c r="P51" s="9">
        <v>3000</v>
      </c>
      <c r="Q51" s="13" t="str">
        <f t="shared" si="5"/>
        <v/>
      </c>
      <c r="R51" s="67" t="str">
        <f t="shared" si="6"/>
        <v/>
      </c>
    </row>
    <row r="52" spans="1:18" ht="11.25" customHeight="1" x14ac:dyDescent="0.2">
      <c r="A52" s="37">
        <v>18</v>
      </c>
      <c r="B52" s="37" t="s">
        <v>46</v>
      </c>
      <c r="C52" s="10">
        <v>90040</v>
      </c>
      <c r="D52" s="131" t="s">
        <v>64</v>
      </c>
      <c r="E52" s="132"/>
      <c r="F52" s="11"/>
      <c r="G52" s="12" t="str">
        <f t="shared" si="0"/>
        <v/>
      </c>
      <c r="H52" s="12">
        <v>4.0000000000000003E-5</v>
      </c>
      <c r="I52" s="32" t="str">
        <f t="shared" si="1"/>
        <v/>
      </c>
      <c r="J52" s="66" t="str">
        <f t="shared" si="2"/>
        <v/>
      </c>
      <c r="K52" s="9"/>
      <c r="L52" s="13" t="str">
        <f t="shared" si="3"/>
        <v/>
      </c>
      <c r="M52" s="67" t="str">
        <f t="shared" si="4"/>
        <v/>
      </c>
      <c r="N52" s="11"/>
      <c r="O52" s="9" t="str">
        <f t="shared" si="7"/>
        <v/>
      </c>
      <c r="P52" s="9"/>
      <c r="Q52" s="13" t="str">
        <f t="shared" si="5"/>
        <v/>
      </c>
      <c r="R52" s="67" t="str">
        <f t="shared" si="6"/>
        <v/>
      </c>
    </row>
    <row r="53" spans="1:18" ht="11.25" customHeight="1" x14ac:dyDescent="0.2">
      <c r="A53" s="37">
        <v>19</v>
      </c>
      <c r="B53" s="37" t="s">
        <v>65</v>
      </c>
      <c r="C53" s="10">
        <v>1309644</v>
      </c>
      <c r="D53" s="131" t="s">
        <v>66</v>
      </c>
      <c r="E53" s="132"/>
      <c r="F53" s="11"/>
      <c r="G53" s="12" t="str">
        <f t="shared" si="0"/>
        <v/>
      </c>
      <c r="H53" s="12"/>
      <c r="I53" s="32" t="str">
        <f t="shared" si="1"/>
        <v/>
      </c>
      <c r="J53" s="66" t="str">
        <f t="shared" si="2"/>
        <v/>
      </c>
      <c r="K53" s="9">
        <v>0.2</v>
      </c>
      <c r="L53" s="13" t="str">
        <f t="shared" si="3"/>
        <v/>
      </c>
      <c r="M53" s="67" t="str">
        <f t="shared" si="4"/>
        <v/>
      </c>
      <c r="N53" s="11"/>
      <c r="O53" s="9" t="str">
        <f t="shared" si="7"/>
        <v/>
      </c>
      <c r="P53" s="9"/>
      <c r="Q53" s="13" t="str">
        <f t="shared" si="5"/>
        <v/>
      </c>
      <c r="R53" s="67" t="str">
        <f t="shared" si="6"/>
        <v/>
      </c>
    </row>
    <row r="54" spans="1:18" ht="11.25" customHeight="1" x14ac:dyDescent="0.2">
      <c r="A54" s="37">
        <v>20</v>
      </c>
      <c r="B54" s="37"/>
      <c r="C54" s="10">
        <v>140578</v>
      </c>
      <c r="D54" s="131" t="s">
        <v>67</v>
      </c>
      <c r="E54" s="132"/>
      <c r="F54" s="11"/>
      <c r="G54" s="12" t="str">
        <f t="shared" si="0"/>
        <v/>
      </c>
      <c r="H54" s="12">
        <v>7.0999999999999998E-6</v>
      </c>
      <c r="I54" s="32" t="str">
        <f t="shared" si="1"/>
        <v/>
      </c>
      <c r="J54" s="66" t="str">
        <f t="shared" si="2"/>
        <v/>
      </c>
      <c r="K54" s="9"/>
      <c r="L54" s="13" t="str">
        <f t="shared" si="3"/>
        <v/>
      </c>
      <c r="M54" s="67" t="str">
        <f t="shared" si="4"/>
        <v/>
      </c>
      <c r="N54" s="11"/>
      <c r="O54" s="9" t="str">
        <f t="shared" si="7"/>
        <v/>
      </c>
      <c r="P54" s="9"/>
      <c r="Q54" s="13" t="str">
        <f t="shared" si="5"/>
        <v/>
      </c>
      <c r="R54" s="67" t="str">
        <f t="shared" si="6"/>
        <v/>
      </c>
    </row>
    <row r="55" spans="1:18" ht="11.25" customHeight="1" x14ac:dyDescent="0.2">
      <c r="A55" s="37">
        <v>21</v>
      </c>
      <c r="B55" s="37" t="s">
        <v>46</v>
      </c>
      <c r="C55" s="10"/>
      <c r="D55" s="131" t="s">
        <v>68</v>
      </c>
      <c r="E55" s="132"/>
      <c r="F55" s="11"/>
      <c r="G55" s="12" t="str">
        <f t="shared" si="0"/>
        <v/>
      </c>
      <c r="H55" s="12">
        <v>4.3E-3</v>
      </c>
      <c r="I55" s="32" t="str">
        <f t="shared" si="1"/>
        <v/>
      </c>
      <c r="J55" s="66" t="str">
        <f t="shared" si="2"/>
        <v/>
      </c>
      <c r="K55" s="9">
        <v>1.4999999999999999E-2</v>
      </c>
      <c r="L55" s="13" t="str">
        <f t="shared" si="3"/>
        <v/>
      </c>
      <c r="M55" s="67" t="str">
        <f t="shared" si="4"/>
        <v/>
      </c>
      <c r="N55" s="11"/>
      <c r="O55" s="9" t="str">
        <f t="shared" si="7"/>
        <v/>
      </c>
      <c r="P55" s="9">
        <v>0.2</v>
      </c>
      <c r="Q55" s="13" t="str">
        <f t="shared" si="5"/>
        <v/>
      </c>
      <c r="R55" s="67" t="str">
        <f t="shared" si="6"/>
        <v/>
      </c>
    </row>
    <row r="56" spans="1:18" ht="11.25" customHeight="1" x14ac:dyDescent="0.2">
      <c r="A56" s="37">
        <v>22</v>
      </c>
      <c r="B56" s="37" t="s">
        <v>65</v>
      </c>
      <c r="C56" s="10">
        <v>7784421</v>
      </c>
      <c r="D56" s="131" t="s">
        <v>69</v>
      </c>
      <c r="E56" s="132"/>
      <c r="F56" s="11"/>
      <c r="G56" s="12" t="str">
        <f t="shared" si="0"/>
        <v/>
      </c>
      <c r="H56" s="12"/>
      <c r="I56" s="32" t="str">
        <f t="shared" si="1"/>
        <v/>
      </c>
      <c r="J56" s="66" t="str">
        <f t="shared" si="2"/>
        <v/>
      </c>
      <c r="K56" s="9">
        <v>0.05</v>
      </c>
      <c r="L56" s="13" t="str">
        <f t="shared" si="3"/>
        <v/>
      </c>
      <c r="M56" s="67" t="str">
        <f t="shared" si="4"/>
        <v/>
      </c>
      <c r="N56" s="11"/>
      <c r="O56" s="9" t="str">
        <f t="shared" si="7"/>
        <v/>
      </c>
      <c r="P56" s="9"/>
      <c r="Q56" s="13" t="str">
        <f t="shared" si="5"/>
        <v/>
      </c>
      <c r="R56" s="67" t="str">
        <f t="shared" si="6"/>
        <v/>
      </c>
    </row>
    <row r="57" spans="1:18" ht="11.25" customHeight="1" x14ac:dyDescent="0.2">
      <c r="A57" s="37">
        <v>23</v>
      </c>
      <c r="B57" s="37" t="s">
        <v>46</v>
      </c>
      <c r="C57" s="10">
        <v>1332214</v>
      </c>
      <c r="D57" s="131" t="s">
        <v>70</v>
      </c>
      <c r="E57" s="132"/>
      <c r="F57" s="11"/>
      <c r="G57" s="12" t="str">
        <f t="shared" si="0"/>
        <v/>
      </c>
      <c r="H57" s="12">
        <v>7.7000000000000002E-3</v>
      </c>
      <c r="I57" s="32" t="str">
        <f t="shared" si="1"/>
        <v/>
      </c>
      <c r="J57" s="66" t="str">
        <f t="shared" si="2"/>
        <v/>
      </c>
      <c r="K57" s="9"/>
      <c r="L57" s="13" t="str">
        <f t="shared" si="3"/>
        <v/>
      </c>
      <c r="M57" s="67" t="str">
        <f t="shared" si="4"/>
        <v/>
      </c>
      <c r="N57" s="11"/>
      <c r="O57" s="9" t="str">
        <f t="shared" si="7"/>
        <v/>
      </c>
      <c r="P57" s="9"/>
      <c r="Q57" s="13" t="str">
        <f t="shared" si="5"/>
        <v/>
      </c>
      <c r="R57" s="67" t="str">
        <f t="shared" si="6"/>
        <v/>
      </c>
    </row>
    <row r="58" spans="1:18" ht="11.25" customHeight="1" x14ac:dyDescent="0.2">
      <c r="A58" s="37">
        <v>24</v>
      </c>
      <c r="B58" s="37"/>
      <c r="C58" s="10">
        <v>103333</v>
      </c>
      <c r="D58" s="131" t="s">
        <v>71</v>
      </c>
      <c r="E58" s="132"/>
      <c r="F58" s="11"/>
      <c r="G58" s="12" t="str">
        <f t="shared" si="0"/>
        <v/>
      </c>
      <c r="H58" s="12">
        <v>3.1000000000000001E-5</v>
      </c>
      <c r="I58" s="32" t="str">
        <f t="shared" si="1"/>
        <v/>
      </c>
      <c r="J58" s="66" t="str">
        <f t="shared" si="2"/>
        <v/>
      </c>
      <c r="K58" s="9"/>
      <c r="L58" s="13" t="str">
        <f t="shared" si="3"/>
        <v/>
      </c>
      <c r="M58" s="67" t="str">
        <f t="shared" si="4"/>
        <v/>
      </c>
      <c r="N58" s="11"/>
      <c r="O58" s="9" t="str">
        <f t="shared" si="7"/>
        <v/>
      </c>
      <c r="P58" s="9"/>
      <c r="Q58" s="13" t="str">
        <f t="shared" si="5"/>
        <v/>
      </c>
      <c r="R58" s="67" t="str">
        <f t="shared" si="6"/>
        <v/>
      </c>
    </row>
    <row r="59" spans="1:18" ht="11.25" customHeight="1" x14ac:dyDescent="0.2">
      <c r="A59" s="37">
        <v>25</v>
      </c>
      <c r="B59" s="37"/>
      <c r="C59" s="10"/>
      <c r="D59" s="131" t="s">
        <v>72</v>
      </c>
      <c r="E59" s="132"/>
      <c r="F59" s="11"/>
      <c r="G59" s="12" t="str">
        <f t="shared" si="0"/>
        <v/>
      </c>
      <c r="H59" s="12"/>
      <c r="I59" s="32" t="str">
        <f t="shared" si="1"/>
        <v/>
      </c>
      <c r="J59" s="66" t="str">
        <f t="shared" si="2"/>
        <v/>
      </c>
      <c r="K59" s="14"/>
      <c r="L59" s="13" t="str">
        <f t="shared" si="3"/>
        <v/>
      </c>
      <c r="M59" s="67" t="str">
        <f t="shared" si="4"/>
        <v/>
      </c>
      <c r="N59" s="11"/>
      <c r="O59" s="9" t="str">
        <f>IF(OR($K$17="",ISBLANK(N59)),"",$K$17*N59*0.4)</f>
        <v/>
      </c>
      <c r="P59" s="9">
        <v>0.5</v>
      </c>
      <c r="Q59" s="13" t="str">
        <f t="shared" si="5"/>
        <v/>
      </c>
      <c r="R59" s="67" t="str">
        <f t="shared" si="6"/>
        <v/>
      </c>
    </row>
    <row r="60" spans="1:18" ht="11.25" customHeight="1" x14ac:dyDescent="0.2">
      <c r="A60" s="37">
        <v>26</v>
      </c>
      <c r="B60" s="37" t="s">
        <v>46</v>
      </c>
      <c r="C60" s="10">
        <v>71432</v>
      </c>
      <c r="D60" s="131" t="s">
        <v>73</v>
      </c>
      <c r="E60" s="132"/>
      <c r="F60" s="11"/>
      <c r="G60" s="12" t="str">
        <f t="shared" si="0"/>
        <v/>
      </c>
      <c r="H60" s="12">
        <v>7.7999999999999999E-6</v>
      </c>
      <c r="I60" s="32" t="str">
        <f t="shared" si="1"/>
        <v/>
      </c>
      <c r="J60" s="66" t="str">
        <f t="shared" si="2"/>
        <v/>
      </c>
      <c r="K60" s="9">
        <v>3</v>
      </c>
      <c r="L60" s="13" t="str">
        <f t="shared" si="3"/>
        <v/>
      </c>
      <c r="M60" s="67" t="str">
        <f t="shared" si="4"/>
        <v/>
      </c>
      <c r="N60" s="11"/>
      <c r="O60" s="9" t="str">
        <f t="shared" si="7"/>
        <v/>
      </c>
      <c r="P60" s="9">
        <v>27</v>
      </c>
      <c r="Q60" s="13" t="str">
        <f t="shared" si="5"/>
        <v/>
      </c>
      <c r="R60" s="67" t="str">
        <f t="shared" si="6"/>
        <v/>
      </c>
    </row>
    <row r="61" spans="1:18" ht="11.25" customHeight="1" x14ac:dyDescent="0.2">
      <c r="A61" s="37">
        <v>27</v>
      </c>
      <c r="B61" s="37" t="s">
        <v>46</v>
      </c>
      <c r="C61" s="10">
        <v>92875</v>
      </c>
      <c r="D61" s="131" t="s">
        <v>74</v>
      </c>
      <c r="E61" s="132"/>
      <c r="F61" s="11"/>
      <c r="G61" s="12" t="str">
        <f t="shared" si="0"/>
        <v/>
      </c>
      <c r="H61" s="12">
        <v>6.7000000000000004E-2</v>
      </c>
      <c r="I61" s="32" t="str">
        <f t="shared" si="1"/>
        <v/>
      </c>
      <c r="J61" s="66" t="str">
        <f t="shared" si="2"/>
        <v/>
      </c>
      <c r="K61" s="9"/>
      <c r="L61" s="13" t="str">
        <f t="shared" si="3"/>
        <v/>
      </c>
      <c r="M61" s="67" t="str">
        <f t="shared" si="4"/>
        <v/>
      </c>
      <c r="N61" s="11"/>
      <c r="O61" s="9" t="str">
        <f t="shared" si="7"/>
        <v/>
      </c>
      <c r="P61" s="9"/>
      <c r="Q61" s="13" t="str">
        <f t="shared" si="5"/>
        <v/>
      </c>
      <c r="R61" s="67" t="str">
        <f t="shared" si="6"/>
        <v/>
      </c>
    </row>
    <row r="62" spans="1:18" ht="11.25" customHeight="1" x14ac:dyDescent="0.2">
      <c r="A62" s="37">
        <v>28</v>
      </c>
      <c r="B62" s="37" t="s">
        <v>65</v>
      </c>
      <c r="C62" s="10">
        <v>50328</v>
      </c>
      <c r="D62" s="131" t="s">
        <v>75</v>
      </c>
      <c r="E62" s="132"/>
      <c r="F62" s="11"/>
      <c r="G62" s="12" t="str">
        <f t="shared" si="0"/>
        <v/>
      </c>
      <c r="H62" s="12">
        <v>5.9999999999999995E-4</v>
      </c>
      <c r="I62" s="13" t="str">
        <f t="shared" si="1"/>
        <v/>
      </c>
      <c r="J62" s="85" t="str">
        <f t="shared" si="2"/>
        <v/>
      </c>
      <c r="K62" s="9">
        <v>2E-3</v>
      </c>
      <c r="L62" s="13" t="str">
        <f t="shared" si="3"/>
        <v/>
      </c>
      <c r="M62" s="67" t="str">
        <f t="shared" si="4"/>
        <v/>
      </c>
      <c r="N62" s="11"/>
      <c r="O62" s="9" t="str">
        <f t="shared" si="7"/>
        <v/>
      </c>
      <c r="P62" s="9"/>
      <c r="Q62" s="13" t="str">
        <f t="shared" si="5"/>
        <v/>
      </c>
      <c r="R62" s="67" t="str">
        <f t="shared" si="6"/>
        <v/>
      </c>
    </row>
    <row r="63" spans="1:18" ht="11.25" customHeight="1" x14ac:dyDescent="0.2">
      <c r="A63" s="37">
        <v>29</v>
      </c>
      <c r="B63" s="37" t="s">
        <v>46</v>
      </c>
      <c r="C63" s="10">
        <v>98077</v>
      </c>
      <c r="D63" s="131" t="s">
        <v>76</v>
      </c>
      <c r="E63" s="132"/>
      <c r="F63" s="11"/>
      <c r="G63" s="12" t="str">
        <f t="shared" si="0"/>
        <v/>
      </c>
      <c r="H63" s="12">
        <v>3.7000000000000002E-3</v>
      </c>
      <c r="I63" s="32" t="str">
        <f t="shared" si="1"/>
        <v/>
      </c>
      <c r="J63" s="66" t="str">
        <f t="shared" si="2"/>
        <v/>
      </c>
      <c r="K63" s="9"/>
      <c r="L63" s="13" t="str">
        <f t="shared" si="3"/>
        <v/>
      </c>
      <c r="M63" s="67" t="str">
        <f t="shared" si="4"/>
        <v/>
      </c>
      <c r="N63" s="11"/>
      <c r="O63" s="9" t="str">
        <f t="shared" si="7"/>
        <v/>
      </c>
      <c r="P63" s="9"/>
      <c r="Q63" s="13" t="str">
        <f t="shared" si="5"/>
        <v/>
      </c>
      <c r="R63" s="67" t="str">
        <f t="shared" si="6"/>
        <v/>
      </c>
    </row>
    <row r="64" spans="1:18" ht="11.25" customHeight="1" x14ac:dyDescent="0.2">
      <c r="A64" s="37">
        <v>30</v>
      </c>
      <c r="B64" s="37" t="s">
        <v>46</v>
      </c>
      <c r="C64" s="10">
        <v>100447</v>
      </c>
      <c r="D64" s="131" t="s">
        <v>77</v>
      </c>
      <c r="E64" s="132"/>
      <c r="F64" s="11"/>
      <c r="G64" s="12" t="str">
        <f t="shared" si="0"/>
        <v/>
      </c>
      <c r="H64" s="12">
        <v>4.8999999999999998E-5</v>
      </c>
      <c r="I64" s="32" t="str">
        <f t="shared" si="1"/>
        <v/>
      </c>
      <c r="J64" s="66" t="str">
        <f t="shared" si="2"/>
        <v/>
      </c>
      <c r="K64" s="9"/>
      <c r="L64" s="13" t="str">
        <f t="shared" si="3"/>
        <v/>
      </c>
      <c r="M64" s="67" t="str">
        <f t="shared" si="4"/>
        <v/>
      </c>
      <c r="N64" s="11"/>
      <c r="O64" s="9" t="str">
        <f t="shared" si="7"/>
        <v/>
      </c>
      <c r="P64" s="9">
        <v>240</v>
      </c>
      <c r="Q64" s="13" t="str">
        <f t="shared" si="5"/>
        <v/>
      </c>
      <c r="R64" s="67" t="str">
        <f t="shared" si="6"/>
        <v/>
      </c>
    </row>
    <row r="65" spans="1:18" ht="11.25" customHeight="1" x14ac:dyDescent="0.2">
      <c r="A65" s="37">
        <v>31</v>
      </c>
      <c r="B65" s="37" t="s">
        <v>46</v>
      </c>
      <c r="C65" s="10"/>
      <c r="D65" s="131" t="s">
        <v>78</v>
      </c>
      <c r="E65" s="132"/>
      <c r="F65" s="11"/>
      <c r="G65" s="12" t="str">
        <f t="shared" si="0"/>
        <v/>
      </c>
      <c r="H65" s="12">
        <v>2.3999999999999998E-3</v>
      </c>
      <c r="I65" s="32" t="str">
        <f t="shared" si="1"/>
        <v/>
      </c>
      <c r="J65" s="66" t="str">
        <f t="shared" si="2"/>
        <v/>
      </c>
      <c r="K65" s="9">
        <v>0.02</v>
      </c>
      <c r="L65" s="13" t="str">
        <f t="shared" si="3"/>
        <v/>
      </c>
      <c r="M65" s="67" t="str">
        <f t="shared" si="4"/>
        <v/>
      </c>
      <c r="N65" s="11"/>
      <c r="O65" s="9" t="str">
        <f t="shared" si="7"/>
        <v/>
      </c>
      <c r="P65" s="9"/>
      <c r="Q65" s="13" t="str">
        <f t="shared" si="5"/>
        <v/>
      </c>
      <c r="R65" s="67" t="str">
        <f t="shared" si="6"/>
        <v/>
      </c>
    </row>
    <row r="66" spans="1:18" ht="11.25" customHeight="1" x14ac:dyDescent="0.2">
      <c r="A66" s="37">
        <v>32</v>
      </c>
      <c r="B66" s="37" t="s">
        <v>46</v>
      </c>
      <c r="C66" s="10">
        <v>92524</v>
      </c>
      <c r="D66" s="131" t="s">
        <v>79</v>
      </c>
      <c r="E66" s="132"/>
      <c r="F66" s="11"/>
      <c r="G66" s="12" t="str">
        <f t="shared" si="0"/>
        <v/>
      </c>
      <c r="H66" s="12"/>
      <c r="I66" s="32" t="str">
        <f t="shared" si="1"/>
        <v/>
      </c>
      <c r="J66" s="66" t="str">
        <f t="shared" si="2"/>
        <v/>
      </c>
      <c r="K66" s="9">
        <v>0.4</v>
      </c>
      <c r="L66" s="13" t="str">
        <f t="shared" si="3"/>
        <v/>
      </c>
      <c r="M66" s="67" t="str">
        <f t="shared" si="4"/>
        <v/>
      </c>
      <c r="N66" s="11"/>
      <c r="O66" s="9" t="str">
        <f t="shared" si="7"/>
        <v/>
      </c>
      <c r="P66" s="9"/>
      <c r="Q66" s="13" t="str">
        <f t="shared" si="5"/>
        <v/>
      </c>
      <c r="R66" s="67" t="str">
        <f t="shared" si="6"/>
        <v/>
      </c>
    </row>
    <row r="67" spans="1:18" ht="11.25" customHeight="1" x14ac:dyDescent="0.2">
      <c r="A67" s="37">
        <v>33</v>
      </c>
      <c r="B67" s="37"/>
      <c r="C67" s="10">
        <v>108601</v>
      </c>
      <c r="D67" s="131" t="s">
        <v>80</v>
      </c>
      <c r="E67" s="132"/>
      <c r="F67" s="11"/>
      <c r="G67" s="12" t="str">
        <f t="shared" si="0"/>
        <v/>
      </c>
      <c r="H67" s="12">
        <v>1.0000000000000001E-5</v>
      </c>
      <c r="I67" s="32" t="str">
        <f t="shared" si="1"/>
        <v/>
      </c>
      <c r="J67" s="66" t="str">
        <f t="shared" si="2"/>
        <v/>
      </c>
      <c r="K67" s="9"/>
      <c r="L67" s="13" t="str">
        <f t="shared" si="3"/>
        <v/>
      </c>
      <c r="M67" s="67" t="str">
        <f t="shared" si="4"/>
        <v/>
      </c>
      <c r="N67" s="11"/>
      <c r="O67" s="9" t="str">
        <f t="shared" si="7"/>
        <v/>
      </c>
      <c r="P67" s="9"/>
      <c r="Q67" s="13" t="str">
        <f t="shared" si="5"/>
        <v/>
      </c>
      <c r="R67" s="67" t="str">
        <f t="shared" si="6"/>
        <v/>
      </c>
    </row>
    <row r="68" spans="1:18" ht="11.25" customHeight="1" x14ac:dyDescent="0.2">
      <c r="A68" s="37">
        <v>34</v>
      </c>
      <c r="B68" s="37" t="s">
        <v>46</v>
      </c>
      <c r="C68" s="10">
        <v>117817</v>
      </c>
      <c r="D68" s="131" t="s">
        <v>81</v>
      </c>
      <c r="E68" s="132"/>
      <c r="F68" s="11"/>
      <c r="G68" s="12" t="str">
        <f t="shared" si="0"/>
        <v/>
      </c>
      <c r="H68" s="12">
        <v>2.3999999999999999E-6</v>
      </c>
      <c r="I68" s="32" t="str">
        <f t="shared" si="1"/>
        <v/>
      </c>
      <c r="J68" s="66" t="str">
        <f t="shared" si="2"/>
        <v/>
      </c>
      <c r="K68" s="9"/>
      <c r="L68" s="13" t="str">
        <f t="shared" si="3"/>
        <v/>
      </c>
      <c r="M68" s="67" t="str">
        <f t="shared" si="4"/>
        <v/>
      </c>
      <c r="N68" s="11"/>
      <c r="O68" s="9" t="str">
        <f t="shared" si="7"/>
        <v/>
      </c>
      <c r="P68" s="9"/>
      <c r="Q68" s="13" t="str">
        <f t="shared" si="5"/>
        <v/>
      </c>
      <c r="R68" s="67" t="str">
        <f t="shared" si="6"/>
        <v/>
      </c>
    </row>
    <row r="69" spans="1:18" ht="11.25" customHeight="1" x14ac:dyDescent="0.2">
      <c r="A69" s="37">
        <v>35</v>
      </c>
      <c r="B69" s="37" t="s">
        <v>46</v>
      </c>
      <c r="C69" s="10">
        <v>542881</v>
      </c>
      <c r="D69" s="131" t="s">
        <v>82</v>
      </c>
      <c r="E69" s="132"/>
      <c r="F69" s="11"/>
      <c r="G69" s="12" t="str">
        <f t="shared" si="0"/>
        <v/>
      </c>
      <c r="H69" s="12">
        <v>6.2E-2</v>
      </c>
      <c r="I69" s="32" t="str">
        <f t="shared" si="1"/>
        <v/>
      </c>
      <c r="J69" s="66" t="str">
        <f t="shared" si="2"/>
        <v/>
      </c>
      <c r="K69" s="9"/>
      <c r="L69" s="13" t="str">
        <f t="shared" si="3"/>
        <v/>
      </c>
      <c r="M69" s="67" t="str">
        <f t="shared" si="4"/>
        <v/>
      </c>
      <c r="N69" s="11"/>
      <c r="O69" s="9" t="str">
        <f t="shared" si="7"/>
        <v/>
      </c>
      <c r="P69" s="9"/>
      <c r="Q69" s="13" t="str">
        <f t="shared" si="5"/>
        <v/>
      </c>
      <c r="R69" s="67" t="str">
        <f t="shared" si="6"/>
        <v/>
      </c>
    </row>
    <row r="70" spans="1:18" ht="11.25" customHeight="1" x14ac:dyDescent="0.2">
      <c r="A70" s="37">
        <v>36</v>
      </c>
      <c r="B70" s="37"/>
      <c r="C70" s="10">
        <v>7440428</v>
      </c>
      <c r="D70" s="131" t="s">
        <v>83</v>
      </c>
      <c r="E70" s="132"/>
      <c r="F70" s="11"/>
      <c r="G70" s="12" t="str">
        <f t="shared" si="0"/>
        <v/>
      </c>
      <c r="H70" s="12"/>
      <c r="I70" s="32" t="str">
        <f t="shared" ref="I70:I75" si="8">IF(OR(G70="",ISBLANK(H70)),"",$H70*$G70)</f>
        <v/>
      </c>
      <c r="J70" s="66" t="str">
        <f>IF(I70="","",IF(I70 &gt; 0.000001, "FER", "Negl."))</f>
        <v/>
      </c>
      <c r="K70" s="9">
        <v>20</v>
      </c>
      <c r="L70" s="13" t="str">
        <f t="shared" si="3"/>
        <v/>
      </c>
      <c r="M70" s="67" t="str">
        <f t="shared" si="4"/>
        <v/>
      </c>
      <c r="N70" s="11"/>
      <c r="O70" s="9" t="str">
        <f t="shared" si="7"/>
        <v/>
      </c>
      <c r="P70" s="9"/>
      <c r="Q70" s="13" t="str">
        <f t="shared" si="5"/>
        <v/>
      </c>
      <c r="R70" s="67" t="str">
        <f t="shared" si="6"/>
        <v/>
      </c>
    </row>
    <row r="71" spans="1:18" x14ac:dyDescent="0.2">
      <c r="A71" s="37">
        <v>37</v>
      </c>
      <c r="B71" s="37"/>
      <c r="C71" s="10">
        <v>7637072</v>
      </c>
      <c r="D71" s="131" t="s">
        <v>84</v>
      </c>
      <c r="E71" s="132"/>
      <c r="F71" s="11"/>
      <c r="G71" s="12" t="str">
        <f t="shared" si="0"/>
        <v/>
      </c>
      <c r="H71" s="12"/>
      <c r="I71" s="32" t="str">
        <f t="shared" si="8"/>
        <v/>
      </c>
      <c r="J71" s="66" t="str">
        <f>IF(I71="","",IF(I71 &gt; 0.000001, "FER", "Negl."))</f>
        <v/>
      </c>
      <c r="K71" s="9">
        <v>0.7</v>
      </c>
      <c r="L71" s="13" t="str">
        <f t="shared" si="3"/>
        <v/>
      </c>
      <c r="M71" s="67" t="str">
        <f t="shared" si="4"/>
        <v/>
      </c>
      <c r="N71" s="11"/>
      <c r="O71" s="9" t="str">
        <f t="shared" si="7"/>
        <v/>
      </c>
      <c r="P71" s="9"/>
      <c r="Q71" s="13" t="str">
        <f t="shared" si="5"/>
        <v/>
      </c>
      <c r="R71" s="67" t="str">
        <f t="shared" si="6"/>
        <v/>
      </c>
    </row>
    <row r="72" spans="1:18" x14ac:dyDescent="0.2">
      <c r="A72" s="37">
        <v>38</v>
      </c>
      <c r="B72" s="37"/>
      <c r="C72" s="10">
        <v>74975</v>
      </c>
      <c r="D72" s="131" t="s">
        <v>357</v>
      </c>
      <c r="E72" s="132"/>
      <c r="F72" s="11"/>
      <c r="G72" s="12" t="str">
        <f t="shared" si="0"/>
        <v/>
      </c>
      <c r="H72" s="12"/>
      <c r="I72" s="32" t="str">
        <f t="shared" si="8"/>
        <v/>
      </c>
      <c r="J72" s="66" t="str">
        <f>IF(I72="","",IF(I72 &gt; 0.000001, "FER", "Negl."))</f>
        <v/>
      </c>
      <c r="K72" s="9">
        <v>40</v>
      </c>
      <c r="L72" s="13" t="str">
        <f t="shared" ref="L72:L78" si="9">IF(OR(G72="",ISBLANK(K72)),"",$G72/$K72)</f>
        <v/>
      </c>
      <c r="M72" s="67" t="str">
        <f t="shared" ref="M72:M78" si="10">IF(L72="","",IF(L72 &gt; 1, "FER", "Negl."))</f>
        <v/>
      </c>
      <c r="N72" s="11"/>
      <c r="O72" s="9" t="str">
        <f t="shared" si="7"/>
        <v/>
      </c>
      <c r="P72" s="9"/>
      <c r="Q72" s="13" t="str">
        <f t="shared" si="5"/>
        <v/>
      </c>
      <c r="R72" s="67" t="str">
        <f t="shared" si="6"/>
        <v/>
      </c>
    </row>
    <row r="73" spans="1:18" ht="11.25" customHeight="1" x14ac:dyDescent="0.2">
      <c r="A73" s="37">
        <v>39</v>
      </c>
      <c r="B73" s="37"/>
      <c r="C73" s="10">
        <v>75274</v>
      </c>
      <c r="D73" s="131" t="s">
        <v>358</v>
      </c>
      <c r="E73" s="132"/>
      <c r="F73" s="11"/>
      <c r="G73" s="12" t="str">
        <f t="shared" si="0"/>
        <v/>
      </c>
      <c r="H73" s="12">
        <v>3.6999999999999998E-5</v>
      </c>
      <c r="I73" s="32" t="str">
        <f t="shared" si="8"/>
        <v/>
      </c>
      <c r="J73" s="66" t="str">
        <f>IF(I73="","",IF(I73 &gt; 0.000001, "FER", "Negl."))</f>
        <v/>
      </c>
      <c r="K73" s="9"/>
      <c r="L73" s="13" t="str">
        <f t="shared" si="9"/>
        <v/>
      </c>
      <c r="M73" s="67" t="str">
        <f t="shared" si="10"/>
        <v/>
      </c>
      <c r="N73" s="11"/>
      <c r="O73" s="9" t="str">
        <f t="shared" si="7"/>
        <v/>
      </c>
      <c r="P73" s="9"/>
      <c r="Q73" s="13" t="str">
        <f t="shared" si="5"/>
        <v/>
      </c>
      <c r="R73" s="67" t="str">
        <f t="shared" si="6"/>
        <v/>
      </c>
    </row>
    <row r="74" spans="1:18" ht="11.25" customHeight="1" x14ac:dyDescent="0.2">
      <c r="A74" s="37">
        <v>40</v>
      </c>
      <c r="B74" s="37" t="s">
        <v>46</v>
      </c>
      <c r="C74" s="10">
        <v>75252</v>
      </c>
      <c r="D74" s="131" t="s">
        <v>85</v>
      </c>
      <c r="E74" s="132"/>
      <c r="F74" s="11"/>
      <c r="G74" s="12" t="str">
        <f t="shared" si="0"/>
        <v/>
      </c>
      <c r="H74" s="12">
        <v>1.1000000000000001E-6</v>
      </c>
      <c r="I74" s="32" t="str">
        <f t="shared" si="8"/>
        <v/>
      </c>
      <c r="J74" s="66" t="str">
        <f t="shared" si="2"/>
        <v/>
      </c>
      <c r="K74" s="9"/>
      <c r="L74" s="13" t="str">
        <f t="shared" si="9"/>
        <v/>
      </c>
      <c r="M74" s="67" t="str">
        <f t="shared" si="10"/>
        <v/>
      </c>
      <c r="N74" s="11"/>
      <c r="O74" s="9" t="str">
        <f t="shared" si="7"/>
        <v/>
      </c>
      <c r="P74" s="9"/>
      <c r="Q74" s="13" t="str">
        <f t="shared" si="5"/>
        <v/>
      </c>
      <c r="R74" s="67" t="str">
        <f t="shared" si="6"/>
        <v/>
      </c>
    </row>
    <row r="75" spans="1:18" ht="11.25" customHeight="1" x14ac:dyDescent="0.2">
      <c r="A75" s="37">
        <f>A74+1</f>
        <v>41</v>
      </c>
      <c r="B75" s="37"/>
      <c r="C75" s="10">
        <v>106945</v>
      </c>
      <c r="D75" s="184" t="s">
        <v>444</v>
      </c>
      <c r="E75" s="185"/>
      <c r="F75" s="11"/>
      <c r="G75" s="12" t="str">
        <f t="shared" si="0"/>
        <v/>
      </c>
      <c r="H75" s="12"/>
      <c r="I75" s="32" t="str">
        <f t="shared" si="8"/>
        <v/>
      </c>
      <c r="J75" s="66" t="str">
        <f>IF(I75="","",IF(I75 &gt; 0.000001, "FER", "Negl."))</f>
        <v/>
      </c>
      <c r="K75" s="9">
        <v>101</v>
      </c>
      <c r="L75" s="13" t="str">
        <f>IF(OR(G75="",ISBLANK(K75)),"",$G75/$K75)</f>
        <v/>
      </c>
      <c r="M75" s="67" t="str">
        <f t="shared" si="10"/>
        <v/>
      </c>
      <c r="N75" s="11"/>
      <c r="O75" s="9" t="str">
        <f>IF(OR($K$17="",ISBLANK(N75)),"",$K$17*N75*0.4)</f>
        <v/>
      </c>
      <c r="P75" s="9">
        <v>5030</v>
      </c>
      <c r="Q75" s="13" t="str">
        <f t="shared" si="5"/>
        <v/>
      </c>
      <c r="R75" s="67" t="str">
        <f t="shared" si="6"/>
        <v/>
      </c>
    </row>
    <row r="76" spans="1:18" ht="11.25" customHeight="1" x14ac:dyDescent="0.2">
      <c r="A76" s="37">
        <f t="shared" ref="A76:A82" si="11">A75+1</f>
        <v>42</v>
      </c>
      <c r="B76" s="37" t="s">
        <v>46</v>
      </c>
      <c r="C76" s="10">
        <v>106990</v>
      </c>
      <c r="D76" s="131" t="s">
        <v>86</v>
      </c>
      <c r="E76" s="132"/>
      <c r="F76" s="11"/>
      <c r="G76" s="12" t="str">
        <f t="shared" si="0"/>
        <v/>
      </c>
      <c r="H76" s="12">
        <v>3.0000000000000001E-5</v>
      </c>
      <c r="I76" s="32" t="str">
        <f t="shared" si="1"/>
        <v/>
      </c>
      <c r="J76" s="66" t="str">
        <f t="shared" si="2"/>
        <v/>
      </c>
      <c r="K76" s="9">
        <v>2</v>
      </c>
      <c r="L76" s="13" t="str">
        <f t="shared" si="9"/>
        <v/>
      </c>
      <c r="M76" s="67" t="str">
        <f t="shared" si="10"/>
        <v/>
      </c>
      <c r="N76" s="11"/>
      <c r="O76" s="9" t="str">
        <f t="shared" si="7"/>
        <v/>
      </c>
      <c r="P76" s="9">
        <v>660</v>
      </c>
      <c r="Q76" s="13" t="str">
        <f t="shared" si="5"/>
        <v/>
      </c>
      <c r="R76" s="67" t="str">
        <f t="shared" si="6"/>
        <v/>
      </c>
    </row>
    <row r="77" spans="1:18" ht="11.25" customHeight="1" x14ac:dyDescent="0.2">
      <c r="A77" s="37">
        <f t="shared" si="11"/>
        <v>43</v>
      </c>
      <c r="B77" s="37" t="s">
        <v>46</v>
      </c>
      <c r="C77" s="10"/>
      <c r="D77" s="131" t="s">
        <v>87</v>
      </c>
      <c r="E77" s="132"/>
      <c r="F77" s="11"/>
      <c r="G77" s="12" t="str">
        <f t="shared" si="0"/>
        <v/>
      </c>
      <c r="H77" s="12">
        <v>4.1999999999999997E-3</v>
      </c>
      <c r="I77" s="32" t="str">
        <f t="shared" si="1"/>
        <v/>
      </c>
      <c r="J77" s="66" t="str">
        <f t="shared" si="2"/>
        <v/>
      </c>
      <c r="K77" s="9">
        <v>0.02</v>
      </c>
      <c r="L77" s="13" t="str">
        <f t="shared" si="9"/>
        <v/>
      </c>
      <c r="M77" s="67" t="str">
        <f t="shared" si="10"/>
        <v/>
      </c>
      <c r="N77" s="11"/>
      <c r="O77" s="9" t="str">
        <f t="shared" si="7"/>
        <v/>
      </c>
      <c r="P77" s="9"/>
      <c r="Q77" s="13" t="str">
        <f t="shared" si="5"/>
        <v/>
      </c>
      <c r="R77" s="67" t="str">
        <f t="shared" si="6"/>
        <v/>
      </c>
    </row>
    <row r="78" spans="1:18" ht="11.25" customHeight="1" x14ac:dyDescent="0.2">
      <c r="A78" s="37">
        <f t="shared" si="11"/>
        <v>44</v>
      </c>
      <c r="B78" s="37"/>
      <c r="C78" s="10">
        <v>105602</v>
      </c>
      <c r="D78" s="131" t="s">
        <v>362</v>
      </c>
      <c r="E78" s="132"/>
      <c r="F78" s="11"/>
      <c r="G78" s="12" t="str">
        <f t="shared" si="0"/>
        <v/>
      </c>
      <c r="H78" s="12"/>
      <c r="I78" s="32" t="str">
        <f>IF(OR(G78="",ISBLANK(H78)),"",$H78*$G78)</f>
        <v/>
      </c>
      <c r="J78" s="66" t="str">
        <f>IF(I78="","",IF(I78 &gt; 0.000001, "FER", "Negl."))</f>
        <v/>
      </c>
      <c r="K78" s="9">
        <v>2.2000000000000002</v>
      </c>
      <c r="L78" s="13" t="str">
        <f t="shared" si="9"/>
        <v/>
      </c>
      <c r="M78" s="67" t="str">
        <f t="shared" si="10"/>
        <v/>
      </c>
      <c r="N78" s="11"/>
      <c r="O78" s="9" t="str">
        <f t="shared" si="7"/>
        <v/>
      </c>
      <c r="P78" s="9">
        <v>50</v>
      </c>
      <c r="Q78" s="13" t="str">
        <f t="shared" si="5"/>
        <v/>
      </c>
      <c r="R78" s="67" t="str">
        <f t="shared" si="6"/>
        <v/>
      </c>
    </row>
    <row r="79" spans="1:18" ht="11.25" customHeight="1" x14ac:dyDescent="0.2">
      <c r="A79" s="37">
        <f t="shared" si="11"/>
        <v>45</v>
      </c>
      <c r="B79" s="37" t="s">
        <v>46</v>
      </c>
      <c r="C79" s="10">
        <v>133062</v>
      </c>
      <c r="D79" s="131" t="s">
        <v>88</v>
      </c>
      <c r="E79" s="132"/>
      <c r="F79" s="11"/>
      <c r="G79" s="12" t="str">
        <f t="shared" si="0"/>
        <v/>
      </c>
      <c r="H79" s="12">
        <v>6.6000000000000003E-7</v>
      </c>
      <c r="I79" s="32" t="str">
        <f t="shared" si="1"/>
        <v/>
      </c>
      <c r="J79" s="66" t="str">
        <f t="shared" si="2"/>
        <v/>
      </c>
      <c r="K79" s="9"/>
      <c r="L79" s="13" t="str">
        <f t="shared" si="3"/>
        <v/>
      </c>
      <c r="M79" s="67" t="str">
        <f t="shared" si="4"/>
        <v/>
      </c>
      <c r="N79" s="11"/>
      <c r="O79" s="9" t="str">
        <f t="shared" si="7"/>
        <v/>
      </c>
      <c r="P79" s="9"/>
      <c r="Q79" s="13" t="str">
        <f t="shared" si="5"/>
        <v/>
      </c>
      <c r="R79" s="67" t="str">
        <f t="shared" si="6"/>
        <v/>
      </c>
    </row>
    <row r="80" spans="1:18" ht="11.25" customHeight="1" x14ac:dyDescent="0.2">
      <c r="A80" s="37">
        <f t="shared" si="11"/>
        <v>46</v>
      </c>
      <c r="B80" s="37" t="s">
        <v>46</v>
      </c>
      <c r="C80" s="10">
        <v>75150</v>
      </c>
      <c r="D80" s="131" t="s">
        <v>89</v>
      </c>
      <c r="E80" s="132"/>
      <c r="F80" s="11"/>
      <c r="G80" s="12" t="str">
        <f t="shared" si="0"/>
        <v/>
      </c>
      <c r="H80" s="12"/>
      <c r="I80" s="32" t="str">
        <f t="shared" si="1"/>
        <v/>
      </c>
      <c r="J80" s="66" t="str">
        <f t="shared" si="2"/>
        <v/>
      </c>
      <c r="K80" s="9">
        <v>700</v>
      </c>
      <c r="L80" s="13" t="str">
        <f t="shared" si="3"/>
        <v/>
      </c>
      <c r="M80" s="67" t="str">
        <f t="shared" si="4"/>
        <v/>
      </c>
      <c r="N80" s="11"/>
      <c r="O80" s="9" t="str">
        <f t="shared" si="7"/>
        <v/>
      </c>
      <c r="P80" s="9">
        <v>6200</v>
      </c>
      <c r="Q80" s="13" t="str">
        <f t="shared" si="5"/>
        <v/>
      </c>
      <c r="R80" s="67" t="str">
        <f t="shared" si="6"/>
        <v/>
      </c>
    </row>
    <row r="81" spans="1:18" ht="11.25" customHeight="1" x14ac:dyDescent="0.2">
      <c r="A81" s="37">
        <f t="shared" si="11"/>
        <v>47</v>
      </c>
      <c r="B81" s="37" t="s">
        <v>46</v>
      </c>
      <c r="C81" s="10">
        <v>56235</v>
      </c>
      <c r="D81" s="131" t="s">
        <v>90</v>
      </c>
      <c r="E81" s="132"/>
      <c r="F81" s="11"/>
      <c r="G81" s="12" t="str">
        <f t="shared" si="0"/>
        <v/>
      </c>
      <c r="H81" s="12">
        <v>6.0000000000000002E-6</v>
      </c>
      <c r="I81" s="32" t="str">
        <f t="shared" si="1"/>
        <v/>
      </c>
      <c r="J81" s="66" t="str">
        <f t="shared" si="2"/>
        <v/>
      </c>
      <c r="K81" s="9">
        <v>40</v>
      </c>
      <c r="L81" s="13" t="str">
        <f t="shared" si="3"/>
        <v/>
      </c>
      <c r="M81" s="67" t="str">
        <f t="shared" si="4"/>
        <v/>
      </c>
      <c r="N81" s="11"/>
      <c r="O81" s="9" t="str">
        <f t="shared" si="7"/>
        <v/>
      </c>
      <c r="P81" s="9">
        <v>1900</v>
      </c>
      <c r="Q81" s="13" t="str">
        <f t="shared" si="5"/>
        <v/>
      </c>
      <c r="R81" s="67" t="str">
        <f t="shared" si="6"/>
        <v/>
      </c>
    </row>
    <row r="82" spans="1:18" ht="11.25" customHeight="1" x14ac:dyDescent="0.2">
      <c r="A82" s="37">
        <f t="shared" si="11"/>
        <v>48</v>
      </c>
      <c r="B82" s="37" t="s">
        <v>46</v>
      </c>
      <c r="C82" s="10">
        <v>463581</v>
      </c>
      <c r="D82" s="184" t="s">
        <v>440</v>
      </c>
      <c r="E82" s="185"/>
      <c r="F82" s="11"/>
      <c r="G82" s="12" t="str">
        <f>IF(OR($K$16="",ISBLANK(F82)),"",$K$16*F82)</f>
        <v/>
      </c>
      <c r="H82" s="12"/>
      <c r="I82" s="32" t="str">
        <f t="shared" si="1"/>
        <v/>
      </c>
      <c r="J82" s="66" t="str">
        <f t="shared" si="2"/>
        <v/>
      </c>
      <c r="K82" s="9">
        <v>10</v>
      </c>
      <c r="L82" s="13" t="str">
        <f t="shared" si="3"/>
        <v/>
      </c>
      <c r="M82" s="67" t="str">
        <f t="shared" si="4"/>
        <v/>
      </c>
      <c r="N82" s="11"/>
      <c r="O82" s="9" t="str">
        <f>IF(OR($K$17="",ISBLANK(N82)),"",$K$17*N82)</f>
        <v/>
      </c>
      <c r="P82" s="9">
        <v>660</v>
      </c>
      <c r="Q82" s="13" t="str">
        <f>IF(OR(O82="",ISBLANK(P82)),"",O82/P82)</f>
        <v/>
      </c>
      <c r="R82" s="67" t="str">
        <f t="shared" si="6"/>
        <v/>
      </c>
    </row>
    <row r="83" spans="1:18" ht="11.25" customHeight="1" x14ac:dyDescent="0.2">
      <c r="A83" s="37">
        <f>A82+1</f>
        <v>49</v>
      </c>
      <c r="B83" s="37" t="s">
        <v>46</v>
      </c>
      <c r="C83" s="10">
        <v>57749</v>
      </c>
      <c r="D83" s="131" t="s">
        <v>91</v>
      </c>
      <c r="E83" s="132"/>
      <c r="F83" s="11"/>
      <c r="G83" s="12" t="str">
        <f>IF(OR($K$16="",ISBLANK(F83)),"",$K$16*F83)</f>
        <v/>
      </c>
      <c r="H83" s="12">
        <v>1E-4</v>
      </c>
      <c r="I83" s="32" t="str">
        <f t="shared" si="1"/>
        <v/>
      </c>
      <c r="J83" s="66" t="str">
        <f t="shared" si="2"/>
        <v/>
      </c>
      <c r="K83" s="9">
        <v>0.02</v>
      </c>
      <c r="L83" s="13" t="str">
        <f t="shared" si="3"/>
        <v/>
      </c>
      <c r="M83" s="67" t="str">
        <f t="shared" si="4"/>
        <v/>
      </c>
      <c r="N83" s="11"/>
      <c r="O83" s="9" t="str">
        <f t="shared" si="7"/>
        <v/>
      </c>
      <c r="P83" s="9"/>
      <c r="Q83" s="13" t="str">
        <f t="shared" si="5"/>
        <v/>
      </c>
      <c r="R83" s="67" t="str">
        <f t="shared" si="6"/>
        <v/>
      </c>
    </row>
    <row r="84" spans="1:18" ht="11.25" customHeight="1" x14ac:dyDescent="0.2">
      <c r="A84" s="37">
        <f t="shared" ref="A84:A147" si="12">A83+1</f>
        <v>50</v>
      </c>
      <c r="B84" s="37"/>
      <c r="C84" s="10">
        <v>108171262</v>
      </c>
      <c r="D84" s="131" t="s">
        <v>92</v>
      </c>
      <c r="E84" s="132"/>
      <c r="F84" s="11"/>
      <c r="G84" s="12" t="str">
        <f t="shared" si="0"/>
        <v/>
      </c>
      <c r="H84" s="12">
        <v>2.0000000000000002E-5</v>
      </c>
      <c r="I84" s="32" t="str">
        <f t="shared" si="1"/>
        <v/>
      </c>
      <c r="J84" s="66" t="str">
        <f t="shared" si="2"/>
        <v/>
      </c>
      <c r="K84" s="9"/>
      <c r="L84" s="13" t="str">
        <f t="shared" si="3"/>
        <v/>
      </c>
      <c r="M84" s="67" t="str">
        <f t="shared" si="4"/>
        <v/>
      </c>
      <c r="N84" s="11"/>
      <c r="O84" s="9" t="str">
        <f t="shared" si="7"/>
        <v/>
      </c>
      <c r="P84" s="9"/>
      <c r="Q84" s="13" t="str">
        <f t="shared" si="5"/>
        <v/>
      </c>
      <c r="R84" s="67" t="str">
        <f t="shared" si="6"/>
        <v/>
      </c>
    </row>
    <row r="85" spans="1:18" ht="11.25" customHeight="1" x14ac:dyDescent="0.2">
      <c r="A85" s="37">
        <f t="shared" si="12"/>
        <v>51</v>
      </c>
      <c r="B85" s="37" t="s">
        <v>46</v>
      </c>
      <c r="C85" s="10">
        <v>7782505</v>
      </c>
      <c r="D85" s="131" t="s">
        <v>93</v>
      </c>
      <c r="E85" s="132"/>
      <c r="F85" s="11"/>
      <c r="G85" s="12" t="str">
        <f t="shared" si="0"/>
        <v/>
      </c>
      <c r="H85" s="12"/>
      <c r="I85" s="32" t="str">
        <f t="shared" si="1"/>
        <v/>
      </c>
      <c r="J85" s="66" t="str">
        <f t="shared" si="2"/>
        <v/>
      </c>
      <c r="K85" s="9">
        <v>0.2</v>
      </c>
      <c r="L85" s="13" t="str">
        <f t="shared" si="3"/>
        <v/>
      </c>
      <c r="M85" s="67" t="str">
        <f t="shared" si="4"/>
        <v/>
      </c>
      <c r="N85" s="11"/>
      <c r="O85" s="9" t="str">
        <f t="shared" si="7"/>
        <v/>
      </c>
      <c r="P85" s="9">
        <v>210</v>
      </c>
      <c r="Q85" s="13" t="str">
        <f t="shared" si="5"/>
        <v/>
      </c>
      <c r="R85" s="67" t="str">
        <f t="shared" si="6"/>
        <v/>
      </c>
    </row>
    <row r="86" spans="1:18" ht="11.25" customHeight="1" x14ac:dyDescent="0.2">
      <c r="A86" s="37">
        <f t="shared" si="12"/>
        <v>52</v>
      </c>
      <c r="B86" s="37"/>
      <c r="C86" s="10">
        <v>10049044</v>
      </c>
      <c r="D86" s="131" t="s">
        <v>94</v>
      </c>
      <c r="E86" s="132"/>
      <c r="F86" s="11"/>
      <c r="G86" s="12" t="str">
        <f t="shared" si="0"/>
        <v/>
      </c>
      <c r="H86" s="12"/>
      <c r="I86" s="32" t="str">
        <f t="shared" si="1"/>
        <v/>
      </c>
      <c r="J86" s="66" t="str">
        <f t="shared" si="2"/>
        <v/>
      </c>
      <c r="K86" s="9">
        <v>0.2</v>
      </c>
      <c r="L86" s="13" t="str">
        <f t="shared" si="3"/>
        <v/>
      </c>
      <c r="M86" s="67" t="str">
        <f t="shared" si="4"/>
        <v/>
      </c>
      <c r="N86" s="11"/>
      <c r="O86" s="9" t="str">
        <f>IF(OR($K$17="",ISBLANK(N86)),"",$K$17*N86*0.82)</f>
        <v/>
      </c>
      <c r="P86" s="9">
        <v>28</v>
      </c>
      <c r="Q86" s="13" t="str">
        <f t="shared" si="5"/>
        <v/>
      </c>
      <c r="R86" s="67" t="str">
        <f t="shared" si="6"/>
        <v/>
      </c>
    </row>
    <row r="87" spans="1:18" ht="11.25" customHeight="1" x14ac:dyDescent="0.2">
      <c r="A87" s="37">
        <f t="shared" si="12"/>
        <v>53</v>
      </c>
      <c r="B87" s="37"/>
      <c r="C87" s="10">
        <v>75683</v>
      </c>
      <c r="D87" s="131" t="s">
        <v>95</v>
      </c>
      <c r="E87" s="132"/>
      <c r="F87" s="11"/>
      <c r="G87" s="12" t="str">
        <f t="shared" si="0"/>
        <v/>
      </c>
      <c r="H87" s="12"/>
      <c r="I87" s="32" t="str">
        <f t="shared" si="1"/>
        <v/>
      </c>
      <c r="J87" s="66" t="str">
        <f t="shared" si="2"/>
        <v/>
      </c>
      <c r="K87" s="9">
        <v>50000</v>
      </c>
      <c r="L87" s="13" t="str">
        <f t="shared" si="3"/>
        <v/>
      </c>
      <c r="M87" s="67" t="str">
        <f t="shared" si="4"/>
        <v/>
      </c>
      <c r="N87" s="11"/>
      <c r="O87" s="9" t="str">
        <f t="shared" si="7"/>
        <v/>
      </c>
      <c r="P87" s="9"/>
      <c r="Q87" s="13" t="str">
        <f t="shared" si="5"/>
        <v/>
      </c>
      <c r="R87" s="67" t="str">
        <f t="shared" si="6"/>
        <v/>
      </c>
    </row>
    <row r="88" spans="1:18" ht="11.25" customHeight="1" x14ac:dyDescent="0.2">
      <c r="A88" s="37">
        <f t="shared" si="12"/>
        <v>54</v>
      </c>
      <c r="B88" s="37" t="s">
        <v>46</v>
      </c>
      <c r="C88" s="10">
        <v>532274</v>
      </c>
      <c r="D88" s="131" t="s">
        <v>96</v>
      </c>
      <c r="E88" s="132"/>
      <c r="F88" s="11"/>
      <c r="G88" s="12" t="str">
        <f t="shared" si="0"/>
        <v/>
      </c>
      <c r="H88" s="12"/>
      <c r="I88" s="32" t="str">
        <f t="shared" si="1"/>
        <v/>
      </c>
      <c r="J88" s="66" t="str">
        <f t="shared" si="2"/>
        <v/>
      </c>
      <c r="K88" s="9">
        <v>0.03</v>
      </c>
      <c r="L88" s="13" t="str">
        <f t="shared" si="3"/>
        <v/>
      </c>
      <c r="M88" s="67" t="str">
        <f t="shared" si="4"/>
        <v/>
      </c>
      <c r="N88" s="11"/>
      <c r="O88" s="9" t="str">
        <f t="shared" si="7"/>
        <v/>
      </c>
      <c r="P88" s="9"/>
      <c r="Q88" s="13" t="str">
        <f t="shared" si="5"/>
        <v/>
      </c>
      <c r="R88" s="67" t="str">
        <f t="shared" si="6"/>
        <v/>
      </c>
    </row>
    <row r="89" spans="1:18" ht="11.25" customHeight="1" x14ac:dyDescent="0.2">
      <c r="A89" s="37">
        <f t="shared" si="12"/>
        <v>55</v>
      </c>
      <c r="B89" s="37" t="s">
        <v>46</v>
      </c>
      <c r="C89" s="10">
        <v>108907</v>
      </c>
      <c r="D89" s="131" t="s">
        <v>97</v>
      </c>
      <c r="E89" s="132"/>
      <c r="F89" s="11"/>
      <c r="G89" s="12" t="str">
        <f t="shared" si="0"/>
        <v/>
      </c>
      <c r="H89" s="12"/>
      <c r="I89" s="32" t="str">
        <f t="shared" si="1"/>
        <v/>
      </c>
      <c r="J89" s="66" t="str">
        <f t="shared" si="2"/>
        <v/>
      </c>
      <c r="K89" s="9">
        <v>1000</v>
      </c>
      <c r="L89" s="13" t="str">
        <f t="shared" si="3"/>
        <v/>
      </c>
      <c r="M89" s="67" t="str">
        <f t="shared" si="4"/>
        <v/>
      </c>
      <c r="N89" s="11"/>
      <c r="O89" s="9" t="str">
        <f t="shared" si="7"/>
        <v/>
      </c>
      <c r="P89" s="9"/>
      <c r="Q89" s="13" t="str">
        <f t="shared" si="5"/>
        <v/>
      </c>
      <c r="R89" s="67" t="str">
        <f t="shared" si="6"/>
        <v/>
      </c>
    </row>
    <row r="90" spans="1:18" ht="11.25" customHeight="1" x14ac:dyDescent="0.2">
      <c r="A90" s="37">
        <f t="shared" si="12"/>
        <v>56</v>
      </c>
      <c r="B90" s="37" t="s">
        <v>46</v>
      </c>
      <c r="C90" s="10">
        <v>510156</v>
      </c>
      <c r="D90" s="131" t="s">
        <v>98</v>
      </c>
      <c r="E90" s="132"/>
      <c r="F90" s="11"/>
      <c r="G90" s="12" t="str">
        <f t="shared" si="0"/>
        <v/>
      </c>
      <c r="H90" s="12">
        <v>3.1000000000000001E-5</v>
      </c>
      <c r="I90" s="32" t="str">
        <f t="shared" si="1"/>
        <v/>
      </c>
      <c r="J90" s="66" t="str">
        <f t="shared" si="2"/>
        <v/>
      </c>
      <c r="K90" s="9"/>
      <c r="L90" s="13" t="str">
        <f t="shared" si="3"/>
        <v/>
      </c>
      <c r="M90" s="67" t="str">
        <f t="shared" si="4"/>
        <v/>
      </c>
      <c r="N90" s="11"/>
      <c r="O90" s="9" t="str">
        <f t="shared" si="7"/>
        <v/>
      </c>
      <c r="P90" s="9"/>
      <c r="Q90" s="13" t="str">
        <f t="shared" si="5"/>
        <v/>
      </c>
      <c r="R90" s="67" t="str">
        <f t="shared" si="6"/>
        <v/>
      </c>
    </row>
    <row r="91" spans="1:18" ht="11.25" customHeight="1" x14ac:dyDescent="0.2">
      <c r="A91" s="37">
        <f t="shared" si="12"/>
        <v>57</v>
      </c>
      <c r="B91" s="37"/>
      <c r="C91" s="10">
        <v>75456</v>
      </c>
      <c r="D91" s="131" t="s">
        <v>99</v>
      </c>
      <c r="E91" s="132"/>
      <c r="F91" s="11"/>
      <c r="G91" s="12" t="str">
        <f t="shared" si="0"/>
        <v/>
      </c>
      <c r="H91" s="12"/>
      <c r="I91" s="32" t="str">
        <f t="shared" si="1"/>
        <v/>
      </c>
      <c r="J91" s="66" t="str">
        <f t="shared" si="2"/>
        <v/>
      </c>
      <c r="K91" s="9">
        <v>50000</v>
      </c>
      <c r="L91" s="13" t="str">
        <f t="shared" si="3"/>
        <v/>
      </c>
      <c r="M91" s="67" t="str">
        <f t="shared" si="4"/>
        <v/>
      </c>
      <c r="N91" s="11"/>
      <c r="O91" s="9" t="str">
        <f t="shared" si="7"/>
        <v/>
      </c>
      <c r="P91" s="9"/>
      <c r="Q91" s="13" t="str">
        <f t="shared" si="5"/>
        <v/>
      </c>
      <c r="R91" s="67" t="str">
        <f t="shared" si="6"/>
        <v/>
      </c>
    </row>
    <row r="92" spans="1:18" ht="11.25" customHeight="1" x14ac:dyDescent="0.2">
      <c r="A92" s="37">
        <f t="shared" si="12"/>
        <v>58</v>
      </c>
      <c r="B92" s="37" t="s">
        <v>46</v>
      </c>
      <c r="C92" s="10">
        <v>67663</v>
      </c>
      <c r="D92" s="131" t="s">
        <v>100</v>
      </c>
      <c r="E92" s="132"/>
      <c r="F92" s="11"/>
      <c r="G92" s="12" t="str">
        <f t="shared" si="0"/>
        <v/>
      </c>
      <c r="H92" s="12">
        <v>2.3E-5</v>
      </c>
      <c r="I92" s="32" t="str">
        <f t="shared" si="1"/>
        <v/>
      </c>
      <c r="J92" s="66" t="str">
        <f t="shared" si="2"/>
        <v/>
      </c>
      <c r="K92" s="9">
        <v>300</v>
      </c>
      <c r="L92" s="13" t="str">
        <f t="shared" si="3"/>
        <v/>
      </c>
      <c r="M92" s="67" t="str">
        <f t="shared" si="4"/>
        <v/>
      </c>
      <c r="N92" s="11"/>
      <c r="O92" s="9" t="str">
        <f t="shared" si="7"/>
        <v/>
      </c>
      <c r="P92" s="9">
        <v>150</v>
      </c>
      <c r="Q92" s="13" t="str">
        <f t="shared" si="5"/>
        <v/>
      </c>
      <c r="R92" s="67" t="str">
        <f t="shared" si="6"/>
        <v/>
      </c>
    </row>
    <row r="93" spans="1:18" ht="11.25" customHeight="1" x14ac:dyDescent="0.2">
      <c r="A93" s="37">
        <f t="shared" si="12"/>
        <v>59</v>
      </c>
      <c r="B93" s="37" t="s">
        <v>46</v>
      </c>
      <c r="C93" s="10">
        <v>107302</v>
      </c>
      <c r="D93" s="131" t="s">
        <v>101</v>
      </c>
      <c r="E93" s="132"/>
      <c r="F93" s="11"/>
      <c r="G93" s="12" t="str">
        <f t="shared" si="0"/>
        <v/>
      </c>
      <c r="H93" s="12">
        <v>6.8999999999999997E-4</v>
      </c>
      <c r="I93" s="32" t="str">
        <f t="shared" si="1"/>
        <v/>
      </c>
      <c r="J93" s="66" t="str">
        <f t="shared" si="2"/>
        <v/>
      </c>
      <c r="K93" s="9"/>
      <c r="L93" s="13" t="str">
        <f t="shared" si="3"/>
        <v/>
      </c>
      <c r="M93" s="67" t="str">
        <f t="shared" si="4"/>
        <v/>
      </c>
      <c r="N93" s="11"/>
      <c r="O93" s="9" t="str">
        <f t="shared" si="7"/>
        <v/>
      </c>
      <c r="P93" s="9"/>
      <c r="Q93" s="13" t="str">
        <f t="shared" si="5"/>
        <v/>
      </c>
      <c r="R93" s="67" t="str">
        <f t="shared" si="6"/>
        <v/>
      </c>
    </row>
    <row r="94" spans="1:18" ht="11.25" customHeight="1" x14ac:dyDescent="0.2">
      <c r="A94" s="37">
        <f t="shared" si="12"/>
        <v>60</v>
      </c>
      <c r="B94" s="37"/>
      <c r="C94" s="10">
        <v>95830</v>
      </c>
      <c r="D94" s="131" t="s">
        <v>102</v>
      </c>
      <c r="E94" s="132"/>
      <c r="F94" s="11"/>
      <c r="G94" s="12" t="str">
        <f t="shared" si="0"/>
        <v/>
      </c>
      <c r="H94" s="12">
        <v>4.6E-6</v>
      </c>
      <c r="I94" s="32" t="str">
        <f t="shared" si="1"/>
        <v/>
      </c>
      <c r="J94" s="66" t="str">
        <f t="shared" si="2"/>
        <v/>
      </c>
      <c r="K94" s="9"/>
      <c r="L94" s="13" t="str">
        <f t="shared" si="3"/>
        <v/>
      </c>
      <c r="M94" s="67" t="str">
        <f t="shared" si="4"/>
        <v/>
      </c>
      <c r="N94" s="11"/>
      <c r="O94" s="9" t="str">
        <f t="shared" si="7"/>
        <v/>
      </c>
      <c r="P94" s="9"/>
      <c r="Q94" s="13" t="str">
        <f t="shared" si="5"/>
        <v/>
      </c>
      <c r="R94" s="67" t="str">
        <f t="shared" si="6"/>
        <v/>
      </c>
    </row>
    <row r="95" spans="1:18" ht="11.25" customHeight="1" x14ac:dyDescent="0.2">
      <c r="A95" s="37">
        <f t="shared" si="12"/>
        <v>61</v>
      </c>
      <c r="B95" s="37"/>
      <c r="C95" s="10">
        <v>95692</v>
      </c>
      <c r="D95" s="131" t="s">
        <v>103</v>
      </c>
      <c r="E95" s="132"/>
      <c r="F95" s="11"/>
      <c r="G95" s="12" t="str">
        <f t="shared" si="0"/>
        <v/>
      </c>
      <c r="H95" s="12">
        <v>7.7000000000000001E-5</v>
      </c>
      <c r="I95" s="32" t="str">
        <f t="shared" si="1"/>
        <v/>
      </c>
      <c r="J95" s="66" t="str">
        <f t="shared" si="2"/>
        <v/>
      </c>
      <c r="K95" s="9"/>
      <c r="L95" s="13" t="str">
        <f t="shared" si="3"/>
        <v/>
      </c>
      <c r="M95" s="67" t="str">
        <f t="shared" si="4"/>
        <v/>
      </c>
      <c r="N95" s="11"/>
      <c r="O95" s="9" t="str">
        <f t="shared" si="7"/>
        <v/>
      </c>
      <c r="P95" s="9"/>
      <c r="Q95" s="13" t="str">
        <f t="shared" si="5"/>
        <v/>
      </c>
      <c r="R95" s="67" t="str">
        <f t="shared" si="6"/>
        <v/>
      </c>
    </row>
    <row r="96" spans="1:18" ht="11.25" customHeight="1" x14ac:dyDescent="0.2">
      <c r="A96" s="37">
        <f t="shared" si="12"/>
        <v>62</v>
      </c>
      <c r="B96" s="39"/>
      <c r="C96" s="10">
        <v>76062</v>
      </c>
      <c r="D96" s="131" t="s">
        <v>104</v>
      </c>
      <c r="E96" s="132"/>
      <c r="F96" s="11"/>
      <c r="G96" s="12" t="str">
        <f t="shared" si="0"/>
        <v/>
      </c>
      <c r="H96" s="12"/>
      <c r="I96" s="32" t="str">
        <f t="shared" si="1"/>
        <v/>
      </c>
      <c r="J96" s="66" t="str">
        <f t="shared" si="2"/>
        <v/>
      </c>
      <c r="K96" s="9">
        <v>0.4</v>
      </c>
      <c r="L96" s="13" t="str">
        <f t="shared" si="3"/>
        <v/>
      </c>
      <c r="M96" s="67" t="str">
        <f t="shared" si="4"/>
        <v/>
      </c>
      <c r="N96" s="11"/>
      <c r="O96" s="9" t="str">
        <f t="shared" si="7"/>
        <v/>
      </c>
      <c r="P96" s="9">
        <v>29</v>
      </c>
      <c r="Q96" s="13" t="str">
        <f t="shared" si="5"/>
        <v/>
      </c>
      <c r="R96" s="67" t="str">
        <f t="shared" si="6"/>
        <v/>
      </c>
    </row>
    <row r="97" spans="1:18" ht="11.25" customHeight="1" x14ac:dyDescent="0.2">
      <c r="A97" s="37">
        <f t="shared" si="12"/>
        <v>63</v>
      </c>
      <c r="B97" s="37" t="s">
        <v>46</v>
      </c>
      <c r="C97" s="10">
        <v>126998</v>
      </c>
      <c r="D97" s="131" t="s">
        <v>105</v>
      </c>
      <c r="E97" s="132"/>
      <c r="F97" s="11"/>
      <c r="G97" s="12" t="str">
        <f t="shared" si="0"/>
        <v/>
      </c>
      <c r="H97" s="12">
        <v>5.0000000000000001E-4</v>
      </c>
      <c r="I97" s="32" t="str">
        <f t="shared" si="1"/>
        <v/>
      </c>
      <c r="J97" s="66" t="str">
        <f t="shared" si="2"/>
        <v/>
      </c>
      <c r="K97" s="9">
        <v>20</v>
      </c>
      <c r="L97" s="13" t="str">
        <f t="shared" si="3"/>
        <v/>
      </c>
      <c r="M97" s="67" t="str">
        <f t="shared" si="4"/>
        <v/>
      </c>
      <c r="N97" s="11"/>
      <c r="O97" s="9" t="str">
        <f t="shared" si="7"/>
        <v/>
      </c>
      <c r="P97" s="9"/>
      <c r="Q97" s="13" t="str">
        <f t="shared" si="5"/>
        <v/>
      </c>
      <c r="R97" s="67" t="str">
        <f t="shared" si="6"/>
        <v/>
      </c>
    </row>
    <row r="98" spans="1:18" ht="11.25" customHeight="1" x14ac:dyDescent="0.2">
      <c r="A98" s="37">
        <f t="shared" si="12"/>
        <v>64</v>
      </c>
      <c r="B98" s="37"/>
      <c r="C98" s="10">
        <v>75296</v>
      </c>
      <c r="D98" s="131" t="s">
        <v>106</v>
      </c>
      <c r="E98" s="132"/>
      <c r="F98" s="11"/>
      <c r="G98" s="12" t="str">
        <f t="shared" si="0"/>
        <v/>
      </c>
      <c r="H98" s="12"/>
      <c r="I98" s="32" t="str">
        <f t="shared" si="1"/>
        <v/>
      </c>
      <c r="J98" s="66" t="str">
        <f t="shared" si="2"/>
        <v/>
      </c>
      <c r="K98" s="9">
        <v>100</v>
      </c>
      <c r="L98" s="13" t="str">
        <f t="shared" si="3"/>
        <v/>
      </c>
      <c r="M98" s="67" t="str">
        <f t="shared" si="4"/>
        <v/>
      </c>
      <c r="N98" s="11"/>
      <c r="O98" s="9" t="str">
        <f t="shared" si="7"/>
        <v/>
      </c>
      <c r="P98" s="9"/>
      <c r="Q98" s="13" t="str">
        <f t="shared" si="5"/>
        <v/>
      </c>
      <c r="R98" s="67" t="str">
        <f t="shared" si="6"/>
        <v/>
      </c>
    </row>
    <row r="99" spans="1:18" ht="11.25" customHeight="1" x14ac:dyDescent="0.2">
      <c r="A99" s="37">
        <f t="shared" si="12"/>
        <v>65</v>
      </c>
      <c r="B99" s="37" t="s">
        <v>65</v>
      </c>
      <c r="C99" s="10"/>
      <c r="D99" s="131" t="s">
        <v>107</v>
      </c>
      <c r="E99" s="132"/>
      <c r="F99" s="11"/>
      <c r="G99" s="12" t="str">
        <f t="shared" si="0"/>
        <v/>
      </c>
      <c r="H99" s="12"/>
      <c r="I99" s="32" t="str">
        <f t="shared" si="1"/>
        <v/>
      </c>
      <c r="J99" s="66" t="str">
        <f t="shared" si="2"/>
        <v/>
      </c>
      <c r="K99" s="15">
        <v>8.0000000000000002E-3</v>
      </c>
      <c r="L99" s="13" t="str">
        <f t="shared" si="3"/>
        <v/>
      </c>
      <c r="M99" s="67" t="str">
        <f t="shared" si="4"/>
        <v/>
      </c>
      <c r="N99" s="11"/>
      <c r="O99" s="9" t="str">
        <f t="shared" si="7"/>
        <v/>
      </c>
      <c r="P99" s="9"/>
      <c r="Q99" s="13" t="str">
        <f t="shared" si="5"/>
        <v/>
      </c>
      <c r="R99" s="67" t="str">
        <f t="shared" si="6"/>
        <v/>
      </c>
    </row>
    <row r="100" spans="1:18" ht="11.25" customHeight="1" x14ac:dyDescent="0.2">
      <c r="A100" s="37">
        <f t="shared" si="12"/>
        <v>66</v>
      </c>
      <c r="B100" s="37" t="s">
        <v>65</v>
      </c>
      <c r="C100" s="10">
        <v>18540299</v>
      </c>
      <c r="D100" s="131" t="s">
        <v>108</v>
      </c>
      <c r="E100" s="132"/>
      <c r="F100" s="11"/>
      <c r="G100" s="12" t="str">
        <f t="shared" si="0"/>
        <v/>
      </c>
      <c r="H100" s="12">
        <v>1.2E-2</v>
      </c>
      <c r="I100" s="32" t="str">
        <f t="shared" si="1"/>
        <v/>
      </c>
      <c r="J100" s="66" t="str">
        <f t="shared" si="2"/>
        <v/>
      </c>
      <c r="K100" s="9"/>
      <c r="L100" s="13" t="str">
        <f t="shared" si="3"/>
        <v/>
      </c>
      <c r="M100" s="67" t="str">
        <f t="shared" si="4"/>
        <v/>
      </c>
      <c r="N100" s="11"/>
      <c r="O100" s="9" t="str">
        <f t="shared" si="7"/>
        <v/>
      </c>
      <c r="P100" s="9"/>
      <c r="Q100" s="13" t="str">
        <f t="shared" si="5"/>
        <v/>
      </c>
      <c r="R100" s="67" t="str">
        <f t="shared" si="6"/>
        <v/>
      </c>
    </row>
    <row r="101" spans="1:18" ht="11.25" customHeight="1" x14ac:dyDescent="0.2">
      <c r="A101" s="37">
        <f t="shared" si="12"/>
        <v>67</v>
      </c>
      <c r="B101" s="37" t="s">
        <v>65</v>
      </c>
      <c r="C101" s="10"/>
      <c r="D101" s="131" t="s">
        <v>109</v>
      </c>
      <c r="E101" s="132"/>
      <c r="F101" s="11"/>
      <c r="G101" s="12" t="str">
        <f t="shared" si="0"/>
        <v/>
      </c>
      <c r="H101" s="12"/>
      <c r="I101" s="32" t="str">
        <f t="shared" si="1"/>
        <v/>
      </c>
      <c r="J101" s="66" t="str">
        <f t="shared" si="2"/>
        <v/>
      </c>
      <c r="K101" s="9">
        <v>8.0000000000000002E-3</v>
      </c>
      <c r="L101" s="13" t="str">
        <f t="shared" si="3"/>
        <v/>
      </c>
      <c r="M101" s="67" t="str">
        <f t="shared" si="4"/>
        <v/>
      </c>
      <c r="N101" s="11"/>
      <c r="O101" s="9" t="str">
        <f t="shared" si="7"/>
        <v/>
      </c>
      <c r="P101" s="9"/>
      <c r="Q101" s="13" t="str">
        <f t="shared" si="5"/>
        <v/>
      </c>
      <c r="R101" s="67" t="str">
        <f t="shared" si="6"/>
        <v/>
      </c>
    </row>
    <row r="102" spans="1:18" ht="11.25" customHeight="1" x14ac:dyDescent="0.2">
      <c r="A102" s="37">
        <f t="shared" si="12"/>
        <v>68</v>
      </c>
      <c r="B102" s="37" t="s">
        <v>65</v>
      </c>
      <c r="C102" s="10"/>
      <c r="D102" s="131" t="s">
        <v>110</v>
      </c>
      <c r="E102" s="132"/>
      <c r="F102" s="11"/>
      <c r="G102" s="12" t="str">
        <f t="shared" si="0"/>
        <v/>
      </c>
      <c r="H102" s="12"/>
      <c r="I102" s="32" t="str">
        <f t="shared" si="1"/>
        <v/>
      </c>
      <c r="J102" s="66" t="str">
        <f t="shared" si="2"/>
        <v/>
      </c>
      <c r="K102" s="9">
        <v>0.1</v>
      </c>
      <c r="L102" s="13" t="str">
        <f t="shared" si="3"/>
        <v/>
      </c>
      <c r="M102" s="67" t="str">
        <f t="shared" si="4"/>
        <v/>
      </c>
      <c r="N102" s="11"/>
      <c r="O102" s="9" t="str">
        <f t="shared" si="7"/>
        <v/>
      </c>
      <c r="P102" s="9"/>
      <c r="Q102" s="13" t="str">
        <f t="shared" si="5"/>
        <v/>
      </c>
      <c r="R102" s="67" t="str">
        <f t="shared" si="6"/>
        <v/>
      </c>
    </row>
    <row r="103" spans="1:18" ht="11.25" customHeight="1" x14ac:dyDescent="0.2">
      <c r="A103" s="37">
        <f t="shared" si="12"/>
        <v>69</v>
      </c>
      <c r="B103" s="37" t="s">
        <v>46</v>
      </c>
      <c r="C103" s="10"/>
      <c r="D103" s="131" t="s">
        <v>111</v>
      </c>
      <c r="E103" s="132"/>
      <c r="F103" s="11"/>
      <c r="G103" s="12" t="str">
        <f t="shared" si="0"/>
        <v/>
      </c>
      <c r="H103" s="12">
        <v>7.7000000000000002E-3</v>
      </c>
      <c r="I103" s="32" t="str">
        <f t="shared" si="1"/>
        <v/>
      </c>
      <c r="J103" s="66" t="str">
        <f t="shared" si="2"/>
        <v/>
      </c>
      <c r="K103" s="9">
        <v>6.0000000000000001E-3</v>
      </c>
      <c r="L103" s="13" t="str">
        <f t="shared" si="3"/>
        <v/>
      </c>
      <c r="M103" s="67" t="str">
        <f t="shared" si="4"/>
        <v/>
      </c>
      <c r="N103" s="11"/>
      <c r="O103" s="9" t="str">
        <f t="shared" ref="O103:O166" si="13">IF(OR($K$17="",ISBLANK(N103)),"",$K$17*N103)</f>
        <v/>
      </c>
      <c r="P103" s="9"/>
      <c r="Q103" s="13" t="str">
        <f t="shared" si="5"/>
        <v/>
      </c>
      <c r="R103" s="67" t="str">
        <f t="shared" si="6"/>
        <v/>
      </c>
    </row>
    <row r="104" spans="1:18" ht="11.25" customHeight="1" x14ac:dyDescent="0.2">
      <c r="A104" s="37">
        <f t="shared" si="12"/>
        <v>70</v>
      </c>
      <c r="B104" s="37" t="s">
        <v>46</v>
      </c>
      <c r="C104" s="10">
        <v>8007452</v>
      </c>
      <c r="D104" s="131" t="s">
        <v>112</v>
      </c>
      <c r="E104" s="132"/>
      <c r="F104" s="11"/>
      <c r="G104" s="12" t="str">
        <f t="shared" si="0"/>
        <v/>
      </c>
      <c r="H104" s="12">
        <v>6.2E-4</v>
      </c>
      <c r="I104" s="32" t="str">
        <f t="shared" si="1"/>
        <v/>
      </c>
      <c r="J104" s="66" t="str">
        <f t="shared" si="2"/>
        <v/>
      </c>
      <c r="K104" s="9"/>
      <c r="L104" s="13" t="str">
        <f t="shared" si="3"/>
        <v/>
      </c>
      <c r="M104" s="67" t="str">
        <f t="shared" si="4"/>
        <v/>
      </c>
      <c r="N104" s="11"/>
      <c r="O104" s="9" t="str">
        <f t="shared" si="13"/>
        <v/>
      </c>
      <c r="P104" s="9"/>
      <c r="Q104" s="13" t="str">
        <f t="shared" si="5"/>
        <v/>
      </c>
      <c r="R104" s="67" t="str">
        <f t="shared" si="6"/>
        <v/>
      </c>
    </row>
    <row r="105" spans="1:18" ht="11.25" customHeight="1" x14ac:dyDescent="0.2">
      <c r="A105" s="37">
        <f t="shared" si="12"/>
        <v>71</v>
      </c>
      <c r="B105" s="37"/>
      <c r="C105" s="10"/>
      <c r="D105" s="131" t="s">
        <v>113</v>
      </c>
      <c r="E105" s="132"/>
      <c r="F105" s="11"/>
      <c r="G105" s="12" t="str">
        <f t="shared" ref="G105:G169" si="14">IF(OR($K$16="",ISBLANK(F105)),"",$K$16*F105)</f>
        <v/>
      </c>
      <c r="H105" s="12"/>
      <c r="I105" s="32" t="str">
        <f t="shared" ref="I105:I169" si="15">IF(OR(G105="",ISBLANK(H105)),"",$H105*$G105)</f>
        <v/>
      </c>
      <c r="J105" s="66" t="str">
        <f t="shared" ref="J105:J169" si="16">IF(I105="","",IF(I105 &gt; 0.000001, "FER", "Negl."))</f>
        <v/>
      </c>
      <c r="K105" s="9"/>
      <c r="L105" s="13" t="str">
        <f t="shared" ref="L105:L137" si="17">IF(OR(G105="",ISBLANK(K105)),"",$G105/$K105)</f>
        <v/>
      </c>
      <c r="M105" s="67" t="str">
        <f t="shared" ref="M105:M169" si="18">IF(L105="","",IF(L105 &gt; 1, "FER", "Negl."))</f>
        <v/>
      </c>
      <c r="N105" s="11"/>
      <c r="O105" s="9" t="str">
        <f t="shared" si="13"/>
        <v/>
      </c>
      <c r="P105" s="9">
        <v>100</v>
      </c>
      <c r="Q105" s="13" t="str">
        <f t="shared" ref="Q105:Q169" si="19">IF(OR(O105="",ISBLANK(P105)),"",O105/P105)</f>
        <v/>
      </c>
      <c r="R105" s="67" t="str">
        <f t="shared" ref="R105:R169" si="20">IF(Q105="","",IF(Q105 &gt; 1, "FER", "Negl."))</f>
        <v/>
      </c>
    </row>
    <row r="106" spans="1:18" ht="11.25" customHeight="1" x14ac:dyDescent="0.2">
      <c r="A106" s="37">
        <f t="shared" si="12"/>
        <v>72</v>
      </c>
      <c r="B106" s="37"/>
      <c r="C106" s="10">
        <v>120718</v>
      </c>
      <c r="D106" s="131" t="s">
        <v>114</v>
      </c>
      <c r="E106" s="132"/>
      <c r="F106" s="11"/>
      <c r="G106" s="12" t="str">
        <f t="shared" si="14"/>
        <v/>
      </c>
      <c r="H106" s="12">
        <v>4.3000000000000002E-5</v>
      </c>
      <c r="I106" s="32" t="str">
        <f t="shared" si="15"/>
        <v/>
      </c>
      <c r="J106" s="66" t="str">
        <f t="shared" si="16"/>
        <v/>
      </c>
      <c r="K106" s="9"/>
      <c r="L106" s="13" t="str">
        <f t="shared" si="17"/>
        <v/>
      </c>
      <c r="M106" s="67" t="str">
        <f t="shared" si="18"/>
        <v/>
      </c>
      <c r="N106" s="11"/>
      <c r="O106" s="9" t="str">
        <f t="shared" si="13"/>
        <v/>
      </c>
      <c r="P106" s="9"/>
      <c r="Q106" s="13" t="str">
        <f t="shared" si="19"/>
        <v/>
      </c>
      <c r="R106" s="67" t="str">
        <f t="shared" si="20"/>
        <v/>
      </c>
    </row>
    <row r="107" spans="1:18" ht="11.25" customHeight="1" x14ac:dyDescent="0.2">
      <c r="A107" s="37">
        <f t="shared" si="12"/>
        <v>73</v>
      </c>
      <c r="B107" s="37" t="s">
        <v>46</v>
      </c>
      <c r="C107" s="10"/>
      <c r="D107" s="131" t="s">
        <v>115</v>
      </c>
      <c r="E107" s="132"/>
      <c r="F107" s="11"/>
      <c r="G107" s="12" t="str">
        <f t="shared" si="14"/>
        <v/>
      </c>
      <c r="H107" s="12"/>
      <c r="I107" s="32" t="str">
        <f t="shared" si="15"/>
        <v/>
      </c>
      <c r="J107" s="66" t="str">
        <f t="shared" si="16"/>
        <v/>
      </c>
      <c r="K107" s="9">
        <v>600</v>
      </c>
      <c r="L107" s="13" t="str">
        <f t="shared" si="17"/>
        <v/>
      </c>
      <c r="M107" s="67" t="str">
        <f t="shared" si="18"/>
        <v/>
      </c>
      <c r="N107" s="11"/>
      <c r="O107" s="9" t="str">
        <f t="shared" si="13"/>
        <v/>
      </c>
      <c r="P107" s="9"/>
      <c r="Q107" s="13" t="str">
        <f t="shared" si="19"/>
        <v/>
      </c>
      <c r="R107" s="67" t="str">
        <f t="shared" si="20"/>
        <v/>
      </c>
    </row>
    <row r="108" spans="1:18" ht="11.25" customHeight="1" x14ac:dyDescent="0.2">
      <c r="A108" s="37">
        <f t="shared" si="12"/>
        <v>74</v>
      </c>
      <c r="B108" s="37"/>
      <c r="C108" s="10">
        <v>98828</v>
      </c>
      <c r="D108" s="131" t="s">
        <v>116</v>
      </c>
      <c r="E108" s="132"/>
      <c r="F108" s="11"/>
      <c r="G108" s="12" t="str">
        <f t="shared" si="14"/>
        <v/>
      </c>
      <c r="H108" s="12"/>
      <c r="I108" s="32" t="str">
        <f t="shared" si="15"/>
        <v/>
      </c>
      <c r="J108" s="66" t="str">
        <f t="shared" si="16"/>
        <v/>
      </c>
      <c r="K108" s="9">
        <v>400</v>
      </c>
      <c r="L108" s="13" t="str">
        <f t="shared" si="17"/>
        <v/>
      </c>
      <c r="M108" s="67" t="str">
        <f t="shared" si="18"/>
        <v/>
      </c>
      <c r="N108" s="11"/>
      <c r="O108" s="9" t="str">
        <f t="shared" si="13"/>
        <v/>
      </c>
      <c r="P108" s="9"/>
      <c r="Q108" s="13" t="str">
        <f t="shared" si="19"/>
        <v/>
      </c>
      <c r="R108" s="67" t="str">
        <f t="shared" si="20"/>
        <v/>
      </c>
    </row>
    <row r="109" spans="1:18" ht="11.25" customHeight="1" x14ac:dyDescent="0.2">
      <c r="A109" s="37">
        <f t="shared" si="12"/>
        <v>75</v>
      </c>
      <c r="B109" s="37"/>
      <c r="C109" s="10">
        <v>135206</v>
      </c>
      <c r="D109" s="131" t="s">
        <v>117</v>
      </c>
      <c r="E109" s="132"/>
      <c r="F109" s="11"/>
      <c r="G109" s="12" t="str">
        <f t="shared" si="14"/>
        <v/>
      </c>
      <c r="H109" s="12">
        <v>6.3E-5</v>
      </c>
      <c r="I109" s="32" t="str">
        <f t="shared" si="15"/>
        <v/>
      </c>
      <c r="J109" s="66" t="str">
        <f t="shared" si="16"/>
        <v/>
      </c>
      <c r="K109" s="9"/>
      <c r="L109" s="13" t="str">
        <f t="shared" si="17"/>
        <v/>
      </c>
      <c r="M109" s="67" t="str">
        <f t="shared" si="18"/>
        <v/>
      </c>
      <c r="N109" s="11"/>
      <c r="O109" s="9" t="str">
        <f t="shared" si="13"/>
        <v/>
      </c>
      <c r="P109" s="9"/>
      <c r="Q109" s="13" t="str">
        <f t="shared" si="19"/>
        <v/>
      </c>
      <c r="R109" s="67" t="str">
        <f t="shared" si="20"/>
        <v/>
      </c>
    </row>
    <row r="110" spans="1:18" ht="11.25" customHeight="1" x14ac:dyDescent="0.2">
      <c r="A110" s="37">
        <f t="shared" si="12"/>
        <v>76</v>
      </c>
      <c r="B110" s="37"/>
      <c r="C110" s="9">
        <v>110827</v>
      </c>
      <c r="D110" s="131" t="s">
        <v>118</v>
      </c>
      <c r="E110" s="132"/>
      <c r="F110" s="11"/>
      <c r="G110" s="12" t="str">
        <f t="shared" si="14"/>
        <v/>
      </c>
      <c r="H110" s="12"/>
      <c r="I110" s="32" t="str">
        <f t="shared" si="15"/>
        <v/>
      </c>
      <c r="J110" s="66" t="str">
        <f t="shared" si="16"/>
        <v/>
      </c>
      <c r="K110" s="9"/>
      <c r="L110" s="13" t="str">
        <f t="shared" si="17"/>
        <v/>
      </c>
      <c r="M110" s="67" t="str">
        <f t="shared" si="18"/>
        <v/>
      </c>
      <c r="N110" s="11"/>
      <c r="O110" s="9" t="str">
        <f>IF(OR($K$17="",ISBLANK(N110)),"",$K$17*N110*0.4)</f>
        <v/>
      </c>
      <c r="P110" s="9">
        <v>6000</v>
      </c>
      <c r="Q110" s="13" t="str">
        <f t="shared" si="19"/>
        <v/>
      </c>
      <c r="R110" s="67" t="str">
        <f t="shared" si="20"/>
        <v/>
      </c>
    </row>
    <row r="111" spans="1:18" ht="11.25" customHeight="1" x14ac:dyDescent="0.2">
      <c r="A111" s="37">
        <f t="shared" si="12"/>
        <v>77</v>
      </c>
      <c r="B111" s="37" t="s">
        <v>46</v>
      </c>
      <c r="C111" s="9">
        <v>72559</v>
      </c>
      <c r="D111" s="131" t="s">
        <v>119</v>
      </c>
      <c r="E111" s="132"/>
      <c r="F111" s="11"/>
      <c r="G111" s="12" t="str">
        <f t="shared" si="14"/>
        <v/>
      </c>
      <c r="H111" s="12">
        <v>9.7E-5</v>
      </c>
      <c r="I111" s="32" t="str">
        <f t="shared" si="15"/>
        <v/>
      </c>
      <c r="J111" s="66" t="str">
        <f t="shared" si="16"/>
        <v/>
      </c>
      <c r="K111" s="9"/>
      <c r="L111" s="13" t="str">
        <f t="shared" si="17"/>
        <v/>
      </c>
      <c r="M111" s="67" t="str">
        <f t="shared" si="18"/>
        <v/>
      </c>
      <c r="N111" s="11"/>
      <c r="O111" s="9" t="str">
        <f t="shared" si="13"/>
        <v/>
      </c>
      <c r="P111" s="9"/>
      <c r="Q111" s="13" t="str">
        <f t="shared" si="19"/>
        <v/>
      </c>
      <c r="R111" s="67" t="str">
        <f t="shared" si="20"/>
        <v/>
      </c>
    </row>
    <row r="112" spans="1:18" ht="11.25" customHeight="1" x14ac:dyDescent="0.2">
      <c r="A112" s="37">
        <f t="shared" si="12"/>
        <v>78</v>
      </c>
      <c r="B112" s="37"/>
      <c r="C112" s="10">
        <v>50293</v>
      </c>
      <c r="D112" s="131" t="s">
        <v>120</v>
      </c>
      <c r="E112" s="132"/>
      <c r="F112" s="11"/>
      <c r="G112" s="12" t="str">
        <f t="shared" si="14"/>
        <v/>
      </c>
      <c r="H112" s="12">
        <v>9.7E-5</v>
      </c>
      <c r="I112" s="32" t="str">
        <f t="shared" si="15"/>
        <v/>
      </c>
      <c r="J112" s="66" t="str">
        <f t="shared" si="16"/>
        <v/>
      </c>
      <c r="K112" s="9"/>
      <c r="L112" s="13" t="str">
        <f t="shared" si="17"/>
        <v/>
      </c>
      <c r="M112" s="67" t="str">
        <f t="shared" si="18"/>
        <v/>
      </c>
      <c r="N112" s="11"/>
      <c r="O112" s="9" t="str">
        <f t="shared" si="13"/>
        <v/>
      </c>
      <c r="P112" s="9"/>
      <c r="Q112" s="13" t="str">
        <f t="shared" si="19"/>
        <v/>
      </c>
      <c r="R112" s="67" t="str">
        <f t="shared" si="20"/>
        <v/>
      </c>
    </row>
    <row r="113" spans="1:18" ht="11.25" customHeight="1" x14ac:dyDescent="0.2">
      <c r="A113" s="37">
        <f t="shared" si="12"/>
        <v>79</v>
      </c>
      <c r="B113" s="37"/>
      <c r="C113" s="10">
        <v>615054</v>
      </c>
      <c r="D113" s="131" t="s">
        <v>121</v>
      </c>
      <c r="E113" s="132"/>
      <c r="F113" s="11"/>
      <c r="G113" s="12" t="str">
        <f t="shared" si="14"/>
        <v/>
      </c>
      <c r="H113" s="12">
        <v>6.6000000000000003E-6</v>
      </c>
      <c r="I113" s="32" t="str">
        <f t="shared" si="15"/>
        <v/>
      </c>
      <c r="J113" s="66" t="str">
        <f t="shared" si="16"/>
        <v/>
      </c>
      <c r="K113" s="9"/>
      <c r="L113" s="13" t="str">
        <f t="shared" si="17"/>
        <v/>
      </c>
      <c r="M113" s="67" t="str">
        <f t="shared" si="18"/>
        <v/>
      </c>
      <c r="N113" s="11"/>
      <c r="O113" s="9" t="str">
        <f t="shared" si="13"/>
        <v/>
      </c>
      <c r="P113" s="9"/>
      <c r="Q113" s="13" t="str">
        <f t="shared" si="19"/>
        <v/>
      </c>
      <c r="R113" s="67" t="str">
        <f t="shared" si="20"/>
        <v/>
      </c>
    </row>
    <row r="114" spans="1:18" ht="11.25" customHeight="1" x14ac:dyDescent="0.2">
      <c r="A114" s="37">
        <f t="shared" si="12"/>
        <v>80</v>
      </c>
      <c r="B114" s="37"/>
      <c r="C114" s="10">
        <v>124481</v>
      </c>
      <c r="D114" s="131" t="s">
        <v>359</v>
      </c>
      <c r="E114" s="132"/>
      <c r="F114" s="11"/>
      <c r="G114" s="12" t="str">
        <f t="shared" si="14"/>
        <v/>
      </c>
      <c r="H114" s="12">
        <v>2.6999999999999999E-5</v>
      </c>
      <c r="I114" s="32" t="str">
        <f>IF(OR(G114="",ISBLANK(H114)),"",$H114*$G114)</f>
        <v/>
      </c>
      <c r="J114" s="66" t="str">
        <f>IF(I114="","",IF(I114 &gt; 0.000001, "FER", "Negl."))</f>
        <v/>
      </c>
      <c r="K114" s="9"/>
      <c r="L114" s="13" t="str">
        <f>IF(OR(G114="",ISBLANK(K114)),"",$G114/$K114)</f>
        <v/>
      </c>
      <c r="M114" s="67" t="str">
        <f>IF(L114="","",IF(L114 &gt; 1, "FER", "Negl."))</f>
        <v/>
      </c>
      <c r="N114" s="11"/>
      <c r="O114" s="9" t="str">
        <f t="shared" si="13"/>
        <v/>
      </c>
      <c r="P114" s="9"/>
      <c r="Q114" s="13" t="str">
        <f>IF(OR(O114="",ISBLANK(P114)),"",O114/P114)</f>
        <v/>
      </c>
      <c r="R114" s="67" t="str">
        <f>IF(Q114="","",IF(Q114 &gt; 1, "FER", "Negl."))</f>
        <v/>
      </c>
    </row>
    <row r="115" spans="1:18" ht="11.25" customHeight="1" x14ac:dyDescent="0.2">
      <c r="A115" s="37">
        <f t="shared" si="12"/>
        <v>81</v>
      </c>
      <c r="B115" s="37" t="s">
        <v>46</v>
      </c>
      <c r="C115" s="10">
        <v>96128</v>
      </c>
      <c r="D115" s="131" t="s">
        <v>122</v>
      </c>
      <c r="E115" s="132"/>
      <c r="F115" s="11"/>
      <c r="G115" s="12" t="str">
        <f t="shared" si="14"/>
        <v/>
      </c>
      <c r="H115" s="12">
        <v>2E-3</v>
      </c>
      <c r="I115" s="32" t="str">
        <f t="shared" si="15"/>
        <v/>
      </c>
      <c r="J115" s="66" t="str">
        <f t="shared" si="16"/>
        <v/>
      </c>
      <c r="K115" s="9">
        <v>0.2</v>
      </c>
      <c r="L115" s="13" t="str">
        <f t="shared" si="17"/>
        <v/>
      </c>
      <c r="M115" s="67" t="str">
        <f t="shared" si="18"/>
        <v/>
      </c>
      <c r="N115" s="11"/>
      <c r="O115" s="9" t="str">
        <f t="shared" si="13"/>
        <v/>
      </c>
      <c r="P115" s="9"/>
      <c r="Q115" s="13" t="str">
        <f t="shared" si="19"/>
        <v/>
      </c>
      <c r="R115" s="67" t="str">
        <f t="shared" si="20"/>
        <v/>
      </c>
    </row>
    <row r="116" spans="1:18" ht="11.25" customHeight="1" x14ac:dyDescent="0.2">
      <c r="A116" s="37">
        <f t="shared" si="12"/>
        <v>82</v>
      </c>
      <c r="B116" s="37"/>
      <c r="C116" s="10">
        <v>764410</v>
      </c>
      <c r="D116" s="131" t="s">
        <v>123</v>
      </c>
      <c r="E116" s="132"/>
      <c r="F116" s="11"/>
      <c r="G116" s="12" t="str">
        <f t="shared" si="14"/>
        <v/>
      </c>
      <c r="H116" s="12">
        <v>4.1999999999999997E-3</v>
      </c>
      <c r="I116" s="32" t="str">
        <f t="shared" si="15"/>
        <v/>
      </c>
      <c r="J116" s="66" t="str">
        <f t="shared" si="16"/>
        <v/>
      </c>
      <c r="K116" s="9"/>
      <c r="L116" s="13" t="str">
        <f t="shared" si="17"/>
        <v/>
      </c>
      <c r="M116" s="67" t="str">
        <f t="shared" si="18"/>
        <v/>
      </c>
      <c r="N116" s="11"/>
      <c r="O116" s="9" t="str">
        <f t="shared" si="13"/>
        <v/>
      </c>
      <c r="P116" s="9"/>
      <c r="Q116" s="13" t="str">
        <f t="shared" si="19"/>
        <v/>
      </c>
      <c r="R116" s="67" t="str">
        <f t="shared" si="20"/>
        <v/>
      </c>
    </row>
    <row r="117" spans="1:18" ht="11.25" customHeight="1" x14ac:dyDescent="0.2">
      <c r="A117" s="37">
        <f t="shared" si="12"/>
        <v>83</v>
      </c>
      <c r="B117" s="37"/>
      <c r="C117" s="10">
        <v>95501</v>
      </c>
      <c r="D117" s="131" t="s">
        <v>124</v>
      </c>
      <c r="E117" s="132"/>
      <c r="F117" s="11"/>
      <c r="G117" s="12" t="str">
        <f t="shared" si="14"/>
        <v/>
      </c>
      <c r="H117" s="12"/>
      <c r="I117" s="32" t="str">
        <f t="shared" si="15"/>
        <v/>
      </c>
      <c r="J117" s="66" t="str">
        <f t="shared" si="16"/>
        <v/>
      </c>
      <c r="K117" s="9">
        <v>200</v>
      </c>
      <c r="L117" s="13" t="str">
        <f t="shared" si="17"/>
        <v/>
      </c>
      <c r="M117" s="67" t="str">
        <f t="shared" si="18"/>
        <v/>
      </c>
      <c r="N117" s="11"/>
      <c r="O117" s="9" t="str">
        <f t="shared" si="13"/>
        <v/>
      </c>
      <c r="P117" s="9"/>
      <c r="Q117" s="13" t="str">
        <f t="shared" si="19"/>
        <v/>
      </c>
      <c r="R117" s="67" t="str">
        <f t="shared" si="20"/>
        <v/>
      </c>
    </row>
    <row r="118" spans="1:18" ht="11.25" customHeight="1" x14ac:dyDescent="0.2">
      <c r="A118" s="37">
        <f t="shared" si="12"/>
        <v>84</v>
      </c>
      <c r="B118" s="37" t="s">
        <v>46</v>
      </c>
      <c r="C118" s="10">
        <v>106467</v>
      </c>
      <c r="D118" s="131" t="s">
        <v>125</v>
      </c>
      <c r="E118" s="132"/>
      <c r="F118" s="11"/>
      <c r="G118" s="12" t="str">
        <f t="shared" si="14"/>
        <v/>
      </c>
      <c r="H118" s="12">
        <v>1.1E-5</v>
      </c>
      <c r="I118" s="32" t="str">
        <f t="shared" si="15"/>
        <v/>
      </c>
      <c r="J118" s="66" t="str">
        <f t="shared" si="16"/>
        <v/>
      </c>
      <c r="K118" s="9">
        <v>800</v>
      </c>
      <c r="L118" s="13" t="str">
        <f t="shared" si="17"/>
        <v/>
      </c>
      <c r="M118" s="67" t="str">
        <f t="shared" si="18"/>
        <v/>
      </c>
      <c r="N118" s="11"/>
      <c r="O118" s="9" t="str">
        <f t="shared" si="13"/>
        <v/>
      </c>
      <c r="P118" s="9"/>
      <c r="Q118" s="13" t="str">
        <f t="shared" si="19"/>
        <v/>
      </c>
      <c r="R118" s="67" t="str">
        <f t="shared" si="20"/>
        <v/>
      </c>
    </row>
    <row r="119" spans="1:18" ht="11.25" customHeight="1" x14ac:dyDescent="0.2">
      <c r="A119" s="37">
        <f t="shared" si="12"/>
        <v>85</v>
      </c>
      <c r="B119" s="37" t="s">
        <v>46</v>
      </c>
      <c r="C119" s="10">
        <v>91941</v>
      </c>
      <c r="D119" s="131" t="s">
        <v>126</v>
      </c>
      <c r="E119" s="132"/>
      <c r="F119" s="11"/>
      <c r="G119" s="12" t="str">
        <f t="shared" si="14"/>
        <v/>
      </c>
      <c r="H119" s="12">
        <v>3.4000000000000002E-4</v>
      </c>
      <c r="I119" s="32" t="str">
        <f t="shared" si="15"/>
        <v/>
      </c>
      <c r="J119" s="66" t="str">
        <f t="shared" si="16"/>
        <v/>
      </c>
      <c r="K119" s="9"/>
      <c r="L119" s="13" t="str">
        <f t="shared" si="17"/>
        <v/>
      </c>
      <c r="M119" s="67" t="str">
        <f t="shared" si="18"/>
        <v/>
      </c>
      <c r="N119" s="11"/>
      <c r="O119" s="9" t="str">
        <f t="shared" si="13"/>
        <v/>
      </c>
      <c r="P119" s="9"/>
      <c r="Q119" s="13" t="str">
        <f t="shared" si="19"/>
        <v/>
      </c>
      <c r="R119" s="67" t="str">
        <f t="shared" si="20"/>
        <v/>
      </c>
    </row>
    <row r="120" spans="1:18" ht="11.25" customHeight="1" x14ac:dyDescent="0.2">
      <c r="A120" s="37">
        <f t="shared" si="12"/>
        <v>86</v>
      </c>
      <c r="B120" s="37"/>
      <c r="C120" s="10">
        <v>75718</v>
      </c>
      <c r="D120" s="131" t="s">
        <v>127</v>
      </c>
      <c r="E120" s="132"/>
      <c r="F120" s="11"/>
      <c r="G120" s="12" t="str">
        <f t="shared" si="14"/>
        <v/>
      </c>
      <c r="H120" s="12"/>
      <c r="I120" s="32" t="str">
        <f t="shared" si="15"/>
        <v/>
      </c>
      <c r="J120" s="66" t="str">
        <f t="shared" si="16"/>
        <v/>
      </c>
      <c r="K120" s="9">
        <v>100</v>
      </c>
      <c r="L120" s="13" t="str">
        <f t="shared" si="17"/>
        <v/>
      </c>
      <c r="M120" s="67" t="str">
        <f t="shared" si="18"/>
        <v/>
      </c>
      <c r="N120" s="11"/>
      <c r="O120" s="9" t="str">
        <f t="shared" si="13"/>
        <v/>
      </c>
      <c r="P120" s="9"/>
      <c r="Q120" s="13" t="str">
        <f t="shared" si="19"/>
        <v/>
      </c>
      <c r="R120" s="67" t="str">
        <f t="shared" si="20"/>
        <v/>
      </c>
    </row>
    <row r="121" spans="1:18" ht="11.25" customHeight="1" x14ac:dyDescent="0.2">
      <c r="A121" s="37">
        <f t="shared" si="12"/>
        <v>87</v>
      </c>
      <c r="B121" s="37" t="s">
        <v>46</v>
      </c>
      <c r="C121" s="10">
        <v>111444</v>
      </c>
      <c r="D121" s="131" t="s">
        <v>128</v>
      </c>
      <c r="E121" s="132"/>
      <c r="F121" s="11"/>
      <c r="G121" s="12" t="str">
        <f t="shared" si="14"/>
        <v/>
      </c>
      <c r="H121" s="12">
        <v>3.3E-4</v>
      </c>
      <c r="I121" s="32" t="str">
        <f t="shared" si="15"/>
        <v/>
      </c>
      <c r="J121" s="66" t="str">
        <f t="shared" si="16"/>
        <v/>
      </c>
      <c r="K121" s="9"/>
      <c r="L121" s="13" t="str">
        <f t="shared" si="17"/>
        <v/>
      </c>
      <c r="M121" s="67" t="str">
        <f t="shared" si="18"/>
        <v/>
      </c>
      <c r="N121" s="11"/>
      <c r="O121" s="9" t="str">
        <f t="shared" si="13"/>
        <v/>
      </c>
      <c r="P121" s="9"/>
      <c r="Q121" s="13" t="str">
        <f t="shared" si="19"/>
        <v/>
      </c>
      <c r="R121" s="67" t="str">
        <f t="shared" si="20"/>
        <v/>
      </c>
    </row>
    <row r="122" spans="1:18" ht="11.25" customHeight="1" x14ac:dyDescent="0.2">
      <c r="A122" s="37">
        <f t="shared" si="12"/>
        <v>88</v>
      </c>
      <c r="B122" s="37" t="s">
        <v>46</v>
      </c>
      <c r="C122" s="10">
        <v>542756</v>
      </c>
      <c r="D122" s="131" t="s">
        <v>129</v>
      </c>
      <c r="E122" s="132"/>
      <c r="F122" s="11"/>
      <c r="G122" s="12" t="str">
        <f t="shared" si="14"/>
        <v/>
      </c>
      <c r="H122" s="12">
        <v>3.9999999999999998E-6</v>
      </c>
      <c r="I122" s="32" t="str">
        <f t="shared" si="15"/>
        <v/>
      </c>
      <c r="J122" s="66" t="str">
        <f t="shared" si="16"/>
        <v/>
      </c>
      <c r="K122" s="9">
        <v>20</v>
      </c>
      <c r="L122" s="13" t="str">
        <f t="shared" si="17"/>
        <v/>
      </c>
      <c r="M122" s="67" t="str">
        <f t="shared" si="18"/>
        <v/>
      </c>
      <c r="N122" s="11"/>
      <c r="O122" s="9" t="str">
        <f t="shared" si="13"/>
        <v/>
      </c>
      <c r="P122" s="9"/>
      <c r="Q122" s="13" t="str">
        <f t="shared" si="19"/>
        <v/>
      </c>
      <c r="R122" s="67" t="str">
        <f t="shared" si="20"/>
        <v/>
      </c>
    </row>
    <row r="123" spans="1:18" ht="11.25" customHeight="1" x14ac:dyDescent="0.2">
      <c r="A123" s="37">
        <f t="shared" si="12"/>
        <v>89</v>
      </c>
      <c r="B123" s="37" t="s">
        <v>46</v>
      </c>
      <c r="C123" s="10">
        <v>62737</v>
      </c>
      <c r="D123" s="131" t="s">
        <v>130</v>
      </c>
      <c r="E123" s="132"/>
      <c r="F123" s="11"/>
      <c r="G123" s="12" t="str">
        <f t="shared" si="14"/>
        <v/>
      </c>
      <c r="H123" s="12">
        <v>8.2999999999999998E-5</v>
      </c>
      <c r="I123" s="32" t="str">
        <f t="shared" si="15"/>
        <v/>
      </c>
      <c r="J123" s="66" t="str">
        <f t="shared" si="16"/>
        <v/>
      </c>
      <c r="K123" s="9">
        <v>0.5</v>
      </c>
      <c r="L123" s="13" t="str">
        <f t="shared" si="17"/>
        <v/>
      </c>
      <c r="M123" s="67" t="str">
        <f t="shared" si="18"/>
        <v/>
      </c>
      <c r="N123" s="11"/>
      <c r="O123" s="9" t="str">
        <f t="shared" si="13"/>
        <v/>
      </c>
      <c r="P123" s="9"/>
      <c r="Q123" s="13" t="str">
        <f t="shared" si="19"/>
        <v/>
      </c>
      <c r="R123" s="67" t="str">
        <f t="shared" si="20"/>
        <v/>
      </c>
    </row>
    <row r="124" spans="1:18" ht="11.25" customHeight="1" x14ac:dyDescent="0.2">
      <c r="A124" s="37">
        <f t="shared" si="12"/>
        <v>90</v>
      </c>
      <c r="B124" s="37"/>
      <c r="C124" s="10">
        <v>77736</v>
      </c>
      <c r="D124" s="131" t="s">
        <v>131</v>
      </c>
      <c r="E124" s="132"/>
      <c r="F124" s="11"/>
      <c r="G124" s="12" t="str">
        <f t="shared" si="14"/>
        <v/>
      </c>
      <c r="H124" s="12"/>
      <c r="I124" s="32" t="str">
        <f t="shared" si="15"/>
        <v/>
      </c>
      <c r="J124" s="66" t="str">
        <f t="shared" si="16"/>
        <v/>
      </c>
      <c r="K124" s="9">
        <v>0.3</v>
      </c>
      <c r="L124" s="13" t="str">
        <f t="shared" si="17"/>
        <v/>
      </c>
      <c r="M124" s="67" t="str">
        <f t="shared" si="18"/>
        <v/>
      </c>
      <c r="N124" s="11"/>
      <c r="O124" s="9" t="str">
        <f t="shared" si="13"/>
        <v/>
      </c>
      <c r="P124" s="9"/>
      <c r="Q124" s="13" t="str">
        <f t="shared" si="19"/>
        <v/>
      </c>
      <c r="R124" s="67" t="str">
        <f t="shared" si="20"/>
        <v/>
      </c>
    </row>
    <row r="125" spans="1:18" ht="11.25" customHeight="1" x14ac:dyDescent="0.2">
      <c r="A125" s="37">
        <f t="shared" si="12"/>
        <v>91</v>
      </c>
      <c r="B125" s="37"/>
      <c r="C125" s="10">
        <v>60571</v>
      </c>
      <c r="D125" s="131" t="s">
        <v>132</v>
      </c>
      <c r="E125" s="132"/>
      <c r="F125" s="11"/>
      <c r="G125" s="12" t="str">
        <f t="shared" si="14"/>
        <v/>
      </c>
      <c r="H125" s="12">
        <v>4.5999999999999999E-3</v>
      </c>
      <c r="I125" s="32" t="str">
        <f t="shared" si="15"/>
        <v/>
      </c>
      <c r="J125" s="66" t="str">
        <f t="shared" si="16"/>
        <v/>
      </c>
      <c r="K125" s="9"/>
      <c r="L125" s="13" t="str">
        <f t="shared" si="17"/>
        <v/>
      </c>
      <c r="M125" s="67" t="str">
        <f t="shared" si="18"/>
        <v/>
      </c>
      <c r="N125" s="11"/>
      <c r="O125" s="9" t="str">
        <f t="shared" si="13"/>
        <v/>
      </c>
      <c r="P125" s="9"/>
      <c r="Q125" s="13" t="str">
        <f t="shared" si="19"/>
        <v/>
      </c>
      <c r="R125" s="67" t="str">
        <f t="shared" si="20"/>
        <v/>
      </c>
    </row>
    <row r="126" spans="1:18" ht="11.25" customHeight="1" x14ac:dyDescent="0.2">
      <c r="A126" s="37">
        <f t="shared" si="12"/>
        <v>92</v>
      </c>
      <c r="B126" s="37"/>
      <c r="C126" s="10"/>
      <c r="D126" s="131" t="s">
        <v>133</v>
      </c>
      <c r="E126" s="132"/>
      <c r="F126" s="11"/>
      <c r="G126" s="12" t="str">
        <f t="shared" si="14"/>
        <v/>
      </c>
      <c r="H126" s="12">
        <v>2.9999999999999997E-4</v>
      </c>
      <c r="I126" s="32" t="str">
        <f t="shared" si="15"/>
        <v/>
      </c>
      <c r="J126" s="66" t="str">
        <f t="shared" si="16"/>
        <v/>
      </c>
      <c r="K126" s="9">
        <v>5</v>
      </c>
      <c r="L126" s="13" t="str">
        <f t="shared" si="17"/>
        <v/>
      </c>
      <c r="M126" s="67" t="str">
        <f t="shared" si="18"/>
        <v/>
      </c>
      <c r="N126" s="11"/>
      <c r="O126" s="9" t="str">
        <f t="shared" si="13"/>
        <v/>
      </c>
      <c r="P126" s="9"/>
      <c r="Q126" s="13" t="str">
        <f t="shared" si="19"/>
        <v/>
      </c>
      <c r="R126" s="67" t="str">
        <f t="shared" si="20"/>
        <v/>
      </c>
    </row>
    <row r="127" spans="1:18" ht="11.25" customHeight="1" x14ac:dyDescent="0.2">
      <c r="A127" s="37">
        <f t="shared" si="12"/>
        <v>93</v>
      </c>
      <c r="B127" s="37" t="s">
        <v>46</v>
      </c>
      <c r="C127" s="10">
        <v>111422</v>
      </c>
      <c r="D127" s="131" t="s">
        <v>134</v>
      </c>
      <c r="E127" s="132"/>
      <c r="F127" s="11"/>
      <c r="G127" s="12" t="str">
        <f t="shared" si="14"/>
        <v/>
      </c>
      <c r="H127" s="12"/>
      <c r="I127" s="32" t="str">
        <f t="shared" si="15"/>
        <v/>
      </c>
      <c r="J127" s="66" t="str">
        <f t="shared" si="16"/>
        <v/>
      </c>
      <c r="K127" s="9">
        <v>3</v>
      </c>
      <c r="L127" s="13" t="str">
        <f t="shared" si="17"/>
        <v/>
      </c>
      <c r="M127" s="67" t="str">
        <f t="shared" si="18"/>
        <v/>
      </c>
      <c r="N127" s="11"/>
      <c r="O127" s="9" t="str">
        <f t="shared" si="13"/>
        <v/>
      </c>
      <c r="P127" s="9"/>
      <c r="Q127" s="13" t="str">
        <f t="shared" si="19"/>
        <v/>
      </c>
      <c r="R127" s="67" t="str">
        <f t="shared" si="20"/>
        <v/>
      </c>
    </row>
    <row r="128" spans="1:18" ht="11.25" customHeight="1" x14ac:dyDescent="0.2">
      <c r="A128" s="37">
        <f t="shared" si="12"/>
        <v>94</v>
      </c>
      <c r="B128" s="37"/>
      <c r="C128" s="10">
        <v>112345</v>
      </c>
      <c r="D128" s="131" t="s">
        <v>135</v>
      </c>
      <c r="E128" s="132"/>
      <c r="F128" s="11"/>
      <c r="G128" s="12" t="str">
        <f t="shared" si="14"/>
        <v/>
      </c>
      <c r="H128" s="12"/>
      <c r="I128" s="32" t="str">
        <f t="shared" si="15"/>
        <v/>
      </c>
      <c r="J128" s="66" t="str">
        <f t="shared" si="16"/>
        <v/>
      </c>
      <c r="K128" s="9">
        <v>0.1</v>
      </c>
      <c r="L128" s="13" t="str">
        <f t="shared" si="17"/>
        <v/>
      </c>
      <c r="M128" s="67" t="str">
        <f t="shared" si="18"/>
        <v/>
      </c>
      <c r="N128" s="11"/>
      <c r="O128" s="9" t="str">
        <f t="shared" si="13"/>
        <v/>
      </c>
      <c r="P128" s="9"/>
      <c r="Q128" s="13" t="str">
        <f t="shared" si="19"/>
        <v/>
      </c>
      <c r="R128" s="67" t="str">
        <f t="shared" si="20"/>
        <v/>
      </c>
    </row>
    <row r="129" spans="1:18" ht="11.25" customHeight="1" x14ac:dyDescent="0.2">
      <c r="A129" s="37">
        <f t="shared" si="12"/>
        <v>95</v>
      </c>
      <c r="B129" s="37"/>
      <c r="C129" s="10">
        <v>75376</v>
      </c>
      <c r="D129" s="131" t="s">
        <v>136</v>
      </c>
      <c r="E129" s="132"/>
      <c r="F129" s="11"/>
      <c r="G129" s="12" t="str">
        <f t="shared" si="14"/>
        <v/>
      </c>
      <c r="H129" s="12"/>
      <c r="I129" s="32" t="str">
        <f t="shared" si="15"/>
        <v/>
      </c>
      <c r="J129" s="66" t="str">
        <f t="shared" si="16"/>
        <v/>
      </c>
      <c r="K129" s="9">
        <v>40000</v>
      </c>
      <c r="L129" s="13" t="str">
        <f t="shared" si="17"/>
        <v/>
      </c>
      <c r="M129" s="67" t="str">
        <f t="shared" si="18"/>
        <v/>
      </c>
      <c r="N129" s="11"/>
      <c r="O129" s="9" t="str">
        <f t="shared" si="13"/>
        <v/>
      </c>
      <c r="P129" s="9"/>
      <c r="Q129" s="13" t="str">
        <f t="shared" si="19"/>
        <v/>
      </c>
      <c r="R129" s="67" t="str">
        <f t="shared" si="20"/>
        <v/>
      </c>
    </row>
    <row r="130" spans="1:18" ht="11.25" customHeight="1" x14ac:dyDescent="0.2">
      <c r="A130" s="37">
        <f t="shared" si="12"/>
        <v>96</v>
      </c>
      <c r="B130" s="37" t="s">
        <v>46</v>
      </c>
      <c r="C130" s="10">
        <v>77781</v>
      </c>
      <c r="D130" s="131" t="s">
        <v>137</v>
      </c>
      <c r="E130" s="132"/>
      <c r="F130" s="11"/>
      <c r="G130" s="12" t="str">
        <f t="shared" si="14"/>
        <v/>
      </c>
      <c r="H130" s="12">
        <v>4.0000000000000001E-3</v>
      </c>
      <c r="I130" s="32" t="str">
        <f t="shared" si="15"/>
        <v/>
      </c>
      <c r="J130" s="66" t="str">
        <f t="shared" si="16"/>
        <v/>
      </c>
      <c r="K130" s="9"/>
      <c r="L130" s="13" t="str">
        <f t="shared" si="17"/>
        <v/>
      </c>
      <c r="M130" s="67" t="str">
        <f t="shared" si="18"/>
        <v/>
      </c>
      <c r="N130" s="11"/>
      <c r="O130" s="9" t="str">
        <f t="shared" si="13"/>
        <v/>
      </c>
      <c r="P130" s="9"/>
      <c r="Q130" s="13" t="str">
        <f t="shared" si="19"/>
        <v/>
      </c>
      <c r="R130" s="67" t="str">
        <f t="shared" si="20"/>
        <v/>
      </c>
    </row>
    <row r="131" spans="1:18" ht="11.25" customHeight="1" x14ac:dyDescent="0.2">
      <c r="A131" s="37">
        <f t="shared" si="12"/>
        <v>97</v>
      </c>
      <c r="B131" s="37" t="s">
        <v>46</v>
      </c>
      <c r="C131" s="10">
        <v>60117</v>
      </c>
      <c r="D131" s="131" t="s">
        <v>138</v>
      </c>
      <c r="E131" s="132"/>
      <c r="F131" s="11"/>
      <c r="G131" s="12" t="str">
        <f t="shared" si="14"/>
        <v/>
      </c>
      <c r="H131" s="12">
        <v>1.2999999999999999E-3</v>
      </c>
      <c r="I131" s="32" t="str">
        <f t="shared" si="15"/>
        <v/>
      </c>
      <c r="J131" s="66" t="str">
        <f t="shared" si="16"/>
        <v/>
      </c>
      <c r="K131" s="9"/>
      <c r="L131" s="13" t="str">
        <f t="shared" si="17"/>
        <v/>
      </c>
      <c r="M131" s="67" t="str">
        <f t="shared" si="18"/>
        <v/>
      </c>
      <c r="N131" s="11"/>
      <c r="O131" s="9" t="str">
        <f t="shared" si="13"/>
        <v/>
      </c>
      <c r="P131" s="9"/>
      <c r="Q131" s="13" t="str">
        <f t="shared" si="19"/>
        <v/>
      </c>
      <c r="R131" s="67" t="str">
        <f t="shared" si="20"/>
        <v/>
      </c>
    </row>
    <row r="132" spans="1:18" ht="11.25" customHeight="1" x14ac:dyDescent="0.2">
      <c r="A132" s="37">
        <f t="shared" si="12"/>
        <v>98</v>
      </c>
      <c r="B132" s="37" t="s">
        <v>46</v>
      </c>
      <c r="C132" s="10">
        <v>79447</v>
      </c>
      <c r="D132" s="131" t="s">
        <v>139</v>
      </c>
      <c r="E132" s="132"/>
      <c r="F132" s="11"/>
      <c r="G132" s="12" t="str">
        <f t="shared" si="14"/>
        <v/>
      </c>
      <c r="H132" s="12">
        <v>3.7000000000000002E-3</v>
      </c>
      <c r="I132" s="32" t="str">
        <f t="shared" si="15"/>
        <v/>
      </c>
      <c r="J132" s="66" t="str">
        <f t="shared" si="16"/>
        <v/>
      </c>
      <c r="K132" s="9"/>
      <c r="L132" s="13" t="str">
        <f t="shared" si="17"/>
        <v/>
      </c>
      <c r="M132" s="67" t="str">
        <f t="shared" si="18"/>
        <v/>
      </c>
      <c r="N132" s="11"/>
      <c r="O132" s="9" t="str">
        <f t="shared" si="13"/>
        <v/>
      </c>
      <c r="P132" s="9"/>
      <c r="Q132" s="13" t="str">
        <f t="shared" si="19"/>
        <v/>
      </c>
      <c r="R132" s="67" t="str">
        <f t="shared" si="20"/>
        <v/>
      </c>
    </row>
    <row r="133" spans="1:18" ht="11.25" customHeight="1" x14ac:dyDescent="0.2">
      <c r="A133" s="37">
        <f t="shared" si="12"/>
        <v>99</v>
      </c>
      <c r="B133" s="37" t="s">
        <v>46</v>
      </c>
      <c r="C133" s="10">
        <v>68122</v>
      </c>
      <c r="D133" s="131" t="s">
        <v>140</v>
      </c>
      <c r="E133" s="132"/>
      <c r="F133" s="11"/>
      <c r="G133" s="12" t="str">
        <f t="shared" si="14"/>
        <v/>
      </c>
      <c r="H133" s="12"/>
      <c r="I133" s="32" t="str">
        <f t="shared" si="15"/>
        <v/>
      </c>
      <c r="J133" s="66" t="str">
        <f t="shared" si="16"/>
        <v/>
      </c>
      <c r="K133" s="9">
        <v>30</v>
      </c>
      <c r="L133" s="13" t="str">
        <f t="shared" si="17"/>
        <v/>
      </c>
      <c r="M133" s="67" t="str">
        <f t="shared" si="18"/>
        <v/>
      </c>
      <c r="N133" s="11"/>
      <c r="O133" s="9" t="str">
        <f t="shared" si="13"/>
        <v/>
      </c>
      <c r="P133" s="9"/>
      <c r="Q133" s="13" t="str">
        <f t="shared" si="19"/>
        <v/>
      </c>
      <c r="R133" s="67" t="str">
        <f t="shared" si="20"/>
        <v/>
      </c>
    </row>
    <row r="134" spans="1:18" ht="11.25" customHeight="1" x14ac:dyDescent="0.2">
      <c r="A134" s="37">
        <f t="shared" si="12"/>
        <v>100</v>
      </c>
      <c r="B134" s="37" t="s">
        <v>46</v>
      </c>
      <c r="C134" s="10">
        <v>57147</v>
      </c>
      <c r="D134" s="131" t="s">
        <v>141</v>
      </c>
      <c r="E134" s="132"/>
      <c r="F134" s="11"/>
      <c r="G134" s="12" t="str">
        <f t="shared" si="14"/>
        <v/>
      </c>
      <c r="H134" s="12"/>
      <c r="I134" s="32" t="str">
        <f t="shared" si="15"/>
        <v/>
      </c>
      <c r="J134" s="66" t="str">
        <f t="shared" si="16"/>
        <v/>
      </c>
      <c r="K134" s="15">
        <v>2E-3</v>
      </c>
      <c r="L134" s="13" t="str">
        <f t="shared" si="17"/>
        <v/>
      </c>
      <c r="M134" s="67" t="str">
        <f t="shared" si="18"/>
        <v/>
      </c>
      <c r="N134" s="11"/>
      <c r="O134" s="9" t="str">
        <f t="shared" si="13"/>
        <v/>
      </c>
      <c r="P134" s="9"/>
      <c r="Q134" s="13" t="str">
        <f t="shared" si="19"/>
        <v/>
      </c>
      <c r="R134" s="67" t="str">
        <f t="shared" si="20"/>
        <v/>
      </c>
    </row>
    <row r="135" spans="1:18" ht="11.25" customHeight="1" x14ac:dyDescent="0.2">
      <c r="A135" s="37">
        <f t="shared" si="12"/>
        <v>101</v>
      </c>
      <c r="B135" s="37"/>
      <c r="C135" s="10">
        <v>540738</v>
      </c>
      <c r="D135" s="131" t="s">
        <v>142</v>
      </c>
      <c r="E135" s="132"/>
      <c r="F135" s="11"/>
      <c r="G135" s="12" t="str">
        <f t="shared" si="14"/>
        <v/>
      </c>
      <c r="H135" s="12">
        <v>0.16</v>
      </c>
      <c r="I135" s="32" t="str">
        <f t="shared" si="15"/>
        <v/>
      </c>
      <c r="J135" s="66" t="str">
        <f t="shared" si="16"/>
        <v/>
      </c>
      <c r="K135" s="9"/>
      <c r="L135" s="13" t="str">
        <f t="shared" si="17"/>
        <v/>
      </c>
      <c r="M135" s="67" t="str">
        <f t="shared" si="18"/>
        <v/>
      </c>
      <c r="N135" s="11"/>
      <c r="O135" s="9" t="str">
        <f t="shared" si="13"/>
        <v/>
      </c>
      <c r="P135" s="9"/>
      <c r="Q135" s="13" t="str">
        <f t="shared" si="19"/>
        <v/>
      </c>
      <c r="R135" s="67" t="str">
        <f t="shared" si="20"/>
        <v/>
      </c>
    </row>
    <row r="136" spans="1:18" ht="11.25" customHeight="1" x14ac:dyDescent="0.2">
      <c r="A136" s="37">
        <f t="shared" si="12"/>
        <v>102</v>
      </c>
      <c r="B136" s="37" t="s">
        <v>46</v>
      </c>
      <c r="C136" s="10">
        <v>121142</v>
      </c>
      <c r="D136" s="131" t="s">
        <v>143</v>
      </c>
      <c r="E136" s="132"/>
      <c r="F136" s="11"/>
      <c r="G136" s="12" t="str">
        <f t="shared" si="14"/>
        <v/>
      </c>
      <c r="H136" s="12">
        <v>8.8999999999999995E-5</v>
      </c>
      <c r="I136" s="32" t="str">
        <f t="shared" si="15"/>
        <v/>
      </c>
      <c r="J136" s="66" t="str">
        <f t="shared" si="16"/>
        <v/>
      </c>
      <c r="K136" s="9"/>
      <c r="L136" s="13" t="str">
        <f t="shared" si="17"/>
        <v/>
      </c>
      <c r="M136" s="67" t="str">
        <f t="shared" si="18"/>
        <v/>
      </c>
      <c r="N136" s="11"/>
      <c r="O136" s="9" t="str">
        <f t="shared" si="13"/>
        <v/>
      </c>
      <c r="P136" s="9"/>
      <c r="Q136" s="13" t="str">
        <f t="shared" si="19"/>
        <v/>
      </c>
      <c r="R136" s="67" t="str">
        <f t="shared" si="20"/>
        <v/>
      </c>
    </row>
    <row r="137" spans="1:18" ht="11.25" customHeight="1" x14ac:dyDescent="0.2">
      <c r="A137" s="37">
        <f t="shared" si="12"/>
        <v>103</v>
      </c>
      <c r="B137" s="37" t="s">
        <v>46</v>
      </c>
      <c r="C137" s="10">
        <v>123911</v>
      </c>
      <c r="D137" s="131" t="s">
        <v>144</v>
      </c>
      <c r="E137" s="132"/>
      <c r="F137" s="11"/>
      <c r="G137" s="12" t="str">
        <f t="shared" si="14"/>
        <v/>
      </c>
      <c r="H137" s="12">
        <v>5.0000000000000004E-6</v>
      </c>
      <c r="I137" s="32" t="str">
        <f t="shared" si="15"/>
        <v/>
      </c>
      <c r="J137" s="66" t="str">
        <f t="shared" si="16"/>
        <v/>
      </c>
      <c r="K137" s="9">
        <v>30</v>
      </c>
      <c r="L137" s="13" t="str">
        <f t="shared" si="17"/>
        <v/>
      </c>
      <c r="M137" s="67" t="str">
        <f t="shared" si="18"/>
        <v/>
      </c>
      <c r="N137" s="11"/>
      <c r="O137" s="9" t="str">
        <f t="shared" si="13"/>
        <v/>
      </c>
      <c r="P137" s="9">
        <v>3000</v>
      </c>
      <c r="Q137" s="13" t="str">
        <f t="shared" si="19"/>
        <v/>
      </c>
      <c r="R137" s="67" t="str">
        <f t="shared" si="20"/>
        <v/>
      </c>
    </row>
    <row r="138" spans="1:18" ht="11.25" customHeight="1" x14ac:dyDescent="0.2">
      <c r="A138" s="37">
        <f t="shared" si="12"/>
        <v>104</v>
      </c>
      <c r="B138" s="37" t="s">
        <v>46</v>
      </c>
      <c r="C138" s="9"/>
      <c r="D138" s="131" t="s">
        <v>145</v>
      </c>
      <c r="E138" s="132"/>
      <c r="F138" s="166" t="s">
        <v>146</v>
      </c>
      <c r="G138" s="166"/>
      <c r="H138" s="166"/>
      <c r="I138" s="166"/>
      <c r="J138" s="166"/>
      <c r="K138" s="166"/>
      <c r="L138" s="166"/>
      <c r="M138" s="166"/>
      <c r="N138" s="166"/>
      <c r="O138" s="166"/>
      <c r="P138" s="166"/>
      <c r="Q138" s="166"/>
      <c r="R138" s="166"/>
    </row>
    <row r="139" spans="1:18" ht="11.25" customHeight="1" x14ac:dyDescent="0.2">
      <c r="A139" s="37">
        <f t="shared" si="12"/>
        <v>105</v>
      </c>
      <c r="B139" s="37" t="s">
        <v>46</v>
      </c>
      <c r="C139" s="10">
        <v>122667</v>
      </c>
      <c r="D139" s="131" t="s">
        <v>147</v>
      </c>
      <c r="E139" s="132"/>
      <c r="F139" s="11"/>
      <c r="G139" s="12" t="str">
        <f t="shared" si="14"/>
        <v/>
      </c>
      <c r="H139" s="12">
        <v>2.2000000000000001E-4</v>
      </c>
      <c r="I139" s="32" t="str">
        <f t="shared" si="15"/>
        <v/>
      </c>
      <c r="J139" s="66" t="str">
        <f t="shared" si="16"/>
        <v/>
      </c>
      <c r="K139" s="9"/>
      <c r="L139" s="13" t="str">
        <f>IF(OR(G139="",ISBLANK(K139)),"",$G139/$K139)</f>
        <v/>
      </c>
      <c r="M139" s="67" t="str">
        <f t="shared" si="18"/>
        <v/>
      </c>
      <c r="N139" s="11"/>
      <c r="O139" s="9" t="str">
        <f t="shared" si="13"/>
        <v/>
      </c>
      <c r="P139" s="9"/>
      <c r="Q139" s="13" t="str">
        <f t="shared" si="19"/>
        <v/>
      </c>
      <c r="R139" s="67" t="str">
        <f t="shared" si="20"/>
        <v/>
      </c>
    </row>
    <row r="140" spans="1:18" ht="11.25" customHeight="1" x14ac:dyDescent="0.2">
      <c r="A140" s="37">
        <f t="shared" si="12"/>
        <v>106</v>
      </c>
      <c r="B140" s="37" t="s">
        <v>46</v>
      </c>
      <c r="C140" s="10">
        <v>106898</v>
      </c>
      <c r="D140" s="131" t="s">
        <v>148</v>
      </c>
      <c r="E140" s="132"/>
      <c r="F140" s="11"/>
      <c r="G140" s="12" t="str">
        <f t="shared" si="14"/>
        <v/>
      </c>
      <c r="H140" s="12">
        <v>1.1999999999999999E-6</v>
      </c>
      <c r="I140" s="32" t="str">
        <f t="shared" si="15"/>
        <v/>
      </c>
      <c r="J140" s="66" t="str">
        <f t="shared" si="16"/>
        <v/>
      </c>
      <c r="K140" s="9">
        <v>1</v>
      </c>
      <c r="L140" s="13" t="str">
        <f t="shared" ref="L140:L204" si="21">IF(OR(G140="",ISBLANK(K140)),"",$G140/$K140)</f>
        <v/>
      </c>
      <c r="M140" s="67" t="str">
        <f t="shared" si="18"/>
        <v/>
      </c>
      <c r="N140" s="11"/>
      <c r="O140" s="9" t="str">
        <f>IF(OR($K$17="",ISBLANK(N140)),"",$K$17*N140)</f>
        <v/>
      </c>
      <c r="P140" s="9">
        <v>1300</v>
      </c>
      <c r="Q140" s="13" t="str">
        <f t="shared" si="19"/>
        <v/>
      </c>
      <c r="R140" s="67" t="str">
        <f t="shared" si="20"/>
        <v/>
      </c>
    </row>
    <row r="141" spans="1:18" ht="11.25" customHeight="1" x14ac:dyDescent="0.2">
      <c r="A141" s="37">
        <f t="shared" si="12"/>
        <v>107</v>
      </c>
      <c r="B141" s="37" t="s">
        <v>46</v>
      </c>
      <c r="C141" s="10">
        <v>106887</v>
      </c>
      <c r="D141" s="131" t="s">
        <v>149</v>
      </c>
      <c r="E141" s="132"/>
      <c r="F141" s="11"/>
      <c r="G141" s="12" t="str">
        <f t="shared" si="14"/>
        <v/>
      </c>
      <c r="H141" s="12"/>
      <c r="I141" s="32" t="str">
        <f t="shared" si="15"/>
        <v/>
      </c>
      <c r="J141" s="66" t="str">
        <f t="shared" si="16"/>
        <v/>
      </c>
      <c r="K141" s="9">
        <v>20</v>
      </c>
      <c r="L141" s="13" t="str">
        <f t="shared" si="21"/>
        <v/>
      </c>
      <c r="M141" s="67" t="str">
        <f t="shared" si="18"/>
        <v/>
      </c>
      <c r="N141" s="11"/>
      <c r="O141" s="9" t="str">
        <f t="shared" si="13"/>
        <v/>
      </c>
      <c r="P141" s="9"/>
      <c r="Q141" s="13" t="str">
        <f t="shared" si="19"/>
        <v/>
      </c>
      <c r="R141" s="67" t="str">
        <f t="shared" si="20"/>
        <v/>
      </c>
    </row>
    <row r="142" spans="1:18" ht="11.25" customHeight="1" x14ac:dyDescent="0.2">
      <c r="A142" s="37">
        <f t="shared" si="12"/>
        <v>108</v>
      </c>
      <c r="B142" s="37" t="s">
        <v>46</v>
      </c>
      <c r="C142" s="10">
        <v>140885</v>
      </c>
      <c r="D142" s="131" t="s">
        <v>150</v>
      </c>
      <c r="E142" s="132"/>
      <c r="F142" s="11"/>
      <c r="G142" s="12" t="str">
        <f t="shared" si="14"/>
        <v/>
      </c>
      <c r="H142" s="12"/>
      <c r="I142" s="32" t="str">
        <f>IF(OR(G142="",ISBLANK(H142)),"",$H142*$G142)</f>
        <v/>
      </c>
      <c r="J142" s="66" t="str">
        <f>IF(I142="","",IF(I142 &gt; 0.000001, "FER", "Negl."))</f>
        <v/>
      </c>
      <c r="K142" s="9">
        <v>8</v>
      </c>
      <c r="L142" s="13" t="str">
        <f>IF(OR(G142="",ISBLANK(K142)),"",$G142/$K142)</f>
        <v/>
      </c>
      <c r="M142" s="67" t="str">
        <f>IF(L142="","",IF(L142 &gt; 1, "FER", "Negl."))</f>
        <v/>
      </c>
      <c r="N142" s="11"/>
      <c r="O142" s="9" t="str">
        <f t="shared" si="13"/>
        <v/>
      </c>
      <c r="P142" s="9"/>
      <c r="Q142" s="13" t="str">
        <f>IF(OR(O142="",ISBLANK(P142)),"",O142/P142)</f>
        <v/>
      </c>
      <c r="R142" s="67" t="str">
        <f>IF(Q142="","",IF(Q142 &gt; 1, "FER", "Negl."))</f>
        <v/>
      </c>
    </row>
    <row r="143" spans="1:18" ht="11.25" customHeight="1" x14ac:dyDescent="0.2">
      <c r="A143" s="37">
        <f t="shared" si="12"/>
        <v>109</v>
      </c>
      <c r="B143" s="37" t="s">
        <v>46</v>
      </c>
      <c r="C143" s="10">
        <v>100414</v>
      </c>
      <c r="D143" s="131" t="s">
        <v>151</v>
      </c>
      <c r="E143" s="132"/>
      <c r="F143" s="11"/>
      <c r="G143" s="12" t="str">
        <f t="shared" si="14"/>
        <v/>
      </c>
      <c r="H143" s="12">
        <v>2.5000000000000002E-6</v>
      </c>
      <c r="I143" s="32" t="str">
        <f t="shared" si="15"/>
        <v/>
      </c>
      <c r="J143" s="66" t="str">
        <f t="shared" si="16"/>
        <v/>
      </c>
      <c r="K143" s="14"/>
      <c r="L143" s="13" t="str">
        <f t="shared" si="21"/>
        <v/>
      </c>
      <c r="M143" s="67" t="str">
        <f t="shared" si="18"/>
        <v/>
      </c>
      <c r="N143" s="11"/>
      <c r="O143" s="9" t="str">
        <f>IF(OR($K$17="",ISBLANK(N143)),"",$K$17*N143*0.4)</f>
        <v/>
      </c>
      <c r="P143" s="9">
        <v>1000</v>
      </c>
      <c r="Q143" s="13" t="str">
        <f t="shared" si="19"/>
        <v/>
      </c>
      <c r="R143" s="67" t="str">
        <f t="shared" si="20"/>
        <v/>
      </c>
    </row>
    <row r="144" spans="1:18" ht="11.25" customHeight="1" x14ac:dyDescent="0.2">
      <c r="A144" s="37">
        <f t="shared" si="12"/>
        <v>110</v>
      </c>
      <c r="B144" s="37" t="s">
        <v>46</v>
      </c>
      <c r="C144" s="10">
        <v>51796</v>
      </c>
      <c r="D144" s="131" t="s">
        <v>152</v>
      </c>
      <c r="E144" s="132"/>
      <c r="F144" s="11"/>
      <c r="G144" s="12" t="str">
        <f t="shared" si="14"/>
        <v/>
      </c>
      <c r="H144" s="12">
        <v>2.9E-4</v>
      </c>
      <c r="I144" s="32" t="str">
        <f t="shared" si="15"/>
        <v/>
      </c>
      <c r="J144" s="66" t="str">
        <f t="shared" si="16"/>
        <v/>
      </c>
      <c r="K144" s="9"/>
      <c r="L144" s="13" t="str">
        <f t="shared" si="21"/>
        <v/>
      </c>
      <c r="M144" s="67" t="str">
        <f t="shared" si="18"/>
        <v/>
      </c>
      <c r="N144" s="11"/>
      <c r="O144" s="9" t="str">
        <f t="shared" si="13"/>
        <v/>
      </c>
      <c r="P144" s="9"/>
      <c r="Q144" s="13" t="str">
        <f t="shared" si="19"/>
        <v/>
      </c>
      <c r="R144" s="67" t="str">
        <f t="shared" si="20"/>
        <v/>
      </c>
    </row>
    <row r="145" spans="1:18" ht="11.25" customHeight="1" x14ac:dyDescent="0.2">
      <c r="A145" s="37">
        <f t="shared" si="12"/>
        <v>111</v>
      </c>
      <c r="B145" s="37" t="s">
        <v>46</v>
      </c>
      <c r="C145" s="10">
        <v>75003</v>
      </c>
      <c r="D145" s="131" t="s">
        <v>153</v>
      </c>
      <c r="E145" s="132"/>
      <c r="F145" s="11"/>
      <c r="G145" s="12" t="str">
        <f t="shared" si="14"/>
        <v/>
      </c>
      <c r="H145" s="12"/>
      <c r="I145" s="32" t="str">
        <f t="shared" si="15"/>
        <v/>
      </c>
      <c r="J145" s="66" t="str">
        <f t="shared" si="16"/>
        <v/>
      </c>
      <c r="K145" s="14"/>
      <c r="L145" s="13" t="str">
        <f t="shared" si="21"/>
        <v/>
      </c>
      <c r="M145" s="67" t="str">
        <f t="shared" si="18"/>
        <v/>
      </c>
      <c r="N145" s="11"/>
      <c r="O145" s="9" t="str">
        <f>IF(OR($K$17="",ISBLANK(N145)),"",$K$17*N145*0.4)</f>
        <v/>
      </c>
      <c r="P145" s="9">
        <v>10000</v>
      </c>
      <c r="Q145" s="13" t="str">
        <f t="shared" si="19"/>
        <v/>
      </c>
      <c r="R145" s="67" t="str">
        <f t="shared" si="20"/>
        <v/>
      </c>
    </row>
    <row r="146" spans="1:18" ht="11.25" customHeight="1" x14ac:dyDescent="0.2">
      <c r="A146" s="37">
        <f t="shared" si="12"/>
        <v>112</v>
      </c>
      <c r="B146" s="37" t="s">
        <v>46</v>
      </c>
      <c r="C146" s="10">
        <v>106934</v>
      </c>
      <c r="D146" s="131" t="s">
        <v>154</v>
      </c>
      <c r="E146" s="132"/>
      <c r="F146" s="11"/>
      <c r="G146" s="12" t="str">
        <f t="shared" si="14"/>
        <v/>
      </c>
      <c r="H146" s="12">
        <v>5.9999999999999995E-4</v>
      </c>
      <c r="I146" s="32" t="str">
        <f t="shared" si="15"/>
        <v/>
      </c>
      <c r="J146" s="66" t="str">
        <f t="shared" si="16"/>
        <v/>
      </c>
      <c r="K146" s="9">
        <v>0.8</v>
      </c>
      <c r="L146" s="13" t="str">
        <f t="shared" si="21"/>
        <v/>
      </c>
      <c r="M146" s="67" t="str">
        <f t="shared" si="18"/>
        <v/>
      </c>
      <c r="N146" s="11"/>
      <c r="O146" s="9" t="str">
        <f t="shared" si="13"/>
        <v/>
      </c>
      <c r="P146" s="9"/>
      <c r="Q146" s="13" t="str">
        <f t="shared" si="19"/>
        <v/>
      </c>
      <c r="R146" s="67" t="str">
        <f t="shared" si="20"/>
        <v/>
      </c>
    </row>
    <row r="147" spans="1:18" ht="11.25" customHeight="1" x14ac:dyDescent="0.2">
      <c r="A147" s="37">
        <f t="shared" si="12"/>
        <v>113</v>
      </c>
      <c r="B147" s="37" t="s">
        <v>46</v>
      </c>
      <c r="C147" s="10">
        <v>107062</v>
      </c>
      <c r="D147" s="131" t="s">
        <v>155</v>
      </c>
      <c r="E147" s="132"/>
      <c r="F147" s="11"/>
      <c r="G147" s="12" t="str">
        <f t="shared" si="14"/>
        <v/>
      </c>
      <c r="H147" s="12">
        <v>2.5999999999999998E-5</v>
      </c>
      <c r="I147" s="32" t="str">
        <f t="shared" si="15"/>
        <v/>
      </c>
      <c r="J147" s="66" t="str">
        <f t="shared" si="16"/>
        <v/>
      </c>
      <c r="K147" s="9">
        <v>400</v>
      </c>
      <c r="L147" s="13" t="str">
        <f t="shared" si="21"/>
        <v/>
      </c>
      <c r="M147" s="67" t="str">
        <f t="shared" si="18"/>
        <v/>
      </c>
      <c r="N147" s="11"/>
      <c r="O147" s="9" t="str">
        <f t="shared" si="13"/>
        <v/>
      </c>
      <c r="P147" s="9"/>
      <c r="Q147" s="13" t="str">
        <f t="shared" si="19"/>
        <v/>
      </c>
      <c r="R147" s="67" t="str">
        <f t="shared" si="20"/>
        <v/>
      </c>
    </row>
    <row r="148" spans="1:18" ht="11.25" customHeight="1" x14ac:dyDescent="0.2">
      <c r="A148" s="37">
        <f t="shared" ref="A148:A211" si="22">A147+1</f>
        <v>114</v>
      </c>
      <c r="B148" s="37" t="s">
        <v>46</v>
      </c>
      <c r="C148" s="10">
        <v>107211</v>
      </c>
      <c r="D148" s="131" t="s">
        <v>156</v>
      </c>
      <c r="E148" s="132"/>
      <c r="F148" s="11"/>
      <c r="G148" s="12" t="str">
        <f t="shared" si="14"/>
        <v/>
      </c>
      <c r="H148" s="12"/>
      <c r="I148" s="32" t="str">
        <f t="shared" si="15"/>
        <v/>
      </c>
      <c r="J148" s="66" t="str">
        <f t="shared" si="16"/>
        <v/>
      </c>
      <c r="K148" s="9">
        <v>400</v>
      </c>
      <c r="L148" s="13" t="str">
        <f t="shared" si="21"/>
        <v/>
      </c>
      <c r="M148" s="67" t="str">
        <f t="shared" si="18"/>
        <v/>
      </c>
      <c r="N148" s="11"/>
      <c r="O148" s="9" t="str">
        <f t="shared" si="13"/>
        <v/>
      </c>
      <c r="P148" s="9"/>
      <c r="Q148" s="13" t="str">
        <f t="shared" si="19"/>
        <v/>
      </c>
      <c r="R148" s="67" t="str">
        <f t="shared" si="20"/>
        <v/>
      </c>
    </row>
    <row r="149" spans="1:18" ht="11.25" customHeight="1" x14ac:dyDescent="0.2">
      <c r="A149" s="37">
        <f t="shared" si="22"/>
        <v>115</v>
      </c>
      <c r="B149" s="37"/>
      <c r="C149" s="10">
        <v>111762</v>
      </c>
      <c r="D149" s="131" t="s">
        <v>157</v>
      </c>
      <c r="E149" s="132"/>
      <c r="F149" s="11"/>
      <c r="G149" s="12" t="str">
        <f t="shared" si="14"/>
        <v/>
      </c>
      <c r="H149" s="12"/>
      <c r="I149" s="32" t="str">
        <f t="shared" si="15"/>
        <v/>
      </c>
      <c r="J149" s="66" t="str">
        <f t="shared" si="16"/>
        <v/>
      </c>
      <c r="K149" s="9">
        <v>82</v>
      </c>
      <c r="L149" s="13" t="str">
        <f t="shared" si="21"/>
        <v/>
      </c>
      <c r="M149" s="67" t="str">
        <f t="shared" si="18"/>
        <v/>
      </c>
      <c r="N149" s="11"/>
      <c r="O149" s="9" t="str">
        <f t="shared" si="13"/>
        <v/>
      </c>
      <c r="P149" s="9">
        <v>4700</v>
      </c>
      <c r="Q149" s="13" t="str">
        <f t="shared" si="19"/>
        <v/>
      </c>
      <c r="R149" s="67" t="str">
        <f t="shared" si="20"/>
        <v/>
      </c>
    </row>
    <row r="150" spans="1:18" ht="11.25" customHeight="1" x14ac:dyDescent="0.2">
      <c r="A150" s="37">
        <f t="shared" si="22"/>
        <v>116</v>
      </c>
      <c r="B150" s="37" t="s">
        <v>65</v>
      </c>
      <c r="C150" s="10">
        <v>110805</v>
      </c>
      <c r="D150" s="131" t="s">
        <v>158</v>
      </c>
      <c r="E150" s="132"/>
      <c r="F150" s="11"/>
      <c r="G150" s="12" t="str">
        <f t="shared" si="14"/>
        <v/>
      </c>
      <c r="H150" s="12"/>
      <c r="I150" s="32" t="str">
        <f t="shared" si="15"/>
        <v/>
      </c>
      <c r="J150" s="66" t="str">
        <f t="shared" si="16"/>
        <v/>
      </c>
      <c r="K150" s="9">
        <v>200</v>
      </c>
      <c r="L150" s="13" t="str">
        <f t="shared" si="21"/>
        <v/>
      </c>
      <c r="M150" s="67" t="str">
        <f t="shared" si="18"/>
        <v/>
      </c>
      <c r="N150" s="11"/>
      <c r="O150" s="9" t="str">
        <f t="shared" si="13"/>
        <v/>
      </c>
      <c r="P150" s="9">
        <v>370</v>
      </c>
      <c r="Q150" s="13" t="str">
        <f t="shared" si="19"/>
        <v/>
      </c>
      <c r="R150" s="67" t="str">
        <f t="shared" si="20"/>
        <v/>
      </c>
    </row>
    <row r="151" spans="1:18" ht="11.25" customHeight="1" x14ac:dyDescent="0.2">
      <c r="A151" s="37">
        <f t="shared" si="22"/>
        <v>117</v>
      </c>
      <c r="B151" s="37" t="s">
        <v>65</v>
      </c>
      <c r="C151" s="10">
        <v>111159</v>
      </c>
      <c r="D151" s="131" t="s">
        <v>159</v>
      </c>
      <c r="E151" s="132"/>
      <c r="F151" s="11"/>
      <c r="G151" s="12" t="str">
        <f t="shared" si="14"/>
        <v/>
      </c>
      <c r="H151" s="12"/>
      <c r="I151" s="32" t="str">
        <f t="shared" si="15"/>
        <v/>
      </c>
      <c r="J151" s="66" t="str">
        <f t="shared" si="16"/>
        <v/>
      </c>
      <c r="K151" s="9">
        <v>300</v>
      </c>
      <c r="L151" s="13" t="str">
        <f t="shared" si="21"/>
        <v/>
      </c>
      <c r="M151" s="67" t="str">
        <f t="shared" si="18"/>
        <v/>
      </c>
      <c r="N151" s="11"/>
      <c r="O151" s="9" t="str">
        <f t="shared" si="13"/>
        <v/>
      </c>
      <c r="P151" s="9">
        <v>140</v>
      </c>
      <c r="Q151" s="13" t="str">
        <f t="shared" si="19"/>
        <v/>
      </c>
      <c r="R151" s="67" t="str">
        <f t="shared" si="20"/>
        <v/>
      </c>
    </row>
    <row r="152" spans="1:18" ht="11.25" customHeight="1" x14ac:dyDescent="0.2">
      <c r="A152" s="37">
        <f t="shared" si="22"/>
        <v>118</v>
      </c>
      <c r="B152" s="37" t="s">
        <v>65</v>
      </c>
      <c r="C152" s="10">
        <v>109864</v>
      </c>
      <c r="D152" s="131" t="s">
        <v>160</v>
      </c>
      <c r="E152" s="132"/>
      <c r="F152" s="11"/>
      <c r="G152" s="12" t="str">
        <f t="shared" si="14"/>
        <v/>
      </c>
      <c r="H152" s="12"/>
      <c r="I152" s="32" t="str">
        <f t="shared" si="15"/>
        <v/>
      </c>
      <c r="J152" s="66" t="str">
        <f t="shared" si="16"/>
        <v/>
      </c>
      <c r="K152" s="9">
        <v>20</v>
      </c>
      <c r="L152" s="13" t="str">
        <f t="shared" si="21"/>
        <v/>
      </c>
      <c r="M152" s="67" t="str">
        <f t="shared" si="18"/>
        <v/>
      </c>
      <c r="N152" s="11"/>
      <c r="O152" s="9" t="str">
        <f t="shared" si="13"/>
        <v/>
      </c>
      <c r="P152" s="9">
        <v>93</v>
      </c>
      <c r="Q152" s="13" t="str">
        <f t="shared" si="19"/>
        <v/>
      </c>
      <c r="R152" s="67" t="str">
        <f t="shared" si="20"/>
        <v/>
      </c>
    </row>
    <row r="153" spans="1:18" ht="11.25" customHeight="1" x14ac:dyDescent="0.2">
      <c r="A153" s="37">
        <f t="shared" si="22"/>
        <v>119</v>
      </c>
      <c r="B153" s="37" t="s">
        <v>65</v>
      </c>
      <c r="C153" s="10">
        <v>110496</v>
      </c>
      <c r="D153" s="131" t="s">
        <v>161</v>
      </c>
      <c r="E153" s="132"/>
      <c r="F153" s="11"/>
      <c r="G153" s="12" t="str">
        <f t="shared" si="14"/>
        <v/>
      </c>
      <c r="H153" s="12"/>
      <c r="I153" s="32" t="str">
        <f t="shared" si="15"/>
        <v/>
      </c>
      <c r="J153" s="66" t="str">
        <f t="shared" si="16"/>
        <v/>
      </c>
      <c r="K153" s="9">
        <v>90</v>
      </c>
      <c r="L153" s="13" t="str">
        <f t="shared" si="21"/>
        <v/>
      </c>
      <c r="M153" s="67" t="str">
        <f t="shared" si="18"/>
        <v/>
      </c>
      <c r="N153" s="11"/>
      <c r="O153" s="9" t="str">
        <f t="shared" si="13"/>
        <v/>
      </c>
      <c r="P153" s="9"/>
      <c r="Q153" s="13" t="str">
        <f t="shared" si="19"/>
        <v/>
      </c>
      <c r="R153" s="67" t="str">
        <f t="shared" si="20"/>
        <v/>
      </c>
    </row>
    <row r="154" spans="1:18" ht="11.25" customHeight="1" x14ac:dyDescent="0.2">
      <c r="A154" s="37">
        <f t="shared" si="22"/>
        <v>120</v>
      </c>
      <c r="B154" s="37" t="s">
        <v>46</v>
      </c>
      <c r="C154" s="10">
        <v>75218</v>
      </c>
      <c r="D154" s="131" t="s">
        <v>162</v>
      </c>
      <c r="E154" s="132"/>
      <c r="F154" s="11"/>
      <c r="G154" s="12" t="str">
        <f t="shared" si="14"/>
        <v/>
      </c>
      <c r="H154" s="12">
        <v>5.0000000000000001E-3</v>
      </c>
      <c r="I154" s="32" t="str">
        <f t="shared" si="15"/>
        <v/>
      </c>
      <c r="J154" s="66" t="str">
        <f t="shared" si="16"/>
        <v/>
      </c>
      <c r="K154" s="9">
        <v>30</v>
      </c>
      <c r="L154" s="13" t="str">
        <f t="shared" si="21"/>
        <v/>
      </c>
      <c r="M154" s="67" t="str">
        <f t="shared" si="18"/>
        <v/>
      </c>
      <c r="N154" s="11"/>
      <c r="O154" s="9" t="str">
        <f t="shared" si="13"/>
        <v/>
      </c>
      <c r="P154" s="9">
        <v>42</v>
      </c>
      <c r="Q154" s="13" t="str">
        <f t="shared" si="19"/>
        <v/>
      </c>
      <c r="R154" s="67" t="str">
        <f t="shared" si="20"/>
        <v/>
      </c>
    </row>
    <row r="155" spans="1:18" ht="11.25" customHeight="1" x14ac:dyDescent="0.2">
      <c r="A155" s="37">
        <f t="shared" si="22"/>
        <v>121</v>
      </c>
      <c r="B155" s="37" t="s">
        <v>46</v>
      </c>
      <c r="C155" s="10">
        <v>96457</v>
      </c>
      <c r="D155" s="131" t="s">
        <v>163</v>
      </c>
      <c r="E155" s="132"/>
      <c r="F155" s="11"/>
      <c r="G155" s="12" t="str">
        <f t="shared" si="14"/>
        <v/>
      </c>
      <c r="H155" s="12">
        <v>1.2999999999999999E-5</v>
      </c>
      <c r="I155" s="32" t="str">
        <f t="shared" si="15"/>
        <v/>
      </c>
      <c r="J155" s="66" t="str">
        <f t="shared" si="16"/>
        <v/>
      </c>
      <c r="K155" s="9"/>
      <c r="L155" s="13" t="str">
        <f t="shared" si="21"/>
        <v/>
      </c>
      <c r="M155" s="67" t="str">
        <f t="shared" si="18"/>
        <v/>
      </c>
      <c r="N155" s="11"/>
      <c r="O155" s="9" t="str">
        <f t="shared" si="13"/>
        <v/>
      </c>
      <c r="P155" s="9"/>
      <c r="Q155" s="13" t="str">
        <f t="shared" si="19"/>
        <v/>
      </c>
      <c r="R155" s="67" t="str">
        <f t="shared" si="20"/>
        <v/>
      </c>
    </row>
    <row r="156" spans="1:18" ht="11.25" customHeight="1" x14ac:dyDescent="0.2">
      <c r="A156" s="37">
        <f t="shared" si="22"/>
        <v>122</v>
      </c>
      <c r="B156" s="37" t="s">
        <v>46</v>
      </c>
      <c r="C156" s="10">
        <v>151564</v>
      </c>
      <c r="D156" s="131" t="s">
        <v>164</v>
      </c>
      <c r="E156" s="132"/>
      <c r="F156" s="11"/>
      <c r="G156" s="12" t="str">
        <f t="shared" si="14"/>
        <v/>
      </c>
      <c r="H156" s="12">
        <v>1.9E-2</v>
      </c>
      <c r="I156" s="32" t="str">
        <f t="shared" si="15"/>
        <v/>
      </c>
      <c r="J156" s="66" t="str">
        <f t="shared" si="16"/>
        <v/>
      </c>
      <c r="K156" s="9"/>
      <c r="L156" s="13" t="str">
        <f t="shared" si="21"/>
        <v/>
      </c>
      <c r="M156" s="67" t="str">
        <f t="shared" si="18"/>
        <v/>
      </c>
      <c r="N156" s="11"/>
      <c r="O156" s="9" t="str">
        <f t="shared" si="13"/>
        <v/>
      </c>
      <c r="P156" s="9"/>
      <c r="Q156" s="13" t="str">
        <f t="shared" si="19"/>
        <v/>
      </c>
      <c r="R156" s="67" t="str">
        <f t="shared" si="20"/>
        <v/>
      </c>
    </row>
    <row r="157" spans="1:18" ht="11.25" customHeight="1" x14ac:dyDescent="0.2">
      <c r="A157" s="37">
        <f t="shared" si="22"/>
        <v>123</v>
      </c>
      <c r="B157" s="37" t="s">
        <v>46</v>
      </c>
      <c r="C157" s="10">
        <v>75343</v>
      </c>
      <c r="D157" s="131" t="s">
        <v>165</v>
      </c>
      <c r="E157" s="132"/>
      <c r="F157" s="11"/>
      <c r="G157" s="12" t="str">
        <f t="shared" si="14"/>
        <v/>
      </c>
      <c r="H157" s="12">
        <v>1.5999999999999999E-6</v>
      </c>
      <c r="I157" s="32" t="str">
        <f t="shared" si="15"/>
        <v/>
      </c>
      <c r="J157" s="66" t="str">
        <f t="shared" si="16"/>
        <v/>
      </c>
      <c r="K157" s="9">
        <v>500</v>
      </c>
      <c r="L157" s="13" t="str">
        <f t="shared" si="21"/>
        <v/>
      </c>
      <c r="M157" s="67" t="str">
        <f t="shared" si="18"/>
        <v/>
      </c>
      <c r="N157" s="11"/>
      <c r="O157" s="9" t="str">
        <f t="shared" si="13"/>
        <v/>
      </c>
      <c r="P157" s="9"/>
      <c r="Q157" s="13" t="str">
        <f t="shared" si="19"/>
        <v/>
      </c>
      <c r="R157" s="67" t="str">
        <f t="shared" si="20"/>
        <v/>
      </c>
    </row>
    <row r="158" spans="1:18" ht="11.25" customHeight="1" x14ac:dyDescent="0.2">
      <c r="A158" s="37">
        <f t="shared" si="22"/>
        <v>124</v>
      </c>
      <c r="B158" s="37"/>
      <c r="C158" s="10">
        <v>16984488</v>
      </c>
      <c r="D158" s="131" t="s">
        <v>166</v>
      </c>
      <c r="E158" s="132"/>
      <c r="F158" s="11"/>
      <c r="G158" s="12" t="str">
        <f t="shared" si="14"/>
        <v/>
      </c>
      <c r="H158" s="12"/>
      <c r="I158" s="32" t="str">
        <f t="shared" si="15"/>
        <v/>
      </c>
      <c r="J158" s="66" t="str">
        <f t="shared" si="16"/>
        <v/>
      </c>
      <c r="K158" s="9">
        <v>13</v>
      </c>
      <c r="L158" s="13" t="str">
        <f t="shared" si="21"/>
        <v/>
      </c>
      <c r="M158" s="67" t="str">
        <f t="shared" si="18"/>
        <v/>
      </c>
      <c r="N158" s="11"/>
      <c r="O158" s="9" t="str">
        <f t="shared" si="13"/>
        <v/>
      </c>
      <c r="P158" s="9"/>
      <c r="Q158" s="13" t="str">
        <f t="shared" si="19"/>
        <v/>
      </c>
      <c r="R158" s="67" t="str">
        <f t="shared" si="20"/>
        <v/>
      </c>
    </row>
    <row r="159" spans="1:18" ht="11.25" customHeight="1" x14ac:dyDescent="0.2">
      <c r="A159" s="37">
        <f t="shared" si="22"/>
        <v>125</v>
      </c>
      <c r="B159" s="37" t="s">
        <v>46</v>
      </c>
      <c r="C159" s="10">
        <v>50000</v>
      </c>
      <c r="D159" s="131" t="s">
        <v>167</v>
      </c>
      <c r="E159" s="132"/>
      <c r="F159" s="11"/>
      <c r="G159" s="12" t="str">
        <f t="shared" si="14"/>
        <v/>
      </c>
      <c r="H159" s="12">
        <v>1.2999999999999999E-5</v>
      </c>
      <c r="I159" s="32" t="str">
        <f t="shared" si="15"/>
        <v/>
      </c>
      <c r="J159" s="66" t="str">
        <f t="shared" si="16"/>
        <v/>
      </c>
      <c r="K159" s="9">
        <v>9</v>
      </c>
      <c r="L159" s="13" t="str">
        <f t="shared" si="21"/>
        <v/>
      </c>
      <c r="M159" s="67" t="str">
        <f t="shared" si="18"/>
        <v/>
      </c>
      <c r="N159" s="11"/>
      <c r="O159" s="9" t="str">
        <f t="shared" si="13"/>
        <v/>
      </c>
      <c r="P159" s="9">
        <v>55</v>
      </c>
      <c r="Q159" s="13" t="str">
        <f t="shared" si="19"/>
        <v/>
      </c>
      <c r="R159" s="67" t="str">
        <f t="shared" si="20"/>
        <v/>
      </c>
    </row>
    <row r="160" spans="1:18" ht="11.25" customHeight="1" x14ac:dyDescent="0.2">
      <c r="A160" s="37">
        <f t="shared" si="22"/>
        <v>126</v>
      </c>
      <c r="B160" s="37"/>
      <c r="C160" s="10">
        <v>98011</v>
      </c>
      <c r="D160" s="131" t="s">
        <v>168</v>
      </c>
      <c r="E160" s="132"/>
      <c r="F160" s="11"/>
      <c r="G160" s="12" t="str">
        <f t="shared" si="14"/>
        <v/>
      </c>
      <c r="H160" s="12"/>
      <c r="I160" s="32" t="str">
        <f t="shared" si="15"/>
        <v/>
      </c>
      <c r="J160" s="66" t="str">
        <f t="shared" si="16"/>
        <v/>
      </c>
      <c r="K160" s="9">
        <v>50</v>
      </c>
      <c r="L160" s="13" t="str">
        <f t="shared" si="21"/>
        <v/>
      </c>
      <c r="M160" s="67" t="str">
        <f t="shared" si="18"/>
        <v/>
      </c>
      <c r="N160" s="11"/>
      <c r="O160" s="9" t="str">
        <f t="shared" si="13"/>
        <v/>
      </c>
      <c r="P160" s="9"/>
      <c r="Q160" s="13" t="str">
        <f t="shared" si="19"/>
        <v/>
      </c>
      <c r="R160" s="67" t="str">
        <f t="shared" si="20"/>
        <v/>
      </c>
    </row>
    <row r="161" spans="1:18" ht="11.25" customHeight="1" x14ac:dyDescent="0.2">
      <c r="A161" s="37">
        <f t="shared" si="22"/>
        <v>127</v>
      </c>
      <c r="B161" s="37"/>
      <c r="C161" s="10"/>
      <c r="D161" s="131" t="s">
        <v>169</v>
      </c>
      <c r="E161" s="132"/>
      <c r="F161" s="11"/>
      <c r="G161" s="12" t="str">
        <f t="shared" si="14"/>
        <v/>
      </c>
      <c r="H161" s="12">
        <v>9.9999999999999995E-7</v>
      </c>
      <c r="I161" s="32" t="str">
        <f t="shared" si="15"/>
        <v/>
      </c>
      <c r="J161" s="66" t="str">
        <f t="shared" si="16"/>
        <v/>
      </c>
      <c r="K161" s="9">
        <v>15</v>
      </c>
      <c r="L161" s="13" t="str">
        <f t="shared" si="21"/>
        <v/>
      </c>
      <c r="M161" s="67" t="str">
        <f t="shared" si="18"/>
        <v/>
      </c>
      <c r="N161" s="11"/>
      <c r="O161" s="9" t="str">
        <f t="shared" si="13"/>
        <v/>
      </c>
      <c r="P161" s="9"/>
      <c r="Q161" s="13" t="str">
        <f t="shared" si="19"/>
        <v/>
      </c>
      <c r="R161" s="67" t="str">
        <f t="shared" si="20"/>
        <v/>
      </c>
    </row>
    <row r="162" spans="1:18" ht="11.25" customHeight="1" x14ac:dyDescent="0.2">
      <c r="A162" s="37">
        <f t="shared" si="22"/>
        <v>128</v>
      </c>
      <c r="B162" s="37"/>
      <c r="C162" s="10">
        <v>111308</v>
      </c>
      <c r="D162" s="131" t="s">
        <v>170</v>
      </c>
      <c r="E162" s="132"/>
      <c r="F162" s="11"/>
      <c r="G162" s="12" t="str">
        <f t="shared" si="14"/>
        <v/>
      </c>
      <c r="H162" s="12"/>
      <c r="I162" s="32" t="str">
        <f t="shared" si="15"/>
        <v/>
      </c>
      <c r="J162" s="66" t="str">
        <f t="shared" si="16"/>
        <v/>
      </c>
      <c r="K162" s="9">
        <v>0.08</v>
      </c>
      <c r="L162" s="13" t="str">
        <f t="shared" si="21"/>
        <v/>
      </c>
      <c r="M162" s="67" t="str">
        <f t="shared" si="18"/>
        <v/>
      </c>
      <c r="N162" s="11"/>
      <c r="O162" s="9" t="str">
        <f>IF(OR($K$17="",ISBLANK(N162)),"",$K$17*N162*0.4)</f>
        <v/>
      </c>
      <c r="P162" s="9">
        <v>4.0999999999999996</v>
      </c>
      <c r="Q162" s="13" t="str">
        <f t="shared" si="19"/>
        <v/>
      </c>
      <c r="R162" s="67" t="str">
        <f t="shared" si="20"/>
        <v/>
      </c>
    </row>
    <row r="163" spans="1:18" ht="11.25" customHeight="1" x14ac:dyDescent="0.2">
      <c r="A163" s="37">
        <f t="shared" si="22"/>
        <v>129</v>
      </c>
      <c r="B163" s="37"/>
      <c r="C163" s="10">
        <v>765344</v>
      </c>
      <c r="D163" s="131" t="s">
        <v>171</v>
      </c>
      <c r="E163" s="132"/>
      <c r="F163" s="11"/>
      <c r="G163" s="12" t="str">
        <f t="shared" si="14"/>
        <v/>
      </c>
      <c r="H163" s="12"/>
      <c r="I163" s="32" t="str">
        <f t="shared" si="15"/>
        <v/>
      </c>
      <c r="J163" s="66" t="str">
        <f t="shared" si="16"/>
        <v/>
      </c>
      <c r="K163" s="9">
        <v>1</v>
      </c>
      <c r="L163" s="13" t="str">
        <f t="shared" si="21"/>
        <v/>
      </c>
      <c r="M163" s="67" t="str">
        <f t="shared" si="18"/>
        <v/>
      </c>
      <c r="N163" s="11"/>
      <c r="O163" s="9" t="str">
        <f t="shared" si="13"/>
        <v/>
      </c>
      <c r="P163" s="9"/>
      <c r="Q163" s="13" t="str">
        <f t="shared" si="19"/>
        <v/>
      </c>
      <c r="R163" s="67" t="str">
        <f t="shared" si="20"/>
        <v/>
      </c>
    </row>
    <row r="164" spans="1:18" ht="11.25" customHeight="1" x14ac:dyDescent="0.2">
      <c r="A164" s="37">
        <f t="shared" si="22"/>
        <v>130</v>
      </c>
      <c r="B164" s="37" t="s">
        <v>46</v>
      </c>
      <c r="C164" s="10">
        <v>76448</v>
      </c>
      <c r="D164" s="131" t="s">
        <v>172</v>
      </c>
      <c r="E164" s="132"/>
      <c r="F164" s="11"/>
      <c r="G164" s="12" t="str">
        <f t="shared" si="14"/>
        <v/>
      </c>
      <c r="H164" s="12">
        <v>1.2999999999999999E-3</v>
      </c>
      <c r="I164" s="32" t="str">
        <f t="shared" si="15"/>
        <v/>
      </c>
      <c r="J164" s="66" t="str">
        <f t="shared" si="16"/>
        <v/>
      </c>
      <c r="K164" s="9"/>
      <c r="L164" s="13" t="str">
        <f t="shared" si="21"/>
        <v/>
      </c>
      <c r="M164" s="67" t="str">
        <f t="shared" si="18"/>
        <v/>
      </c>
      <c r="N164" s="11"/>
      <c r="O164" s="9" t="str">
        <f t="shared" si="13"/>
        <v/>
      </c>
      <c r="P164" s="9"/>
      <c r="Q164" s="13" t="str">
        <f t="shared" si="19"/>
        <v/>
      </c>
      <c r="R164" s="67" t="str">
        <f t="shared" si="20"/>
        <v/>
      </c>
    </row>
    <row r="165" spans="1:18" ht="11.25" customHeight="1" x14ac:dyDescent="0.2">
      <c r="A165" s="37">
        <f t="shared" si="22"/>
        <v>131</v>
      </c>
      <c r="B165" s="37"/>
      <c r="C165" s="10">
        <v>1024573</v>
      </c>
      <c r="D165" s="131" t="s">
        <v>173</v>
      </c>
      <c r="E165" s="132"/>
      <c r="F165" s="11"/>
      <c r="G165" s="12" t="str">
        <f t="shared" si="14"/>
        <v/>
      </c>
      <c r="H165" s="12">
        <v>2.5999999999999999E-3</v>
      </c>
      <c r="I165" s="32" t="str">
        <f t="shared" si="15"/>
        <v/>
      </c>
      <c r="J165" s="66" t="str">
        <f t="shared" si="16"/>
        <v/>
      </c>
      <c r="K165" s="9"/>
      <c r="L165" s="13" t="str">
        <f t="shared" si="21"/>
        <v/>
      </c>
      <c r="M165" s="67" t="str">
        <f t="shared" si="18"/>
        <v/>
      </c>
      <c r="N165" s="11"/>
      <c r="O165" s="9" t="str">
        <f t="shared" si="13"/>
        <v/>
      </c>
      <c r="P165" s="9"/>
      <c r="Q165" s="13" t="str">
        <f t="shared" si="19"/>
        <v/>
      </c>
      <c r="R165" s="67" t="str">
        <f t="shared" si="20"/>
        <v/>
      </c>
    </row>
    <row r="166" spans="1:18" ht="11.25" customHeight="1" x14ac:dyDescent="0.2">
      <c r="A166" s="37">
        <f t="shared" si="22"/>
        <v>132</v>
      </c>
      <c r="B166" s="37" t="s">
        <v>46</v>
      </c>
      <c r="C166" s="10">
        <v>118741</v>
      </c>
      <c r="D166" s="131" t="s">
        <v>174</v>
      </c>
      <c r="E166" s="132"/>
      <c r="F166" s="11"/>
      <c r="G166" s="12" t="str">
        <f t="shared" si="14"/>
        <v/>
      </c>
      <c r="H166" s="12">
        <v>4.6000000000000001E-4</v>
      </c>
      <c r="I166" s="32" t="str">
        <f t="shared" si="15"/>
        <v/>
      </c>
      <c r="J166" s="66" t="str">
        <f t="shared" si="16"/>
        <v/>
      </c>
      <c r="K166" s="9"/>
      <c r="L166" s="13" t="str">
        <f t="shared" si="21"/>
        <v/>
      </c>
      <c r="M166" s="67" t="str">
        <f t="shared" si="18"/>
        <v/>
      </c>
      <c r="N166" s="11"/>
      <c r="O166" s="9" t="str">
        <f t="shared" si="13"/>
        <v/>
      </c>
      <c r="P166" s="9"/>
      <c r="Q166" s="13" t="str">
        <f t="shared" si="19"/>
        <v/>
      </c>
      <c r="R166" s="67" t="str">
        <f t="shared" si="20"/>
        <v/>
      </c>
    </row>
    <row r="167" spans="1:18" ht="11.25" customHeight="1" x14ac:dyDescent="0.2">
      <c r="A167" s="37">
        <f t="shared" si="22"/>
        <v>133</v>
      </c>
      <c r="B167" s="37" t="s">
        <v>46</v>
      </c>
      <c r="C167" s="10">
        <v>87683</v>
      </c>
      <c r="D167" s="131" t="s">
        <v>175</v>
      </c>
      <c r="E167" s="132"/>
      <c r="F167" s="11"/>
      <c r="G167" s="12" t="str">
        <f t="shared" si="14"/>
        <v/>
      </c>
      <c r="H167" s="12">
        <v>2.1999999999999999E-5</v>
      </c>
      <c r="I167" s="32" t="str">
        <f t="shared" si="15"/>
        <v/>
      </c>
      <c r="J167" s="66" t="str">
        <f t="shared" si="16"/>
        <v/>
      </c>
      <c r="K167" s="9"/>
      <c r="L167" s="13" t="str">
        <f t="shared" si="21"/>
        <v/>
      </c>
      <c r="M167" s="67" t="str">
        <f t="shared" si="18"/>
        <v/>
      </c>
      <c r="N167" s="11"/>
      <c r="O167" s="9" t="str">
        <f t="shared" ref="O167:O232" si="23">IF(OR($K$17="",ISBLANK(N167)),"",$K$17*N167)</f>
        <v/>
      </c>
      <c r="P167" s="9"/>
      <c r="Q167" s="13" t="str">
        <f t="shared" si="19"/>
        <v/>
      </c>
      <c r="R167" s="67" t="str">
        <f t="shared" si="20"/>
        <v/>
      </c>
    </row>
    <row r="168" spans="1:18" ht="11.25" customHeight="1" x14ac:dyDescent="0.2">
      <c r="A168" s="37">
        <f t="shared" si="22"/>
        <v>134</v>
      </c>
      <c r="B168" s="37" t="s">
        <v>65</v>
      </c>
      <c r="C168" s="10">
        <v>319846</v>
      </c>
      <c r="D168" s="131" t="s">
        <v>176</v>
      </c>
      <c r="E168" s="132"/>
      <c r="F168" s="11"/>
      <c r="G168" s="12" t="str">
        <f t="shared" si="14"/>
        <v/>
      </c>
      <c r="H168" s="12">
        <v>1.8E-3</v>
      </c>
      <c r="I168" s="32" t="str">
        <f t="shared" si="15"/>
        <v/>
      </c>
      <c r="J168" s="66" t="str">
        <f t="shared" si="16"/>
        <v/>
      </c>
      <c r="K168" s="9"/>
      <c r="L168" s="13" t="str">
        <f t="shared" si="21"/>
        <v/>
      </c>
      <c r="M168" s="67" t="str">
        <f t="shared" si="18"/>
        <v/>
      </c>
      <c r="N168" s="11"/>
      <c r="O168" s="9" t="str">
        <f t="shared" si="23"/>
        <v/>
      </c>
      <c r="P168" s="9"/>
      <c r="Q168" s="13" t="str">
        <f t="shared" si="19"/>
        <v/>
      </c>
      <c r="R168" s="67" t="str">
        <f t="shared" si="20"/>
        <v/>
      </c>
    </row>
    <row r="169" spans="1:18" ht="11.25" customHeight="1" x14ac:dyDescent="0.2">
      <c r="A169" s="37">
        <f t="shared" si="22"/>
        <v>135</v>
      </c>
      <c r="B169" s="37" t="s">
        <v>65</v>
      </c>
      <c r="C169" s="10">
        <v>319857</v>
      </c>
      <c r="D169" s="131" t="s">
        <v>177</v>
      </c>
      <c r="E169" s="132"/>
      <c r="F169" s="11"/>
      <c r="G169" s="12" t="str">
        <f t="shared" si="14"/>
        <v/>
      </c>
      <c r="H169" s="12">
        <v>5.2999999999999998E-4</v>
      </c>
      <c r="I169" s="32" t="str">
        <f t="shared" si="15"/>
        <v/>
      </c>
      <c r="J169" s="66" t="str">
        <f t="shared" si="16"/>
        <v/>
      </c>
      <c r="K169" s="9"/>
      <c r="L169" s="13" t="str">
        <f t="shared" si="21"/>
        <v/>
      </c>
      <c r="M169" s="67" t="str">
        <f t="shared" si="18"/>
        <v/>
      </c>
      <c r="N169" s="11"/>
      <c r="O169" s="9" t="str">
        <f t="shared" si="23"/>
        <v/>
      </c>
      <c r="P169" s="9"/>
      <c r="Q169" s="13" t="str">
        <f t="shared" si="19"/>
        <v/>
      </c>
      <c r="R169" s="67" t="str">
        <f t="shared" si="20"/>
        <v/>
      </c>
    </row>
    <row r="170" spans="1:18" ht="11.25" customHeight="1" x14ac:dyDescent="0.2">
      <c r="A170" s="37">
        <f t="shared" si="22"/>
        <v>136</v>
      </c>
      <c r="B170" s="37" t="s">
        <v>46</v>
      </c>
      <c r="C170" s="10">
        <v>58899</v>
      </c>
      <c r="D170" s="131" t="s">
        <v>178</v>
      </c>
      <c r="E170" s="132"/>
      <c r="F170" s="11"/>
      <c r="G170" s="12" t="str">
        <f t="shared" ref="G170:G236" si="24">IF(OR($K$16="",ISBLANK(F170)),"",$K$16*F170)</f>
        <v/>
      </c>
      <c r="H170" s="12">
        <v>3.1E-4</v>
      </c>
      <c r="I170" s="32" t="str">
        <f t="shared" ref="I170:I236" si="25">IF(OR(G170="",ISBLANK(H170)),"",$H170*$G170)</f>
        <v/>
      </c>
      <c r="J170" s="66" t="str">
        <f t="shared" ref="J170:J236" si="26">IF(I170="","",IF(I170 &gt; 0.000001, "FER", "Negl."))</f>
        <v/>
      </c>
      <c r="K170" s="9"/>
      <c r="L170" s="13" t="str">
        <f t="shared" si="21"/>
        <v/>
      </c>
      <c r="M170" s="67" t="str">
        <f t="shared" ref="M170:M236" si="27">IF(L170="","",IF(L170 &gt; 1, "FER", "Negl."))</f>
        <v/>
      </c>
      <c r="N170" s="11"/>
      <c r="O170" s="9" t="str">
        <f t="shared" si="23"/>
        <v/>
      </c>
      <c r="P170" s="9"/>
      <c r="Q170" s="13" t="str">
        <f t="shared" ref="Q170:Q236" si="28">IF(OR(O170="",ISBLANK(P170)),"",O170/P170)</f>
        <v/>
      </c>
      <c r="R170" s="67" t="str">
        <f t="shared" ref="R170:R236" si="29">IF(Q170="","",IF(Q170 &gt; 1, "FER", "Negl."))</f>
        <v/>
      </c>
    </row>
    <row r="171" spans="1:18" ht="11.25" customHeight="1" x14ac:dyDescent="0.2">
      <c r="A171" s="37">
        <f t="shared" si="22"/>
        <v>137</v>
      </c>
      <c r="B171" s="37" t="s">
        <v>65</v>
      </c>
      <c r="C171" s="10">
        <v>608731</v>
      </c>
      <c r="D171" s="131" t="s">
        <v>179</v>
      </c>
      <c r="E171" s="132"/>
      <c r="F171" s="11"/>
      <c r="G171" s="12" t="str">
        <f t="shared" si="24"/>
        <v/>
      </c>
      <c r="H171" s="12">
        <v>5.1000000000000004E-4</v>
      </c>
      <c r="I171" s="32" t="str">
        <f t="shared" si="25"/>
        <v/>
      </c>
      <c r="J171" s="66" t="str">
        <f t="shared" si="26"/>
        <v/>
      </c>
      <c r="K171" s="9"/>
      <c r="L171" s="13" t="str">
        <f t="shared" si="21"/>
        <v/>
      </c>
      <c r="M171" s="67" t="str">
        <f t="shared" si="27"/>
        <v/>
      </c>
      <c r="N171" s="11"/>
      <c r="O171" s="9" t="str">
        <f t="shared" si="23"/>
        <v/>
      </c>
      <c r="P171" s="9"/>
      <c r="Q171" s="13" t="str">
        <f t="shared" si="28"/>
        <v/>
      </c>
      <c r="R171" s="67" t="str">
        <f t="shared" si="29"/>
        <v/>
      </c>
    </row>
    <row r="172" spans="1:18" ht="11.25" customHeight="1" x14ac:dyDescent="0.2">
      <c r="A172" s="37">
        <f t="shared" si="22"/>
        <v>138</v>
      </c>
      <c r="B172" s="37" t="s">
        <v>46</v>
      </c>
      <c r="C172" s="10">
        <v>77474</v>
      </c>
      <c r="D172" s="131" t="s">
        <v>180</v>
      </c>
      <c r="E172" s="132"/>
      <c r="F172" s="11"/>
      <c r="G172" s="12" t="str">
        <f t="shared" si="24"/>
        <v/>
      </c>
      <c r="H172" s="12"/>
      <c r="I172" s="32" t="str">
        <f t="shared" si="25"/>
        <v/>
      </c>
      <c r="J172" s="66" t="str">
        <f t="shared" si="26"/>
        <v/>
      </c>
      <c r="K172" s="9">
        <v>0.2</v>
      </c>
      <c r="L172" s="13" t="str">
        <f t="shared" si="21"/>
        <v/>
      </c>
      <c r="M172" s="67" t="str">
        <f t="shared" si="27"/>
        <v/>
      </c>
      <c r="N172" s="11"/>
      <c r="O172" s="9" t="str">
        <f t="shared" si="23"/>
        <v/>
      </c>
      <c r="P172" s="9"/>
      <c r="Q172" s="13" t="str">
        <f t="shared" si="28"/>
        <v/>
      </c>
      <c r="R172" s="67" t="str">
        <f t="shared" si="29"/>
        <v/>
      </c>
    </row>
    <row r="173" spans="1:18" ht="11.25" customHeight="1" x14ac:dyDescent="0.2">
      <c r="A173" s="37">
        <f t="shared" si="22"/>
        <v>139</v>
      </c>
      <c r="B173" s="37"/>
      <c r="C173" s="10">
        <v>19408743</v>
      </c>
      <c r="D173" s="131" t="s">
        <v>181</v>
      </c>
      <c r="E173" s="132"/>
      <c r="F173" s="11"/>
      <c r="G173" s="12" t="str">
        <f t="shared" si="24"/>
        <v/>
      </c>
      <c r="H173" s="12">
        <v>1.3</v>
      </c>
      <c r="I173" s="32" t="str">
        <f t="shared" si="25"/>
        <v/>
      </c>
      <c r="J173" s="66" t="str">
        <f t="shared" si="26"/>
        <v/>
      </c>
      <c r="K173" s="9"/>
      <c r="L173" s="13" t="str">
        <f t="shared" si="21"/>
        <v/>
      </c>
      <c r="M173" s="67" t="str">
        <f t="shared" si="27"/>
        <v/>
      </c>
      <c r="N173" s="11"/>
      <c r="O173" s="9" t="str">
        <f t="shared" si="23"/>
        <v/>
      </c>
      <c r="P173" s="9"/>
      <c r="Q173" s="13" t="str">
        <f t="shared" si="28"/>
        <v/>
      </c>
      <c r="R173" s="67" t="str">
        <f t="shared" si="29"/>
        <v/>
      </c>
    </row>
    <row r="174" spans="1:18" ht="11.25" customHeight="1" x14ac:dyDescent="0.2">
      <c r="A174" s="37">
        <f t="shared" si="22"/>
        <v>140</v>
      </c>
      <c r="B174" s="37" t="s">
        <v>46</v>
      </c>
      <c r="C174" s="10">
        <v>67721</v>
      </c>
      <c r="D174" s="131" t="s">
        <v>182</v>
      </c>
      <c r="E174" s="132"/>
      <c r="F174" s="11"/>
      <c r="G174" s="12" t="str">
        <f t="shared" si="24"/>
        <v/>
      </c>
      <c r="H174" s="12">
        <v>1.1E-5</v>
      </c>
      <c r="I174" s="32" t="str">
        <f t="shared" si="25"/>
        <v/>
      </c>
      <c r="J174" s="66" t="str">
        <f t="shared" si="26"/>
        <v/>
      </c>
      <c r="K174" s="9">
        <v>30</v>
      </c>
      <c r="L174" s="13" t="str">
        <f t="shared" si="21"/>
        <v/>
      </c>
      <c r="M174" s="67" t="str">
        <f t="shared" si="27"/>
        <v/>
      </c>
      <c r="N174" s="11"/>
      <c r="O174" s="9" t="str">
        <f t="shared" si="23"/>
        <v/>
      </c>
      <c r="P174" s="9"/>
      <c r="Q174" s="13" t="str">
        <f t="shared" si="28"/>
        <v/>
      </c>
      <c r="R174" s="67" t="str">
        <f t="shared" si="29"/>
        <v/>
      </c>
    </row>
    <row r="175" spans="1:18" ht="11.25" customHeight="1" x14ac:dyDescent="0.2">
      <c r="A175" s="37">
        <f t="shared" si="22"/>
        <v>141</v>
      </c>
      <c r="B175" s="37" t="s">
        <v>46</v>
      </c>
      <c r="C175" s="10">
        <v>822060</v>
      </c>
      <c r="D175" s="131" t="s">
        <v>183</v>
      </c>
      <c r="E175" s="132"/>
      <c r="F175" s="11"/>
      <c r="G175" s="12" t="str">
        <f t="shared" si="24"/>
        <v/>
      </c>
      <c r="H175" s="12"/>
      <c r="I175" s="32" t="str">
        <f t="shared" si="25"/>
        <v/>
      </c>
      <c r="J175" s="66" t="str">
        <f t="shared" si="26"/>
        <v/>
      </c>
      <c r="K175" s="9">
        <v>0.03</v>
      </c>
      <c r="L175" s="13" t="str">
        <f t="shared" si="21"/>
        <v/>
      </c>
      <c r="M175" s="67" t="str">
        <f t="shared" si="27"/>
        <v/>
      </c>
      <c r="N175" s="11"/>
      <c r="O175" s="9" t="str">
        <f t="shared" si="23"/>
        <v/>
      </c>
      <c r="P175" s="9">
        <v>0.3</v>
      </c>
      <c r="Q175" s="13" t="str">
        <f t="shared" si="28"/>
        <v/>
      </c>
      <c r="R175" s="67" t="str">
        <f t="shared" si="29"/>
        <v/>
      </c>
    </row>
    <row r="176" spans="1:18" ht="11.25" customHeight="1" x14ac:dyDescent="0.2">
      <c r="A176" s="37">
        <f t="shared" si="22"/>
        <v>142</v>
      </c>
      <c r="B176" s="37" t="s">
        <v>46</v>
      </c>
      <c r="C176" s="10">
        <v>110543</v>
      </c>
      <c r="D176" s="131" t="s">
        <v>184</v>
      </c>
      <c r="E176" s="132"/>
      <c r="F176" s="11"/>
      <c r="G176" s="12" t="str">
        <f t="shared" si="24"/>
        <v/>
      </c>
      <c r="H176" s="12"/>
      <c r="I176" s="32" t="str">
        <f t="shared" si="25"/>
        <v/>
      </c>
      <c r="J176" s="66" t="str">
        <f t="shared" si="26"/>
        <v/>
      </c>
      <c r="K176" s="9">
        <v>700</v>
      </c>
      <c r="L176" s="13" t="str">
        <f t="shared" si="21"/>
        <v/>
      </c>
      <c r="M176" s="67" t="str">
        <f t="shared" si="27"/>
        <v/>
      </c>
      <c r="N176" s="11"/>
      <c r="O176" s="9" t="str">
        <f t="shared" si="23"/>
        <v/>
      </c>
      <c r="P176" s="9"/>
      <c r="Q176" s="13" t="str">
        <f t="shared" si="28"/>
        <v/>
      </c>
      <c r="R176" s="67" t="str">
        <f t="shared" si="29"/>
        <v/>
      </c>
    </row>
    <row r="177" spans="1:18" ht="11.25" customHeight="1" x14ac:dyDescent="0.2">
      <c r="A177" s="37">
        <f t="shared" si="22"/>
        <v>143</v>
      </c>
      <c r="B177" s="37" t="s">
        <v>46</v>
      </c>
      <c r="C177" s="10">
        <v>302012</v>
      </c>
      <c r="D177" s="131" t="s">
        <v>185</v>
      </c>
      <c r="E177" s="132"/>
      <c r="F177" s="11"/>
      <c r="G177" s="12" t="str">
        <f t="shared" si="24"/>
        <v/>
      </c>
      <c r="H177" s="12">
        <v>4.8999999999999998E-3</v>
      </c>
      <c r="I177" s="32" t="str">
        <f t="shared" si="25"/>
        <v/>
      </c>
      <c r="J177" s="66" t="str">
        <f t="shared" si="26"/>
        <v/>
      </c>
      <c r="K177" s="9">
        <v>0.2</v>
      </c>
      <c r="L177" s="13" t="str">
        <f t="shared" si="21"/>
        <v/>
      </c>
      <c r="M177" s="67" t="str">
        <f t="shared" si="27"/>
        <v/>
      </c>
      <c r="N177" s="11"/>
      <c r="O177" s="9" t="str">
        <f t="shared" si="23"/>
        <v/>
      </c>
      <c r="P177" s="9">
        <v>10</v>
      </c>
      <c r="Q177" s="13" t="str">
        <f t="shared" si="28"/>
        <v/>
      </c>
      <c r="R177" s="67" t="str">
        <f t="shared" si="29"/>
        <v/>
      </c>
    </row>
    <row r="178" spans="1:18" ht="11.25" customHeight="1" x14ac:dyDescent="0.2">
      <c r="A178" s="37">
        <f t="shared" si="22"/>
        <v>144</v>
      </c>
      <c r="B178" s="37"/>
      <c r="C178" s="10">
        <v>10034932</v>
      </c>
      <c r="D178" s="131" t="s">
        <v>186</v>
      </c>
      <c r="E178" s="132"/>
      <c r="F178" s="11"/>
      <c r="G178" s="12" t="str">
        <f t="shared" si="24"/>
        <v/>
      </c>
      <c r="H178" s="12">
        <v>4.8999999999999998E-3</v>
      </c>
      <c r="I178" s="32" t="str">
        <f t="shared" si="25"/>
        <v/>
      </c>
      <c r="J178" s="66" t="str">
        <f t="shared" si="26"/>
        <v/>
      </c>
      <c r="K178" s="9"/>
      <c r="L178" s="13" t="str">
        <f t="shared" si="21"/>
        <v/>
      </c>
      <c r="M178" s="67" t="str">
        <f t="shared" si="27"/>
        <v/>
      </c>
      <c r="N178" s="11"/>
      <c r="O178" s="9" t="str">
        <f t="shared" si="23"/>
        <v/>
      </c>
      <c r="P178" s="9"/>
      <c r="Q178" s="13" t="str">
        <f t="shared" si="28"/>
        <v/>
      </c>
      <c r="R178" s="67" t="str">
        <f t="shared" si="29"/>
        <v/>
      </c>
    </row>
    <row r="179" spans="1:18" ht="11.25" customHeight="1" x14ac:dyDescent="0.2">
      <c r="A179" s="37">
        <f t="shared" si="22"/>
        <v>145</v>
      </c>
      <c r="B179" s="37" t="s">
        <v>46</v>
      </c>
      <c r="C179" s="10">
        <v>7647010</v>
      </c>
      <c r="D179" s="131" t="s">
        <v>187</v>
      </c>
      <c r="E179" s="132"/>
      <c r="F179" s="11"/>
      <c r="G179" s="12" t="str">
        <f t="shared" si="24"/>
        <v/>
      </c>
      <c r="H179" s="12"/>
      <c r="I179" s="32" t="str">
        <f t="shared" si="25"/>
        <v/>
      </c>
      <c r="J179" s="66" t="str">
        <f t="shared" si="26"/>
        <v/>
      </c>
      <c r="K179" s="9">
        <v>20</v>
      </c>
      <c r="L179" s="13" t="str">
        <f t="shared" si="21"/>
        <v/>
      </c>
      <c r="M179" s="67" t="str">
        <f t="shared" si="27"/>
        <v/>
      </c>
      <c r="N179" s="11"/>
      <c r="O179" s="9" t="str">
        <f t="shared" si="23"/>
        <v/>
      </c>
      <c r="P179" s="9">
        <v>2100</v>
      </c>
      <c r="Q179" s="13" t="str">
        <f t="shared" si="28"/>
        <v/>
      </c>
      <c r="R179" s="67" t="str">
        <f t="shared" si="29"/>
        <v/>
      </c>
    </row>
    <row r="180" spans="1:18" ht="11.25" customHeight="1" x14ac:dyDescent="0.2">
      <c r="A180" s="37">
        <f t="shared" si="22"/>
        <v>146</v>
      </c>
      <c r="B180" s="37" t="s">
        <v>65</v>
      </c>
      <c r="C180" s="10">
        <v>74908</v>
      </c>
      <c r="D180" s="131" t="s">
        <v>188</v>
      </c>
      <c r="E180" s="132"/>
      <c r="F180" s="11"/>
      <c r="G180" s="12" t="str">
        <f t="shared" si="24"/>
        <v/>
      </c>
      <c r="H180" s="12"/>
      <c r="I180" s="32" t="str">
        <f t="shared" si="25"/>
        <v/>
      </c>
      <c r="J180" s="66" t="str">
        <f t="shared" si="26"/>
        <v/>
      </c>
      <c r="K180" s="9">
        <v>0.8</v>
      </c>
      <c r="L180" s="13" t="str">
        <f t="shared" si="21"/>
        <v/>
      </c>
      <c r="M180" s="67" t="str">
        <f t="shared" si="27"/>
        <v/>
      </c>
      <c r="N180" s="11"/>
      <c r="O180" s="9" t="str">
        <f t="shared" si="23"/>
        <v/>
      </c>
      <c r="P180" s="9">
        <v>340</v>
      </c>
      <c r="Q180" s="13" t="str">
        <f t="shared" si="28"/>
        <v/>
      </c>
      <c r="R180" s="67" t="str">
        <f t="shared" si="29"/>
        <v/>
      </c>
    </row>
    <row r="181" spans="1:18" ht="11.25" customHeight="1" x14ac:dyDescent="0.2">
      <c r="A181" s="37">
        <f t="shared" si="22"/>
        <v>147</v>
      </c>
      <c r="B181" s="37" t="s">
        <v>46</v>
      </c>
      <c r="C181" s="10">
        <v>7664393</v>
      </c>
      <c r="D181" s="131" t="s">
        <v>189</v>
      </c>
      <c r="E181" s="132"/>
      <c r="F181" s="11"/>
      <c r="G181" s="12" t="str">
        <f t="shared" si="24"/>
        <v/>
      </c>
      <c r="H181" s="12"/>
      <c r="I181" s="32" t="str">
        <f t="shared" si="25"/>
        <v/>
      </c>
      <c r="J181" s="66" t="str">
        <f t="shared" si="26"/>
        <v/>
      </c>
      <c r="K181" s="9">
        <v>14</v>
      </c>
      <c r="L181" s="13" t="str">
        <f t="shared" si="21"/>
        <v/>
      </c>
      <c r="M181" s="67" t="str">
        <f t="shared" si="27"/>
        <v/>
      </c>
      <c r="N181" s="11"/>
      <c r="O181" s="9" t="str">
        <f t="shared" si="23"/>
        <v/>
      </c>
      <c r="P181" s="9">
        <v>240</v>
      </c>
      <c r="Q181" s="13" t="str">
        <f t="shared" si="28"/>
        <v/>
      </c>
      <c r="R181" s="67" t="str">
        <f t="shared" si="29"/>
        <v/>
      </c>
    </row>
    <row r="182" spans="1:18" ht="11.25" customHeight="1" x14ac:dyDescent="0.2">
      <c r="A182" s="37">
        <f t="shared" si="22"/>
        <v>148</v>
      </c>
      <c r="B182" s="37" t="s">
        <v>65</v>
      </c>
      <c r="C182" s="10">
        <v>7783075</v>
      </c>
      <c r="D182" s="131" t="s">
        <v>190</v>
      </c>
      <c r="E182" s="132"/>
      <c r="F182" s="11"/>
      <c r="G182" s="12" t="str">
        <f t="shared" si="24"/>
        <v/>
      </c>
      <c r="H182" s="12"/>
      <c r="I182" s="32" t="str">
        <f t="shared" si="25"/>
        <v/>
      </c>
      <c r="J182" s="66" t="str">
        <f t="shared" si="26"/>
        <v/>
      </c>
      <c r="K182" s="16"/>
      <c r="L182" s="13" t="str">
        <f t="shared" si="21"/>
        <v/>
      </c>
      <c r="M182" s="67" t="str">
        <f t="shared" si="27"/>
        <v/>
      </c>
      <c r="N182" s="11"/>
      <c r="O182" s="9" t="str">
        <f t="shared" si="23"/>
        <v/>
      </c>
      <c r="P182" s="9">
        <v>5</v>
      </c>
      <c r="Q182" s="13" t="str">
        <f t="shared" si="28"/>
        <v/>
      </c>
      <c r="R182" s="67" t="str">
        <f t="shared" si="29"/>
        <v/>
      </c>
    </row>
    <row r="183" spans="1:18" ht="11.25" customHeight="1" x14ac:dyDescent="0.2">
      <c r="A183" s="37">
        <f t="shared" si="22"/>
        <v>149</v>
      </c>
      <c r="B183" s="37"/>
      <c r="C183" s="10">
        <v>7783064</v>
      </c>
      <c r="D183" s="131" t="s">
        <v>191</v>
      </c>
      <c r="E183" s="132"/>
      <c r="F183" s="11"/>
      <c r="G183" s="12" t="str">
        <f t="shared" si="24"/>
        <v/>
      </c>
      <c r="H183" s="12"/>
      <c r="I183" s="32" t="str">
        <f t="shared" si="25"/>
        <v/>
      </c>
      <c r="J183" s="66" t="str">
        <f t="shared" si="26"/>
        <v/>
      </c>
      <c r="K183" s="9">
        <v>2</v>
      </c>
      <c r="L183" s="13" t="str">
        <f t="shared" si="21"/>
        <v/>
      </c>
      <c r="M183" s="67" t="str">
        <f t="shared" si="27"/>
        <v/>
      </c>
      <c r="N183" s="11"/>
      <c r="O183" s="9" t="str">
        <f>IF(OR($K$17="",ISBLANK(N183)),"",$K$17*N183*0.4)</f>
        <v/>
      </c>
      <c r="P183" s="9">
        <v>98</v>
      </c>
      <c r="Q183" s="13" t="str">
        <f>IF(OR(O183="",ISBLANK(P183)),"",O183/P183)</f>
        <v/>
      </c>
      <c r="R183" s="67" t="str">
        <f>IF(Q183="","",IF(Q183 &gt; 1, "FER", "Negl."))</f>
        <v/>
      </c>
    </row>
    <row r="184" spans="1:18" ht="11.25" customHeight="1" x14ac:dyDescent="0.2">
      <c r="A184" s="37">
        <f t="shared" si="22"/>
        <v>150</v>
      </c>
      <c r="B184" s="37" t="s">
        <v>46</v>
      </c>
      <c r="C184" s="9">
        <v>78591</v>
      </c>
      <c r="D184" s="131" t="s">
        <v>192</v>
      </c>
      <c r="E184" s="132"/>
      <c r="F184" s="11"/>
      <c r="G184" s="12" t="str">
        <f t="shared" si="24"/>
        <v/>
      </c>
      <c r="H184" s="12"/>
      <c r="I184" s="32" t="str">
        <f t="shared" si="25"/>
        <v/>
      </c>
      <c r="J184" s="66" t="str">
        <f t="shared" si="26"/>
        <v/>
      </c>
      <c r="K184" s="9">
        <v>2000</v>
      </c>
      <c r="L184" s="13" t="str">
        <f t="shared" si="21"/>
        <v/>
      </c>
      <c r="M184" s="67" t="str">
        <f t="shared" si="27"/>
        <v/>
      </c>
      <c r="N184" s="11"/>
      <c r="O184" s="9" t="str">
        <f t="shared" si="23"/>
        <v/>
      </c>
      <c r="P184" s="9"/>
      <c r="Q184" s="13" t="str">
        <f t="shared" si="28"/>
        <v/>
      </c>
      <c r="R184" s="67" t="str">
        <f t="shared" si="29"/>
        <v/>
      </c>
    </row>
    <row r="185" spans="1:18" ht="11.25" customHeight="1" x14ac:dyDescent="0.2">
      <c r="A185" s="37">
        <f t="shared" si="22"/>
        <v>151</v>
      </c>
      <c r="B185" s="37"/>
      <c r="C185" s="9">
        <v>67630</v>
      </c>
      <c r="D185" s="131" t="s">
        <v>193</v>
      </c>
      <c r="E185" s="132"/>
      <c r="F185" s="11"/>
      <c r="G185" s="12" t="str">
        <f t="shared" si="24"/>
        <v/>
      </c>
      <c r="H185" s="12"/>
      <c r="I185" s="32" t="str">
        <f t="shared" si="25"/>
        <v/>
      </c>
      <c r="J185" s="66" t="str">
        <f t="shared" si="26"/>
        <v/>
      </c>
      <c r="K185" s="9"/>
      <c r="L185" s="13" t="str">
        <f t="shared" si="21"/>
        <v/>
      </c>
      <c r="M185" s="67" t="str">
        <f t="shared" si="27"/>
        <v/>
      </c>
      <c r="N185" s="11"/>
      <c r="O185" s="9" t="str">
        <f t="shared" si="23"/>
        <v/>
      </c>
      <c r="P185" s="9">
        <v>3200</v>
      </c>
      <c r="Q185" s="13" t="str">
        <f t="shared" si="28"/>
        <v/>
      </c>
      <c r="R185" s="67" t="str">
        <f t="shared" si="29"/>
        <v/>
      </c>
    </row>
    <row r="186" spans="1:18" ht="11.25" customHeight="1" x14ac:dyDescent="0.2">
      <c r="A186" s="37">
        <f t="shared" si="22"/>
        <v>152</v>
      </c>
      <c r="B186" s="37" t="s">
        <v>46</v>
      </c>
      <c r="C186" s="9"/>
      <c r="D186" s="131" t="s">
        <v>194</v>
      </c>
      <c r="E186" s="132"/>
      <c r="F186" s="11"/>
      <c r="G186" s="12" t="str">
        <f t="shared" si="24"/>
        <v/>
      </c>
      <c r="H186" s="12">
        <v>1.2E-5</v>
      </c>
      <c r="I186" s="32" t="str">
        <f t="shared" si="25"/>
        <v/>
      </c>
      <c r="J186" s="66" t="str">
        <f t="shared" si="26"/>
        <v/>
      </c>
      <c r="K186" s="14"/>
      <c r="L186" s="13" t="str">
        <f t="shared" si="21"/>
        <v/>
      </c>
      <c r="M186" s="67" t="str">
        <f t="shared" si="27"/>
        <v/>
      </c>
      <c r="N186" s="11"/>
      <c r="O186" s="9" t="str">
        <f>IF(OR($K$17="",ISBLANK(N186)),"",$K$17*N186*0.4)</f>
        <v/>
      </c>
      <c r="P186" s="9">
        <v>0.1</v>
      </c>
      <c r="Q186" s="13" t="str">
        <f t="shared" si="28"/>
        <v/>
      </c>
      <c r="R186" s="67" t="str">
        <f t="shared" si="29"/>
        <v/>
      </c>
    </row>
    <row r="187" spans="1:18" ht="11.25" customHeight="1" x14ac:dyDescent="0.2">
      <c r="A187" s="37">
        <f t="shared" si="22"/>
        <v>153</v>
      </c>
      <c r="B187" s="37" t="s">
        <v>46</v>
      </c>
      <c r="C187" s="10">
        <v>108316</v>
      </c>
      <c r="D187" s="131" t="s">
        <v>195</v>
      </c>
      <c r="E187" s="132"/>
      <c r="F187" s="11"/>
      <c r="G187" s="12" t="str">
        <f t="shared" si="24"/>
        <v/>
      </c>
      <c r="H187" s="12"/>
      <c r="I187" s="32" t="str">
        <f t="shared" si="25"/>
        <v/>
      </c>
      <c r="J187" s="66" t="str">
        <f t="shared" si="26"/>
        <v/>
      </c>
      <c r="K187" s="9">
        <v>0.7</v>
      </c>
      <c r="L187" s="13" t="str">
        <f t="shared" si="21"/>
        <v/>
      </c>
      <c r="M187" s="67" t="str">
        <f t="shared" si="27"/>
        <v/>
      </c>
      <c r="N187" s="11"/>
      <c r="O187" s="9" t="str">
        <f t="shared" si="23"/>
        <v/>
      </c>
      <c r="P187" s="9"/>
      <c r="Q187" s="13" t="str">
        <f t="shared" si="28"/>
        <v/>
      </c>
      <c r="R187" s="67" t="str">
        <f t="shared" si="29"/>
        <v/>
      </c>
    </row>
    <row r="188" spans="1:18" ht="11.25" customHeight="1" x14ac:dyDescent="0.2">
      <c r="A188" s="37">
        <f t="shared" si="22"/>
        <v>154</v>
      </c>
      <c r="B188" s="37" t="s">
        <v>46</v>
      </c>
      <c r="C188" s="10"/>
      <c r="D188" s="131" t="s">
        <v>196</v>
      </c>
      <c r="E188" s="132"/>
      <c r="F188" s="11"/>
      <c r="G188" s="12" t="str">
        <f t="shared" si="24"/>
        <v/>
      </c>
      <c r="H188" s="12"/>
      <c r="I188" s="32" t="str">
        <f t="shared" si="25"/>
        <v/>
      </c>
      <c r="J188" s="66" t="str">
        <f t="shared" si="26"/>
        <v/>
      </c>
      <c r="K188" s="9">
        <v>0.05</v>
      </c>
      <c r="L188" s="13" t="str">
        <f t="shared" si="21"/>
        <v/>
      </c>
      <c r="M188" s="67" t="str">
        <f t="shared" si="27"/>
        <v/>
      </c>
      <c r="N188" s="11"/>
      <c r="O188" s="9" t="str">
        <f>IF(OR($K$17="",ISBLANK(N188)),"",$K$17*N188*0.82)</f>
        <v/>
      </c>
      <c r="P188" s="9">
        <v>0.17</v>
      </c>
      <c r="Q188" s="13" t="str">
        <f t="shared" si="28"/>
        <v/>
      </c>
      <c r="R188" s="67" t="str">
        <f t="shared" si="29"/>
        <v/>
      </c>
    </row>
    <row r="189" spans="1:18" ht="11.25" customHeight="1" x14ac:dyDescent="0.2">
      <c r="A189" s="37">
        <f t="shared" si="22"/>
        <v>155</v>
      </c>
      <c r="B189" s="37" t="s">
        <v>46</v>
      </c>
      <c r="C189" s="10"/>
      <c r="D189" s="131" t="s">
        <v>197</v>
      </c>
      <c r="E189" s="132"/>
      <c r="F189" s="11"/>
      <c r="G189" s="12" t="str">
        <f t="shared" si="24"/>
        <v/>
      </c>
      <c r="H189" s="12"/>
      <c r="I189" s="32" t="str">
        <f t="shared" si="25"/>
        <v/>
      </c>
      <c r="J189" s="66" t="str">
        <f t="shared" si="26"/>
        <v/>
      </c>
      <c r="K189" s="9">
        <v>0.3</v>
      </c>
      <c r="L189" s="13" t="str">
        <f t="shared" si="21"/>
        <v/>
      </c>
      <c r="M189" s="67" t="str">
        <f t="shared" si="27"/>
        <v/>
      </c>
      <c r="N189" s="11"/>
      <c r="O189" s="9" t="str">
        <f t="shared" si="23"/>
        <v/>
      </c>
      <c r="P189" s="9"/>
      <c r="Q189" s="13" t="str">
        <f t="shared" si="28"/>
        <v/>
      </c>
      <c r="R189" s="67" t="str">
        <f t="shared" si="29"/>
        <v/>
      </c>
    </row>
    <row r="190" spans="1:18" ht="11.25" customHeight="1" x14ac:dyDescent="0.2">
      <c r="A190" s="37">
        <f t="shared" si="22"/>
        <v>156</v>
      </c>
      <c r="B190" s="37" t="s">
        <v>46</v>
      </c>
      <c r="C190" s="10">
        <v>7439976</v>
      </c>
      <c r="D190" s="131" t="s">
        <v>363</v>
      </c>
      <c r="E190" s="132"/>
      <c r="F190" s="11"/>
      <c r="G190" s="12" t="str">
        <f t="shared" si="24"/>
        <v/>
      </c>
      <c r="H190" s="12"/>
      <c r="I190" s="32" t="str">
        <f>IF(OR(G190="",ISBLANK(H190)),"",$H190*$G190)</f>
        <v/>
      </c>
      <c r="J190" s="66" t="str">
        <f>IF(I190="","",IF(I190 &gt; 0.000001, "FER", "Negl."))</f>
        <v/>
      </c>
      <c r="K190" s="9">
        <v>0.03</v>
      </c>
      <c r="L190" s="13" t="str">
        <f>IF(OR(G190="",ISBLANK(K190)),"",$G190/$K190)</f>
        <v/>
      </c>
      <c r="M190" s="67" t="str">
        <f>IF(L190="","",IF(L190 &gt; 1, "FER", "Negl."))</f>
        <v/>
      </c>
      <c r="N190" s="11"/>
      <c r="O190" s="9" t="str">
        <f t="shared" si="23"/>
        <v/>
      </c>
      <c r="P190" s="9">
        <v>0.6</v>
      </c>
      <c r="Q190" s="13" t="str">
        <f>IF(OR(O190="",ISBLANK(P190)),"",O190/P190)</f>
        <v/>
      </c>
      <c r="R190" s="67" t="str">
        <f>IF(Q190="","",IF(Q190 &gt; 1, "FER", "Negl."))</f>
        <v/>
      </c>
    </row>
    <row r="191" spans="1:18" ht="11.25" customHeight="1" x14ac:dyDescent="0.2">
      <c r="A191" s="37">
        <f t="shared" si="22"/>
        <v>157</v>
      </c>
      <c r="B191" s="37"/>
      <c r="C191" s="10">
        <v>126987</v>
      </c>
      <c r="D191" s="131" t="s">
        <v>198</v>
      </c>
      <c r="E191" s="132"/>
      <c r="F191" s="11"/>
      <c r="G191" s="12" t="str">
        <f t="shared" si="24"/>
        <v/>
      </c>
      <c r="H191" s="12"/>
      <c r="I191" s="32" t="str">
        <f t="shared" si="25"/>
        <v/>
      </c>
      <c r="J191" s="66" t="str">
        <f t="shared" si="26"/>
        <v/>
      </c>
      <c r="K191" s="9">
        <v>0.7</v>
      </c>
      <c r="L191" s="13" t="str">
        <f t="shared" si="21"/>
        <v/>
      </c>
      <c r="M191" s="67" t="str">
        <f t="shared" si="27"/>
        <v/>
      </c>
      <c r="N191" s="11"/>
      <c r="O191" s="9" t="str">
        <f t="shared" si="23"/>
        <v/>
      </c>
      <c r="P191" s="9"/>
      <c r="Q191" s="13" t="str">
        <f t="shared" si="28"/>
        <v/>
      </c>
      <c r="R191" s="67" t="str">
        <f t="shared" si="29"/>
        <v/>
      </c>
    </row>
    <row r="192" spans="1:18" ht="11.25" customHeight="1" x14ac:dyDescent="0.2">
      <c r="A192" s="37">
        <f t="shared" si="22"/>
        <v>158</v>
      </c>
      <c r="B192" s="37" t="s">
        <v>46</v>
      </c>
      <c r="C192" s="10">
        <v>67561</v>
      </c>
      <c r="D192" s="131" t="s">
        <v>199</v>
      </c>
      <c r="E192" s="132"/>
      <c r="F192" s="11"/>
      <c r="G192" s="12" t="str">
        <f t="shared" si="24"/>
        <v/>
      </c>
      <c r="H192" s="12"/>
      <c r="I192" s="32" t="str">
        <f t="shared" si="25"/>
        <v/>
      </c>
      <c r="J192" s="66" t="str">
        <f t="shared" si="26"/>
        <v/>
      </c>
      <c r="K192" s="9">
        <v>4000</v>
      </c>
      <c r="L192" s="13" t="str">
        <f t="shared" si="21"/>
        <v/>
      </c>
      <c r="M192" s="67" t="str">
        <f t="shared" si="27"/>
        <v/>
      </c>
      <c r="N192" s="11"/>
      <c r="O192" s="9" t="str">
        <f t="shared" si="23"/>
        <v/>
      </c>
      <c r="P192" s="9">
        <v>28000</v>
      </c>
      <c r="Q192" s="13" t="str">
        <f t="shared" si="28"/>
        <v/>
      </c>
      <c r="R192" s="67" t="str">
        <f t="shared" si="29"/>
        <v/>
      </c>
    </row>
    <row r="193" spans="1:18" ht="11.25" customHeight="1" x14ac:dyDescent="0.2">
      <c r="A193" s="37">
        <f t="shared" si="22"/>
        <v>159</v>
      </c>
      <c r="B193" s="37" t="s">
        <v>46</v>
      </c>
      <c r="C193" s="10">
        <v>74839</v>
      </c>
      <c r="D193" s="131" t="s">
        <v>200</v>
      </c>
      <c r="E193" s="132"/>
      <c r="F193" s="11"/>
      <c r="G193" s="12" t="str">
        <f t="shared" si="24"/>
        <v/>
      </c>
      <c r="H193" s="12"/>
      <c r="I193" s="32" t="str">
        <f t="shared" si="25"/>
        <v/>
      </c>
      <c r="J193" s="66" t="str">
        <f t="shared" si="26"/>
        <v/>
      </c>
      <c r="K193" s="9">
        <v>5</v>
      </c>
      <c r="L193" s="13" t="str">
        <f t="shared" si="21"/>
        <v/>
      </c>
      <c r="M193" s="67" t="str">
        <f t="shared" si="27"/>
        <v/>
      </c>
      <c r="N193" s="11"/>
      <c r="O193" s="9" t="str">
        <f t="shared" si="23"/>
        <v/>
      </c>
      <c r="P193" s="9">
        <v>31000</v>
      </c>
      <c r="Q193" s="13" t="str">
        <f t="shared" si="28"/>
        <v/>
      </c>
      <c r="R193" s="67" t="str">
        <f t="shared" si="29"/>
        <v/>
      </c>
    </row>
    <row r="194" spans="1:18" ht="11.25" customHeight="1" x14ac:dyDescent="0.2">
      <c r="A194" s="37">
        <f t="shared" si="22"/>
        <v>160</v>
      </c>
      <c r="B194" s="37" t="s">
        <v>46</v>
      </c>
      <c r="C194" s="10">
        <v>74873</v>
      </c>
      <c r="D194" s="131" t="s">
        <v>201</v>
      </c>
      <c r="E194" s="132"/>
      <c r="F194" s="11"/>
      <c r="G194" s="12" t="str">
        <f t="shared" si="24"/>
        <v/>
      </c>
      <c r="H194" s="12">
        <v>1.7999999999999999E-6</v>
      </c>
      <c r="I194" s="32" t="str">
        <f t="shared" si="25"/>
        <v/>
      </c>
      <c r="J194" s="66" t="str">
        <f t="shared" si="26"/>
        <v/>
      </c>
      <c r="K194" s="9">
        <v>90</v>
      </c>
      <c r="L194" s="13" t="str">
        <f t="shared" si="21"/>
        <v/>
      </c>
      <c r="M194" s="67" t="str">
        <f t="shared" si="27"/>
        <v/>
      </c>
      <c r="N194" s="11"/>
      <c r="O194" s="9" t="str">
        <f t="shared" si="23"/>
        <v/>
      </c>
      <c r="P194" s="9"/>
      <c r="Q194" s="13" t="str">
        <f t="shared" si="28"/>
        <v/>
      </c>
      <c r="R194" s="67" t="str">
        <f t="shared" si="29"/>
        <v/>
      </c>
    </row>
    <row r="195" spans="1:18" ht="11.25" customHeight="1" x14ac:dyDescent="0.2">
      <c r="A195" s="37">
        <f t="shared" si="22"/>
        <v>161</v>
      </c>
      <c r="B195" s="37" t="s">
        <v>46</v>
      </c>
      <c r="C195" s="10">
        <v>71556</v>
      </c>
      <c r="D195" s="131" t="s">
        <v>202</v>
      </c>
      <c r="E195" s="132"/>
      <c r="F195" s="11"/>
      <c r="G195" s="12" t="str">
        <f t="shared" si="24"/>
        <v/>
      </c>
      <c r="H195" s="12"/>
      <c r="I195" s="32" t="str">
        <f t="shared" si="25"/>
        <v/>
      </c>
      <c r="J195" s="66" t="str">
        <f t="shared" si="26"/>
        <v/>
      </c>
      <c r="K195" s="9">
        <v>1000</v>
      </c>
      <c r="L195" s="13" t="str">
        <f t="shared" si="21"/>
        <v/>
      </c>
      <c r="M195" s="67" t="str">
        <f t="shared" si="27"/>
        <v/>
      </c>
      <c r="N195" s="11"/>
      <c r="O195" s="9" t="str">
        <f t="shared" si="23"/>
        <v/>
      </c>
      <c r="P195" s="9">
        <v>9000</v>
      </c>
      <c r="Q195" s="13" t="str">
        <f t="shared" si="28"/>
        <v/>
      </c>
      <c r="R195" s="67" t="str">
        <f t="shared" si="29"/>
        <v/>
      </c>
    </row>
    <row r="196" spans="1:18" ht="11.25" customHeight="1" x14ac:dyDescent="0.2">
      <c r="A196" s="37">
        <f t="shared" si="22"/>
        <v>162</v>
      </c>
      <c r="B196" s="37"/>
      <c r="C196" s="10">
        <v>78933</v>
      </c>
      <c r="D196" s="131" t="s">
        <v>203</v>
      </c>
      <c r="E196" s="132"/>
      <c r="F196" s="11"/>
      <c r="G196" s="12" t="str">
        <f t="shared" si="24"/>
        <v/>
      </c>
      <c r="H196" s="12"/>
      <c r="I196" s="32" t="str">
        <f t="shared" si="25"/>
        <v/>
      </c>
      <c r="J196" s="66" t="str">
        <f t="shared" si="26"/>
        <v/>
      </c>
      <c r="K196" s="9">
        <v>5000</v>
      </c>
      <c r="L196" s="13" t="str">
        <f t="shared" si="21"/>
        <v/>
      </c>
      <c r="M196" s="67" t="str">
        <f t="shared" si="27"/>
        <v/>
      </c>
      <c r="N196" s="11"/>
      <c r="O196" s="9" t="str">
        <f t="shared" si="23"/>
        <v/>
      </c>
      <c r="P196" s="9">
        <v>13000</v>
      </c>
      <c r="Q196" s="13" t="str">
        <f t="shared" si="28"/>
        <v/>
      </c>
      <c r="R196" s="67" t="str">
        <f t="shared" si="29"/>
        <v/>
      </c>
    </row>
    <row r="197" spans="1:18" ht="11.25" customHeight="1" x14ac:dyDescent="0.2">
      <c r="A197" s="37">
        <f t="shared" si="22"/>
        <v>163</v>
      </c>
      <c r="B197" s="37" t="s">
        <v>46</v>
      </c>
      <c r="C197" s="10">
        <v>108101</v>
      </c>
      <c r="D197" s="131" t="s">
        <v>204</v>
      </c>
      <c r="E197" s="132"/>
      <c r="F197" s="11"/>
      <c r="G197" s="12" t="str">
        <f t="shared" si="24"/>
        <v/>
      </c>
      <c r="H197" s="12"/>
      <c r="I197" s="32" t="str">
        <f t="shared" si="25"/>
        <v/>
      </c>
      <c r="J197" s="66" t="str">
        <f t="shared" si="26"/>
        <v/>
      </c>
      <c r="K197" s="9"/>
      <c r="L197" s="13" t="str">
        <f t="shared" si="21"/>
        <v/>
      </c>
      <c r="M197" s="67" t="str">
        <f t="shared" si="27"/>
        <v/>
      </c>
      <c r="N197" s="11"/>
      <c r="O197" s="9" t="str">
        <f>IF(OR($K$17="",ISBLANK(N197)),"",$K$17*N197*0.4)</f>
        <v/>
      </c>
      <c r="P197" s="9">
        <v>3000</v>
      </c>
      <c r="Q197" s="13" t="str">
        <f t="shared" si="28"/>
        <v/>
      </c>
      <c r="R197" s="67" t="str">
        <f t="shared" si="29"/>
        <v/>
      </c>
    </row>
    <row r="198" spans="1:18" ht="11.25" customHeight="1" x14ac:dyDescent="0.2">
      <c r="A198" s="37">
        <f t="shared" si="22"/>
        <v>164</v>
      </c>
      <c r="B198" s="37" t="s">
        <v>46</v>
      </c>
      <c r="C198" s="10">
        <v>624839</v>
      </c>
      <c r="D198" s="131" t="s">
        <v>205</v>
      </c>
      <c r="E198" s="132"/>
      <c r="F198" s="11"/>
      <c r="G198" s="12" t="str">
        <f t="shared" si="24"/>
        <v/>
      </c>
      <c r="H198" s="12"/>
      <c r="I198" s="32" t="str">
        <f t="shared" si="25"/>
        <v/>
      </c>
      <c r="J198" s="66" t="str">
        <f t="shared" si="26"/>
        <v/>
      </c>
      <c r="K198" s="9">
        <v>1</v>
      </c>
      <c r="L198" s="13" t="str">
        <f t="shared" si="21"/>
        <v/>
      </c>
      <c r="M198" s="67" t="str">
        <f t="shared" si="27"/>
        <v/>
      </c>
      <c r="N198" s="11"/>
      <c r="O198" s="9" t="str">
        <f t="shared" si="23"/>
        <v/>
      </c>
      <c r="P198" s="9"/>
      <c r="Q198" s="13" t="str">
        <f t="shared" si="28"/>
        <v/>
      </c>
      <c r="R198" s="67" t="str">
        <f t="shared" si="29"/>
        <v/>
      </c>
    </row>
    <row r="199" spans="1:18" ht="11.25" customHeight="1" x14ac:dyDescent="0.2">
      <c r="A199" s="37">
        <f t="shared" si="22"/>
        <v>165</v>
      </c>
      <c r="B199" s="37" t="s">
        <v>46</v>
      </c>
      <c r="C199" s="10">
        <v>80626</v>
      </c>
      <c r="D199" s="131" t="s">
        <v>206</v>
      </c>
      <c r="E199" s="132"/>
      <c r="F199" s="11"/>
      <c r="G199" s="12" t="str">
        <f t="shared" si="24"/>
        <v/>
      </c>
      <c r="H199" s="12"/>
      <c r="I199" s="32" t="str">
        <f t="shared" si="25"/>
        <v/>
      </c>
      <c r="J199" s="66" t="str">
        <f t="shared" si="26"/>
        <v/>
      </c>
      <c r="K199" s="9">
        <v>700</v>
      </c>
      <c r="L199" s="13" t="str">
        <f t="shared" si="21"/>
        <v/>
      </c>
      <c r="M199" s="67" t="str">
        <f t="shared" si="27"/>
        <v/>
      </c>
      <c r="N199" s="11"/>
      <c r="O199" s="9" t="str">
        <f t="shared" si="23"/>
        <v/>
      </c>
      <c r="P199" s="9"/>
      <c r="Q199" s="13" t="str">
        <f t="shared" si="28"/>
        <v/>
      </c>
      <c r="R199" s="67" t="str">
        <f t="shared" si="29"/>
        <v/>
      </c>
    </row>
    <row r="200" spans="1:18" ht="11.25" customHeight="1" x14ac:dyDescent="0.2">
      <c r="A200" s="37">
        <f t="shared" si="22"/>
        <v>166</v>
      </c>
      <c r="B200" s="37"/>
      <c r="C200" s="10">
        <v>25013154</v>
      </c>
      <c r="D200" s="131" t="s">
        <v>207</v>
      </c>
      <c r="E200" s="132"/>
      <c r="F200" s="11"/>
      <c r="G200" s="12" t="str">
        <f t="shared" si="24"/>
        <v/>
      </c>
      <c r="H200" s="12"/>
      <c r="I200" s="32" t="str">
        <f t="shared" si="25"/>
        <v/>
      </c>
      <c r="J200" s="66" t="str">
        <f t="shared" si="26"/>
        <v/>
      </c>
      <c r="K200" s="9">
        <v>40</v>
      </c>
      <c r="L200" s="13" t="str">
        <f t="shared" si="21"/>
        <v/>
      </c>
      <c r="M200" s="67" t="str">
        <f t="shared" si="27"/>
        <v/>
      </c>
      <c r="N200" s="11"/>
      <c r="O200" s="9" t="str">
        <f t="shared" si="23"/>
        <v/>
      </c>
      <c r="P200" s="9"/>
      <c r="Q200" s="13" t="str">
        <f t="shared" si="28"/>
        <v/>
      </c>
      <c r="R200" s="67" t="str">
        <f t="shared" si="29"/>
        <v/>
      </c>
    </row>
    <row r="201" spans="1:18" ht="11.25" customHeight="1" x14ac:dyDescent="0.2">
      <c r="A201" s="37">
        <f t="shared" si="22"/>
        <v>167</v>
      </c>
      <c r="B201" s="37" t="s">
        <v>46</v>
      </c>
      <c r="C201" s="10">
        <v>1634044</v>
      </c>
      <c r="D201" s="131" t="s">
        <v>208</v>
      </c>
      <c r="E201" s="132"/>
      <c r="F201" s="11"/>
      <c r="G201" s="12" t="str">
        <f t="shared" si="24"/>
        <v/>
      </c>
      <c r="H201" s="12">
        <v>2.6E-7</v>
      </c>
      <c r="I201" s="32" t="str">
        <f t="shared" si="25"/>
        <v/>
      </c>
      <c r="J201" s="66" t="str">
        <f t="shared" si="26"/>
        <v/>
      </c>
      <c r="K201" s="9">
        <v>3000</v>
      </c>
      <c r="L201" s="13" t="str">
        <f t="shared" si="21"/>
        <v/>
      </c>
      <c r="M201" s="67" t="str">
        <f t="shared" si="27"/>
        <v/>
      </c>
      <c r="N201" s="11"/>
      <c r="O201" s="9" t="str">
        <f t="shared" si="23"/>
        <v/>
      </c>
      <c r="P201" s="9"/>
      <c r="Q201" s="13" t="str">
        <f t="shared" si="28"/>
        <v/>
      </c>
      <c r="R201" s="67" t="str">
        <f t="shared" si="29"/>
        <v/>
      </c>
    </row>
    <row r="202" spans="1:18" ht="11.25" customHeight="1" x14ac:dyDescent="0.2">
      <c r="A202" s="37">
        <f t="shared" si="22"/>
        <v>168</v>
      </c>
      <c r="B202" s="37"/>
      <c r="C202" s="10">
        <v>108872</v>
      </c>
      <c r="D202" s="131" t="s">
        <v>209</v>
      </c>
      <c r="E202" s="132"/>
      <c r="F202" s="11"/>
      <c r="G202" s="12" t="str">
        <f t="shared" si="24"/>
        <v/>
      </c>
      <c r="H202" s="12"/>
      <c r="I202" s="32" t="str">
        <f t="shared" si="25"/>
        <v/>
      </c>
      <c r="J202" s="66" t="str">
        <f t="shared" si="26"/>
        <v/>
      </c>
      <c r="K202" s="9">
        <v>3000</v>
      </c>
      <c r="L202" s="13" t="str">
        <f t="shared" si="21"/>
        <v/>
      </c>
      <c r="M202" s="67" t="str">
        <f t="shared" si="27"/>
        <v/>
      </c>
      <c r="N202" s="11"/>
      <c r="O202" s="9" t="str">
        <f t="shared" si="23"/>
        <v/>
      </c>
      <c r="P202" s="9"/>
      <c r="Q202" s="13" t="str">
        <f t="shared" si="28"/>
        <v/>
      </c>
      <c r="R202" s="67" t="str">
        <f t="shared" si="29"/>
        <v/>
      </c>
    </row>
    <row r="203" spans="1:18" ht="11.25" customHeight="1" x14ac:dyDescent="0.2">
      <c r="A203" s="37">
        <f t="shared" si="22"/>
        <v>169</v>
      </c>
      <c r="B203" s="37" t="s">
        <v>46</v>
      </c>
      <c r="C203" s="10">
        <v>101144</v>
      </c>
      <c r="D203" s="131" t="s">
        <v>210</v>
      </c>
      <c r="E203" s="132"/>
      <c r="F203" s="11"/>
      <c r="G203" s="12" t="str">
        <f t="shared" si="24"/>
        <v/>
      </c>
      <c r="H203" s="12">
        <v>4.2999999999999999E-4</v>
      </c>
      <c r="I203" s="32" t="str">
        <f t="shared" si="25"/>
        <v/>
      </c>
      <c r="J203" s="66" t="str">
        <f t="shared" si="26"/>
        <v/>
      </c>
      <c r="K203" s="9"/>
      <c r="L203" s="13" t="str">
        <f t="shared" si="21"/>
        <v/>
      </c>
      <c r="M203" s="67" t="str">
        <f t="shared" si="27"/>
        <v/>
      </c>
      <c r="N203" s="11"/>
      <c r="O203" s="9" t="str">
        <f t="shared" si="23"/>
        <v/>
      </c>
      <c r="P203" s="9"/>
      <c r="Q203" s="13" t="str">
        <f t="shared" si="28"/>
        <v/>
      </c>
      <c r="R203" s="67" t="str">
        <f t="shared" si="29"/>
        <v/>
      </c>
    </row>
    <row r="204" spans="1:18" ht="11.25" customHeight="1" x14ac:dyDescent="0.2">
      <c r="A204" s="37">
        <f t="shared" si="22"/>
        <v>170</v>
      </c>
      <c r="B204" s="37" t="s">
        <v>46</v>
      </c>
      <c r="C204" s="10">
        <v>75092</v>
      </c>
      <c r="D204" s="131" t="s">
        <v>211</v>
      </c>
      <c r="E204" s="132"/>
      <c r="F204" s="11"/>
      <c r="G204" s="12" t="str">
        <f t="shared" si="24"/>
        <v/>
      </c>
      <c r="H204" s="12">
        <v>1.3000000000000001E-8</v>
      </c>
      <c r="I204" s="32" t="str">
        <f t="shared" si="25"/>
        <v/>
      </c>
      <c r="J204" s="66" t="str">
        <f t="shared" si="26"/>
        <v/>
      </c>
      <c r="K204" s="9">
        <v>600</v>
      </c>
      <c r="L204" s="13" t="str">
        <f t="shared" si="21"/>
        <v/>
      </c>
      <c r="M204" s="67" t="str">
        <f t="shared" si="27"/>
        <v/>
      </c>
      <c r="N204" s="11"/>
      <c r="O204" s="9" t="str">
        <f t="shared" si="23"/>
        <v/>
      </c>
      <c r="P204" s="9">
        <v>14000</v>
      </c>
      <c r="Q204" s="13" t="str">
        <f t="shared" si="28"/>
        <v/>
      </c>
      <c r="R204" s="67" t="str">
        <f t="shared" si="29"/>
        <v/>
      </c>
    </row>
    <row r="205" spans="1:18" ht="11.25" customHeight="1" x14ac:dyDescent="0.2">
      <c r="A205" s="37">
        <f t="shared" si="22"/>
        <v>171</v>
      </c>
      <c r="B205" s="37" t="s">
        <v>46</v>
      </c>
      <c r="C205" s="10">
        <v>101779</v>
      </c>
      <c r="D205" s="131" t="s">
        <v>212</v>
      </c>
      <c r="E205" s="132"/>
      <c r="F205" s="11"/>
      <c r="G205" s="12" t="str">
        <f t="shared" si="24"/>
        <v/>
      </c>
      <c r="H205" s="12">
        <v>4.6000000000000001E-4</v>
      </c>
      <c r="I205" s="32" t="str">
        <f t="shared" si="25"/>
        <v/>
      </c>
      <c r="J205" s="66" t="str">
        <f t="shared" si="26"/>
        <v/>
      </c>
      <c r="K205" s="9">
        <v>20</v>
      </c>
      <c r="L205" s="13" t="str">
        <f t="shared" ref="L205:L239" si="30">IF(OR(G205="",ISBLANK(K205)),"",$G205/$K205)</f>
        <v/>
      </c>
      <c r="M205" s="67" t="str">
        <f t="shared" si="27"/>
        <v/>
      </c>
      <c r="N205" s="11"/>
      <c r="O205" s="9" t="str">
        <f t="shared" si="23"/>
        <v/>
      </c>
      <c r="P205" s="9"/>
      <c r="Q205" s="13" t="str">
        <f t="shared" si="28"/>
        <v/>
      </c>
      <c r="R205" s="67" t="str">
        <f t="shared" si="29"/>
        <v/>
      </c>
    </row>
    <row r="206" spans="1:18" ht="11.25" customHeight="1" x14ac:dyDescent="0.2">
      <c r="A206" s="37">
        <f t="shared" si="22"/>
        <v>172</v>
      </c>
      <c r="B206" s="37" t="s">
        <v>46</v>
      </c>
      <c r="C206" s="10">
        <v>101688</v>
      </c>
      <c r="D206" s="131" t="s">
        <v>213</v>
      </c>
      <c r="E206" s="132"/>
      <c r="F206" s="11"/>
      <c r="G206" s="12" t="str">
        <f t="shared" si="24"/>
        <v/>
      </c>
      <c r="H206" s="12"/>
      <c r="I206" s="32" t="str">
        <f t="shared" si="25"/>
        <v/>
      </c>
      <c r="J206" s="66" t="str">
        <f t="shared" si="26"/>
        <v/>
      </c>
      <c r="K206" s="9">
        <v>1</v>
      </c>
      <c r="L206" s="13" t="str">
        <f t="shared" si="30"/>
        <v/>
      </c>
      <c r="M206" s="67" t="str">
        <f t="shared" si="27"/>
        <v/>
      </c>
      <c r="N206" s="11"/>
      <c r="O206" s="9" t="str">
        <f>IF(OR($K$17="",ISBLANK(N206)),"",$K$17*N206)</f>
        <v/>
      </c>
      <c r="P206" s="9">
        <v>12</v>
      </c>
      <c r="Q206" s="13" t="str">
        <f>IF(OR(O206="",ISBLANK(P206)),"",O206/P206)</f>
        <v/>
      </c>
      <c r="R206" s="67" t="str">
        <f t="shared" si="29"/>
        <v/>
      </c>
    </row>
    <row r="207" spans="1:18" ht="11.25" customHeight="1" x14ac:dyDescent="0.2">
      <c r="A207" s="37">
        <f t="shared" si="22"/>
        <v>173</v>
      </c>
      <c r="B207" s="37" t="s">
        <v>46</v>
      </c>
      <c r="C207" s="10">
        <v>60344</v>
      </c>
      <c r="D207" s="131" t="s">
        <v>214</v>
      </c>
      <c r="E207" s="132"/>
      <c r="F207" s="11"/>
      <c r="G207" s="12" t="str">
        <f t="shared" si="24"/>
        <v/>
      </c>
      <c r="H207" s="12">
        <v>1E-3</v>
      </c>
      <c r="I207" s="32" t="str">
        <f t="shared" si="25"/>
        <v/>
      </c>
      <c r="J207" s="66" t="str">
        <f t="shared" si="26"/>
        <v/>
      </c>
      <c r="K207" s="9">
        <v>0.02</v>
      </c>
      <c r="L207" s="13" t="str">
        <f t="shared" si="30"/>
        <v/>
      </c>
      <c r="M207" s="67" t="str">
        <f t="shared" si="27"/>
        <v/>
      </c>
      <c r="N207" s="11"/>
      <c r="O207" s="9" t="str">
        <f t="shared" si="23"/>
        <v/>
      </c>
      <c r="P207" s="9"/>
      <c r="Q207" s="13" t="str">
        <f t="shared" si="28"/>
        <v/>
      </c>
      <c r="R207" s="67" t="str">
        <f t="shared" si="29"/>
        <v/>
      </c>
    </row>
    <row r="208" spans="1:18" ht="11.25" customHeight="1" x14ac:dyDescent="0.2">
      <c r="A208" s="37">
        <f t="shared" si="22"/>
        <v>174</v>
      </c>
      <c r="B208" s="37"/>
      <c r="C208" s="10">
        <v>90948</v>
      </c>
      <c r="D208" s="131" t="s">
        <v>215</v>
      </c>
      <c r="E208" s="132"/>
      <c r="F208" s="11"/>
      <c r="G208" s="12" t="str">
        <f t="shared" si="24"/>
        <v/>
      </c>
      <c r="H208" s="12">
        <v>2.5000000000000001E-4</v>
      </c>
      <c r="I208" s="32" t="str">
        <f t="shared" si="25"/>
        <v/>
      </c>
      <c r="J208" s="66" t="str">
        <f t="shared" si="26"/>
        <v/>
      </c>
      <c r="K208" s="9"/>
      <c r="L208" s="13" t="str">
        <f t="shared" si="30"/>
        <v/>
      </c>
      <c r="M208" s="67" t="str">
        <f t="shared" si="27"/>
        <v/>
      </c>
      <c r="N208" s="11"/>
      <c r="O208" s="9" t="str">
        <f t="shared" si="23"/>
        <v/>
      </c>
      <c r="P208" s="9"/>
      <c r="Q208" s="13" t="str">
        <f t="shared" si="28"/>
        <v/>
      </c>
      <c r="R208" s="67" t="str">
        <f t="shared" si="29"/>
        <v/>
      </c>
    </row>
    <row r="209" spans="1:18" ht="11.25" customHeight="1" x14ac:dyDescent="0.2">
      <c r="A209" s="37">
        <f t="shared" si="22"/>
        <v>175</v>
      </c>
      <c r="B209" s="37" t="s">
        <v>46</v>
      </c>
      <c r="C209" s="10"/>
      <c r="D209" s="131" t="s">
        <v>216</v>
      </c>
      <c r="E209" s="132"/>
      <c r="F209" s="11"/>
      <c r="G209" s="12" t="str">
        <f t="shared" si="24"/>
        <v/>
      </c>
      <c r="H209" s="12"/>
      <c r="I209" s="32" t="str">
        <f t="shared" si="25"/>
        <v/>
      </c>
      <c r="J209" s="66" t="str">
        <f t="shared" si="26"/>
        <v/>
      </c>
      <c r="K209" s="9">
        <v>24</v>
      </c>
      <c r="L209" s="13" t="str">
        <f t="shared" si="30"/>
        <v/>
      </c>
      <c r="M209" s="67" t="str">
        <f t="shared" si="27"/>
        <v/>
      </c>
      <c r="N209" s="11"/>
      <c r="O209" s="9" t="str">
        <f t="shared" si="23"/>
        <v/>
      </c>
      <c r="P209" s="9"/>
      <c r="Q209" s="13" t="str">
        <f t="shared" si="28"/>
        <v/>
      </c>
      <c r="R209" s="67" t="str">
        <f t="shared" si="29"/>
        <v/>
      </c>
    </row>
    <row r="210" spans="1:18" ht="11.25" customHeight="1" x14ac:dyDescent="0.2">
      <c r="A210" s="37">
        <f t="shared" si="22"/>
        <v>176</v>
      </c>
      <c r="B210" s="37" t="s">
        <v>46</v>
      </c>
      <c r="C210" s="10">
        <v>91203</v>
      </c>
      <c r="D210" s="131" t="s">
        <v>217</v>
      </c>
      <c r="E210" s="132"/>
      <c r="F210" s="11"/>
      <c r="G210" s="12" t="str">
        <f t="shared" si="24"/>
        <v/>
      </c>
      <c r="H210" s="12">
        <v>3.4E-5</v>
      </c>
      <c r="I210" s="32" t="str">
        <f t="shared" si="25"/>
        <v/>
      </c>
      <c r="J210" s="66" t="str">
        <f t="shared" si="26"/>
        <v/>
      </c>
      <c r="K210" s="9">
        <v>3</v>
      </c>
      <c r="L210" s="13" t="str">
        <f t="shared" si="30"/>
        <v/>
      </c>
      <c r="M210" s="67" t="str">
        <f t="shared" si="27"/>
        <v/>
      </c>
      <c r="N210" s="11"/>
      <c r="O210" s="9" t="str">
        <f t="shared" si="23"/>
        <v/>
      </c>
      <c r="P210" s="9"/>
      <c r="Q210" s="13" t="str">
        <f t="shared" si="28"/>
        <v/>
      </c>
      <c r="R210" s="67" t="str">
        <f t="shared" si="29"/>
        <v/>
      </c>
    </row>
    <row r="211" spans="1:18" ht="11.25" customHeight="1" x14ac:dyDescent="0.2">
      <c r="A211" s="37">
        <f t="shared" si="22"/>
        <v>177</v>
      </c>
      <c r="B211" s="37" t="s">
        <v>46</v>
      </c>
      <c r="C211" s="10"/>
      <c r="D211" s="131" t="s">
        <v>218</v>
      </c>
      <c r="E211" s="132"/>
      <c r="F211" s="11"/>
      <c r="G211" s="12" t="str">
        <f>IF(OR($K$16="",ISBLANK(F211)),"",$K$16*F211)</f>
        <v/>
      </c>
      <c r="H211" s="12">
        <v>4.8000000000000001E-4</v>
      </c>
      <c r="I211" s="32" t="str">
        <f>IF(OR(G211="",ISBLANK(H211)),"",$H211*$G211)</f>
        <v/>
      </c>
      <c r="J211" s="66" t="str">
        <f t="shared" si="26"/>
        <v/>
      </c>
      <c r="K211" s="9">
        <v>1.4E-2</v>
      </c>
      <c r="L211" s="13" t="str">
        <f t="shared" si="30"/>
        <v/>
      </c>
      <c r="M211" s="67" t="str">
        <f t="shared" si="27"/>
        <v/>
      </c>
      <c r="N211" s="11"/>
      <c r="O211" s="9" t="str">
        <f t="shared" si="23"/>
        <v/>
      </c>
      <c r="P211" s="9">
        <v>0.2</v>
      </c>
      <c r="Q211" s="13" t="str">
        <f t="shared" si="28"/>
        <v/>
      </c>
      <c r="R211" s="67" t="str">
        <f t="shared" si="29"/>
        <v/>
      </c>
    </row>
    <row r="212" spans="1:18" ht="11.25" customHeight="1" x14ac:dyDescent="0.2">
      <c r="A212" s="37">
        <f t="shared" ref="A212:A255" si="31">A211+1</f>
        <v>178</v>
      </c>
      <c r="B212" s="37" t="s">
        <v>65</v>
      </c>
      <c r="C212" s="10">
        <v>1313991</v>
      </c>
      <c r="D212" s="131" t="s">
        <v>219</v>
      </c>
      <c r="E212" s="132"/>
      <c r="F212" s="11"/>
      <c r="G212" s="12" t="str">
        <f t="shared" si="24"/>
        <v/>
      </c>
      <c r="H212" s="12"/>
      <c r="I212" s="32" t="str">
        <f t="shared" si="25"/>
        <v/>
      </c>
      <c r="J212" s="66" t="str">
        <f t="shared" si="26"/>
        <v/>
      </c>
      <c r="K212" s="9">
        <v>0.02</v>
      </c>
      <c r="L212" s="13" t="str">
        <f t="shared" si="30"/>
        <v/>
      </c>
      <c r="M212" s="67" t="str">
        <f t="shared" si="27"/>
        <v/>
      </c>
      <c r="N212" s="11"/>
      <c r="O212" s="9" t="str">
        <f t="shared" si="23"/>
        <v/>
      </c>
      <c r="P212" s="9"/>
      <c r="Q212" s="13" t="str">
        <f t="shared" si="28"/>
        <v/>
      </c>
      <c r="R212" s="67" t="str">
        <f t="shared" si="29"/>
        <v/>
      </c>
    </row>
    <row r="213" spans="1:18" ht="11.25" customHeight="1" x14ac:dyDescent="0.2">
      <c r="A213" s="37">
        <f t="shared" si="31"/>
        <v>179</v>
      </c>
      <c r="B213" s="37" t="s">
        <v>65</v>
      </c>
      <c r="C213" s="10"/>
      <c r="D213" s="184" t="s">
        <v>441</v>
      </c>
      <c r="E213" s="185"/>
      <c r="F213" s="11"/>
      <c r="G213" s="12" t="str">
        <f>IF(OR($K$16="",ISBLANK(F213)),"",$K$16*F213)</f>
        <v/>
      </c>
      <c r="H213" s="12">
        <v>2.4000000000000001E-4</v>
      </c>
      <c r="I213" s="32" t="str">
        <f t="shared" si="25"/>
        <v/>
      </c>
      <c r="J213" s="66" t="str">
        <f t="shared" si="26"/>
        <v/>
      </c>
      <c r="K213" s="9"/>
      <c r="L213" s="13" t="str">
        <f t="shared" si="30"/>
        <v/>
      </c>
      <c r="M213" s="67" t="str">
        <f t="shared" si="27"/>
        <v/>
      </c>
      <c r="N213" s="11"/>
      <c r="O213" s="9" t="str">
        <f t="shared" si="23"/>
        <v/>
      </c>
      <c r="P213" s="9"/>
      <c r="Q213" s="13" t="str">
        <f t="shared" si="28"/>
        <v/>
      </c>
      <c r="R213" s="67" t="str">
        <f t="shared" si="29"/>
        <v/>
      </c>
    </row>
    <row r="214" spans="1:18" ht="11.25" customHeight="1" x14ac:dyDescent="0.2">
      <c r="A214" s="37">
        <f t="shared" si="31"/>
        <v>180</v>
      </c>
      <c r="B214" s="37" t="s">
        <v>65</v>
      </c>
      <c r="C214" s="10"/>
      <c r="D214" s="131" t="s">
        <v>220</v>
      </c>
      <c r="E214" s="132"/>
      <c r="F214" s="11"/>
      <c r="G214" s="12" t="str">
        <f t="shared" si="24"/>
        <v/>
      </c>
      <c r="H214" s="12"/>
      <c r="I214" s="32" t="str">
        <f t="shared" si="25"/>
        <v/>
      </c>
      <c r="J214" s="66" t="str">
        <f t="shared" si="26"/>
        <v/>
      </c>
      <c r="K214" s="9">
        <v>0.2</v>
      </c>
      <c r="L214" s="13" t="str">
        <f t="shared" si="30"/>
        <v/>
      </c>
      <c r="M214" s="67" t="str">
        <f t="shared" si="27"/>
        <v/>
      </c>
      <c r="N214" s="11"/>
      <c r="O214" s="9" t="str">
        <f t="shared" si="23"/>
        <v/>
      </c>
      <c r="P214" s="9"/>
      <c r="Q214" s="13" t="str">
        <f t="shared" si="28"/>
        <v/>
      </c>
      <c r="R214" s="67" t="str">
        <f t="shared" si="29"/>
        <v/>
      </c>
    </row>
    <row r="215" spans="1:18" ht="11.25" customHeight="1" x14ac:dyDescent="0.2">
      <c r="A215" s="37">
        <f t="shared" si="31"/>
        <v>181</v>
      </c>
      <c r="B215" s="37" t="s">
        <v>65</v>
      </c>
      <c r="C215" s="10">
        <v>12035722</v>
      </c>
      <c r="D215" s="184" t="s">
        <v>442</v>
      </c>
      <c r="E215" s="185"/>
      <c r="F215" s="11"/>
      <c r="G215" s="12" t="str">
        <f>IF(OR($K$16="",ISBLANK(F215)),"",$K$16*F215)</f>
        <v/>
      </c>
      <c r="H215" s="12">
        <v>4.8000000000000001E-4</v>
      </c>
      <c r="I215" s="32" t="str">
        <f>IF(OR(G215="",ISBLANK(H215)),"",$H215*$G215)</f>
        <v/>
      </c>
      <c r="J215" s="66" t="str">
        <f>IF(I215="","",IF(I215 &gt; 0.000001, "FER", "Negl."))</f>
        <v/>
      </c>
      <c r="K215" s="9"/>
      <c r="L215" s="13" t="str">
        <f t="shared" si="30"/>
        <v/>
      </c>
      <c r="M215" s="67" t="str">
        <f t="shared" si="27"/>
        <v/>
      </c>
      <c r="N215" s="11"/>
      <c r="O215" s="9" t="str">
        <f t="shared" si="23"/>
        <v/>
      </c>
      <c r="P215" s="9"/>
      <c r="Q215" s="13" t="str">
        <f t="shared" si="28"/>
        <v/>
      </c>
      <c r="R215" s="67" t="str">
        <f t="shared" si="29"/>
        <v/>
      </c>
    </row>
    <row r="216" spans="1:18" ht="11.25" customHeight="1" x14ac:dyDescent="0.2">
      <c r="A216" s="37">
        <f t="shared" si="31"/>
        <v>182</v>
      </c>
      <c r="B216" s="37"/>
      <c r="C216" s="10">
        <v>7697372</v>
      </c>
      <c r="D216" s="131" t="s">
        <v>221</v>
      </c>
      <c r="E216" s="132"/>
      <c r="F216" s="11"/>
      <c r="G216" s="12" t="str">
        <f t="shared" si="24"/>
        <v/>
      </c>
      <c r="H216" s="12"/>
      <c r="I216" s="32" t="str">
        <f t="shared" si="25"/>
        <v/>
      </c>
      <c r="J216" s="66" t="str">
        <f t="shared" si="26"/>
        <v/>
      </c>
      <c r="K216" s="9"/>
      <c r="L216" s="13" t="str">
        <f t="shared" si="30"/>
        <v/>
      </c>
      <c r="M216" s="67" t="str">
        <f t="shared" si="27"/>
        <v/>
      </c>
      <c r="N216" s="11"/>
      <c r="O216" s="9" t="str">
        <f t="shared" si="23"/>
        <v/>
      </c>
      <c r="P216" s="9">
        <v>86</v>
      </c>
      <c r="Q216" s="13" t="str">
        <f t="shared" si="28"/>
        <v/>
      </c>
      <c r="R216" s="67" t="str">
        <f t="shared" si="29"/>
        <v/>
      </c>
    </row>
    <row r="217" spans="1:18" ht="11.25" customHeight="1" x14ac:dyDescent="0.2">
      <c r="A217" s="37">
        <f t="shared" si="31"/>
        <v>183</v>
      </c>
      <c r="B217" s="37"/>
      <c r="C217" s="10">
        <v>88744</v>
      </c>
      <c r="D217" s="131" t="s">
        <v>222</v>
      </c>
      <c r="E217" s="132"/>
      <c r="F217" s="11"/>
      <c r="G217" s="12" t="str">
        <f t="shared" si="24"/>
        <v/>
      </c>
      <c r="H217" s="12"/>
      <c r="I217" s="32" t="str">
        <f t="shared" si="25"/>
        <v/>
      </c>
      <c r="J217" s="66" t="str">
        <f t="shared" si="26"/>
        <v/>
      </c>
      <c r="K217" s="9">
        <v>0.05</v>
      </c>
      <c r="L217" s="13" t="str">
        <f t="shared" si="30"/>
        <v/>
      </c>
      <c r="M217" s="67" t="str">
        <f t="shared" si="27"/>
        <v/>
      </c>
      <c r="N217" s="11"/>
      <c r="O217" s="9" t="str">
        <f t="shared" si="23"/>
        <v/>
      </c>
      <c r="P217" s="9"/>
      <c r="Q217" s="13" t="str">
        <f t="shared" si="28"/>
        <v/>
      </c>
      <c r="R217" s="67" t="str">
        <f t="shared" si="29"/>
        <v/>
      </c>
    </row>
    <row r="218" spans="1:18" ht="11.25" customHeight="1" x14ac:dyDescent="0.2">
      <c r="A218" s="37">
        <f t="shared" si="31"/>
        <v>184</v>
      </c>
      <c r="B218" s="37" t="s">
        <v>46</v>
      </c>
      <c r="C218" s="10">
        <v>98953</v>
      </c>
      <c r="D218" s="131" t="s">
        <v>223</v>
      </c>
      <c r="E218" s="132"/>
      <c r="F218" s="11"/>
      <c r="G218" s="12" t="str">
        <f t="shared" si="24"/>
        <v/>
      </c>
      <c r="H218" s="12">
        <v>4.0000000000000003E-5</v>
      </c>
      <c r="I218" s="32" t="str">
        <f t="shared" si="25"/>
        <v/>
      </c>
      <c r="J218" s="66" t="str">
        <f t="shared" si="26"/>
        <v/>
      </c>
      <c r="K218" s="9">
        <v>9</v>
      </c>
      <c r="L218" s="13" t="str">
        <f t="shared" si="30"/>
        <v/>
      </c>
      <c r="M218" s="67" t="str">
        <f t="shared" si="27"/>
        <v/>
      </c>
      <c r="N218" s="11"/>
      <c r="O218" s="9" t="str">
        <f t="shared" si="23"/>
        <v/>
      </c>
      <c r="P218" s="9"/>
      <c r="Q218" s="13" t="str">
        <f t="shared" si="28"/>
        <v/>
      </c>
      <c r="R218" s="67" t="str">
        <f t="shared" si="29"/>
        <v/>
      </c>
    </row>
    <row r="219" spans="1:18" ht="11.25" customHeight="1" x14ac:dyDescent="0.2">
      <c r="A219" s="37">
        <f t="shared" si="31"/>
        <v>185</v>
      </c>
      <c r="B219" s="37" t="s">
        <v>46</v>
      </c>
      <c r="C219" s="10">
        <v>79469</v>
      </c>
      <c r="D219" s="131" t="s">
        <v>224</v>
      </c>
      <c r="E219" s="132"/>
      <c r="F219" s="11"/>
      <c r="G219" s="12" t="str">
        <f t="shared" si="24"/>
        <v/>
      </c>
      <c r="H219" s="12">
        <v>2.7000000000000001E-3</v>
      </c>
      <c r="I219" s="32" t="str">
        <f t="shared" si="25"/>
        <v/>
      </c>
      <c r="J219" s="66" t="str">
        <f t="shared" si="26"/>
        <v/>
      </c>
      <c r="K219" s="9">
        <v>20</v>
      </c>
      <c r="L219" s="13" t="str">
        <f t="shared" si="30"/>
        <v/>
      </c>
      <c r="M219" s="67" t="str">
        <f t="shared" si="27"/>
        <v/>
      </c>
      <c r="N219" s="11"/>
      <c r="O219" s="9" t="str">
        <f t="shared" si="23"/>
        <v/>
      </c>
      <c r="P219" s="9"/>
      <c r="Q219" s="13" t="str">
        <f t="shared" si="28"/>
        <v/>
      </c>
      <c r="R219" s="67" t="str">
        <f t="shared" si="29"/>
        <v/>
      </c>
    </row>
    <row r="220" spans="1:18" ht="11.25" customHeight="1" x14ac:dyDescent="0.2">
      <c r="A220" s="37">
        <f t="shared" si="31"/>
        <v>186</v>
      </c>
      <c r="B220" s="37"/>
      <c r="C220" s="10">
        <v>55185</v>
      </c>
      <c r="D220" s="131" t="s">
        <v>225</v>
      </c>
      <c r="E220" s="132"/>
      <c r="F220" s="11"/>
      <c r="G220" s="12" t="str">
        <f t="shared" si="24"/>
        <v/>
      </c>
      <c r="H220" s="12">
        <v>4.2999999999999997E-2</v>
      </c>
      <c r="I220" s="32" t="str">
        <f t="shared" si="25"/>
        <v/>
      </c>
      <c r="J220" s="66" t="str">
        <f t="shared" si="26"/>
        <v/>
      </c>
      <c r="K220" s="9"/>
      <c r="L220" s="13" t="str">
        <f t="shared" si="30"/>
        <v/>
      </c>
      <c r="M220" s="67" t="str">
        <f t="shared" si="27"/>
        <v/>
      </c>
      <c r="N220" s="11"/>
      <c r="O220" s="9" t="str">
        <f t="shared" si="23"/>
        <v/>
      </c>
      <c r="P220" s="9"/>
      <c r="Q220" s="13" t="str">
        <f t="shared" si="28"/>
        <v/>
      </c>
      <c r="R220" s="67" t="str">
        <f t="shared" si="29"/>
        <v/>
      </c>
    </row>
    <row r="221" spans="1:18" ht="11.25" customHeight="1" x14ac:dyDescent="0.2">
      <c r="A221" s="37">
        <f t="shared" si="31"/>
        <v>187</v>
      </c>
      <c r="B221" s="37" t="s">
        <v>46</v>
      </c>
      <c r="C221" s="10">
        <v>62759</v>
      </c>
      <c r="D221" s="131" t="s">
        <v>226</v>
      </c>
      <c r="E221" s="132"/>
      <c r="F221" s="11"/>
      <c r="G221" s="12" t="str">
        <f t="shared" si="24"/>
        <v/>
      </c>
      <c r="H221" s="12">
        <v>1.4E-2</v>
      </c>
      <c r="I221" s="32" t="str">
        <f t="shared" si="25"/>
        <v/>
      </c>
      <c r="J221" s="66" t="str">
        <f t="shared" si="26"/>
        <v/>
      </c>
      <c r="K221" s="9"/>
      <c r="L221" s="13" t="str">
        <f t="shared" si="30"/>
        <v/>
      </c>
      <c r="M221" s="67" t="str">
        <f t="shared" si="27"/>
        <v/>
      </c>
      <c r="N221" s="11"/>
      <c r="O221" s="9" t="str">
        <f t="shared" si="23"/>
        <v/>
      </c>
      <c r="P221" s="9"/>
      <c r="Q221" s="13" t="str">
        <f t="shared" si="28"/>
        <v/>
      </c>
      <c r="R221" s="67" t="str">
        <f t="shared" si="29"/>
        <v/>
      </c>
    </row>
    <row r="222" spans="1:18" ht="11.25" customHeight="1" x14ac:dyDescent="0.2">
      <c r="A222" s="37">
        <f t="shared" si="31"/>
        <v>188</v>
      </c>
      <c r="B222" s="37"/>
      <c r="C222" s="10">
        <v>924163</v>
      </c>
      <c r="D222" s="131" t="s">
        <v>227</v>
      </c>
      <c r="E222" s="132"/>
      <c r="F222" s="11"/>
      <c r="G222" s="12" t="str">
        <f t="shared" si="24"/>
        <v/>
      </c>
      <c r="H222" s="12">
        <v>1.6000000000000001E-3</v>
      </c>
      <c r="I222" s="32" t="str">
        <f t="shared" si="25"/>
        <v/>
      </c>
      <c r="J222" s="66" t="str">
        <f t="shared" si="26"/>
        <v/>
      </c>
      <c r="K222" s="9"/>
      <c r="L222" s="13" t="str">
        <f t="shared" si="30"/>
        <v/>
      </c>
      <c r="M222" s="67" t="str">
        <f t="shared" si="27"/>
        <v/>
      </c>
      <c r="N222" s="11"/>
      <c r="O222" s="9" t="str">
        <f t="shared" si="23"/>
        <v/>
      </c>
      <c r="P222" s="9"/>
      <c r="Q222" s="13" t="str">
        <f t="shared" si="28"/>
        <v/>
      </c>
      <c r="R222" s="67" t="str">
        <f t="shared" si="29"/>
        <v/>
      </c>
    </row>
    <row r="223" spans="1:18" ht="11.25" customHeight="1" x14ac:dyDescent="0.2">
      <c r="A223" s="37">
        <f t="shared" si="31"/>
        <v>189</v>
      </c>
      <c r="B223" s="37"/>
      <c r="C223" s="10">
        <v>621647</v>
      </c>
      <c r="D223" s="131" t="s">
        <v>228</v>
      </c>
      <c r="E223" s="132"/>
      <c r="F223" s="11"/>
      <c r="G223" s="12" t="str">
        <f t="shared" si="24"/>
        <v/>
      </c>
      <c r="H223" s="12">
        <v>2E-3</v>
      </c>
      <c r="I223" s="32" t="str">
        <f t="shared" si="25"/>
        <v/>
      </c>
      <c r="J223" s="66" t="str">
        <f t="shared" si="26"/>
        <v/>
      </c>
      <c r="K223" s="9"/>
      <c r="L223" s="13" t="str">
        <f t="shared" si="30"/>
        <v/>
      </c>
      <c r="M223" s="67" t="str">
        <f t="shared" si="27"/>
        <v/>
      </c>
      <c r="N223" s="11"/>
      <c r="O223" s="9" t="str">
        <f t="shared" si="23"/>
        <v/>
      </c>
      <c r="P223" s="9"/>
      <c r="Q223" s="13" t="str">
        <f t="shared" si="28"/>
        <v/>
      </c>
      <c r="R223" s="67" t="str">
        <f t="shared" si="29"/>
        <v/>
      </c>
    </row>
    <row r="224" spans="1:18" ht="11.25" customHeight="1" x14ac:dyDescent="0.2">
      <c r="A224" s="37">
        <f t="shared" si="31"/>
        <v>190</v>
      </c>
      <c r="B224" s="37"/>
      <c r="C224" s="10">
        <v>86306</v>
      </c>
      <c r="D224" s="131" t="s">
        <v>229</v>
      </c>
      <c r="E224" s="132"/>
      <c r="F224" s="11"/>
      <c r="G224" s="12" t="str">
        <f t="shared" si="24"/>
        <v/>
      </c>
      <c r="H224" s="12">
        <v>2.6000000000000001E-6</v>
      </c>
      <c r="I224" s="32" t="str">
        <f t="shared" si="25"/>
        <v/>
      </c>
      <c r="J224" s="66" t="str">
        <f t="shared" si="26"/>
        <v/>
      </c>
      <c r="K224" s="9"/>
      <c r="L224" s="13" t="str">
        <f t="shared" si="30"/>
        <v/>
      </c>
      <c r="M224" s="67" t="str">
        <f t="shared" si="27"/>
        <v/>
      </c>
      <c r="N224" s="11"/>
      <c r="O224" s="9" t="str">
        <f t="shared" si="23"/>
        <v/>
      </c>
      <c r="P224" s="9"/>
      <c r="Q224" s="13" t="str">
        <f t="shared" si="28"/>
        <v/>
      </c>
      <c r="R224" s="67" t="str">
        <f t="shared" si="29"/>
        <v/>
      </c>
    </row>
    <row r="225" spans="1:18" ht="11.25" customHeight="1" x14ac:dyDescent="0.2">
      <c r="A225" s="37">
        <f t="shared" si="31"/>
        <v>191</v>
      </c>
      <c r="B225" s="37"/>
      <c r="C225" s="10">
        <v>156105</v>
      </c>
      <c r="D225" s="131" t="s">
        <v>230</v>
      </c>
      <c r="E225" s="132"/>
      <c r="F225" s="11"/>
      <c r="G225" s="12" t="str">
        <f t="shared" si="24"/>
        <v/>
      </c>
      <c r="H225" s="12">
        <v>6.2999999999999998E-6</v>
      </c>
      <c r="I225" s="32" t="str">
        <f t="shared" si="25"/>
        <v/>
      </c>
      <c r="J225" s="66" t="str">
        <f t="shared" si="26"/>
        <v/>
      </c>
      <c r="K225" s="9"/>
      <c r="L225" s="13" t="str">
        <f t="shared" si="30"/>
        <v/>
      </c>
      <c r="M225" s="67" t="str">
        <f t="shared" si="27"/>
        <v/>
      </c>
      <c r="N225" s="11"/>
      <c r="O225" s="9" t="str">
        <f t="shared" si="23"/>
        <v/>
      </c>
      <c r="P225" s="9"/>
      <c r="Q225" s="13" t="str">
        <f t="shared" si="28"/>
        <v/>
      </c>
      <c r="R225" s="67" t="str">
        <f t="shared" si="29"/>
        <v/>
      </c>
    </row>
    <row r="226" spans="1:18" ht="11.25" customHeight="1" x14ac:dyDescent="0.2">
      <c r="A226" s="37">
        <f t="shared" si="31"/>
        <v>192</v>
      </c>
      <c r="B226" s="37"/>
      <c r="C226" s="10">
        <v>10595956</v>
      </c>
      <c r="D226" s="131" t="s">
        <v>231</v>
      </c>
      <c r="E226" s="132"/>
      <c r="F226" s="11"/>
      <c r="G226" s="12" t="str">
        <f t="shared" si="24"/>
        <v/>
      </c>
      <c r="H226" s="12">
        <v>6.3E-3</v>
      </c>
      <c r="I226" s="32" t="str">
        <f t="shared" si="25"/>
        <v/>
      </c>
      <c r="J226" s="66" t="str">
        <f t="shared" si="26"/>
        <v/>
      </c>
      <c r="K226" s="9"/>
      <c r="L226" s="13" t="str">
        <f t="shared" si="30"/>
        <v/>
      </c>
      <c r="M226" s="67" t="str">
        <f t="shared" si="27"/>
        <v/>
      </c>
      <c r="N226" s="11"/>
      <c r="O226" s="9" t="str">
        <f t="shared" si="23"/>
        <v/>
      </c>
      <c r="P226" s="9"/>
      <c r="Q226" s="13" t="str">
        <f t="shared" si="28"/>
        <v/>
      </c>
      <c r="R226" s="67" t="str">
        <f t="shared" si="29"/>
        <v/>
      </c>
    </row>
    <row r="227" spans="1:18" ht="11.25" customHeight="1" x14ac:dyDescent="0.2">
      <c r="A227" s="37">
        <f t="shared" si="31"/>
        <v>193</v>
      </c>
      <c r="B227" s="37" t="s">
        <v>46</v>
      </c>
      <c r="C227" s="10">
        <v>59892</v>
      </c>
      <c r="D227" s="131" t="s">
        <v>232</v>
      </c>
      <c r="E227" s="132"/>
      <c r="F227" s="11"/>
      <c r="G227" s="12" t="str">
        <f t="shared" si="24"/>
        <v/>
      </c>
      <c r="H227" s="12">
        <v>1.9E-3</v>
      </c>
      <c r="I227" s="32" t="str">
        <f t="shared" si="25"/>
        <v/>
      </c>
      <c r="J227" s="66" t="str">
        <f t="shared" si="26"/>
        <v/>
      </c>
      <c r="K227" s="9"/>
      <c r="L227" s="13" t="str">
        <f t="shared" si="30"/>
        <v/>
      </c>
      <c r="M227" s="67" t="str">
        <f t="shared" si="27"/>
        <v/>
      </c>
      <c r="N227" s="11"/>
      <c r="O227" s="9" t="str">
        <f t="shared" si="23"/>
        <v/>
      </c>
      <c r="P227" s="9"/>
      <c r="Q227" s="13" t="str">
        <f t="shared" si="28"/>
        <v/>
      </c>
      <c r="R227" s="67" t="str">
        <f t="shared" si="29"/>
        <v/>
      </c>
    </row>
    <row r="228" spans="1:18" ht="11.25" customHeight="1" x14ac:dyDescent="0.2">
      <c r="A228" s="37">
        <f t="shared" si="31"/>
        <v>194</v>
      </c>
      <c r="B228" s="37"/>
      <c r="C228" s="10">
        <v>759739</v>
      </c>
      <c r="D228" s="131" t="s">
        <v>233</v>
      </c>
      <c r="E228" s="132"/>
      <c r="F228" s="11"/>
      <c r="G228" s="12" t="str">
        <f t="shared" si="24"/>
        <v/>
      </c>
      <c r="H228" s="12">
        <v>7.7000000000000002E-3</v>
      </c>
      <c r="I228" s="32" t="str">
        <f t="shared" si="25"/>
        <v/>
      </c>
      <c r="J228" s="66" t="str">
        <f t="shared" si="26"/>
        <v/>
      </c>
      <c r="K228" s="9"/>
      <c r="L228" s="13" t="str">
        <f t="shared" si="30"/>
        <v/>
      </c>
      <c r="M228" s="67" t="str">
        <f t="shared" si="27"/>
        <v/>
      </c>
      <c r="N228" s="11"/>
      <c r="O228" s="9" t="str">
        <f t="shared" si="23"/>
        <v/>
      </c>
      <c r="P228" s="9"/>
      <c r="Q228" s="13" t="str">
        <f t="shared" si="28"/>
        <v/>
      </c>
      <c r="R228" s="67" t="str">
        <f t="shared" si="29"/>
        <v/>
      </c>
    </row>
    <row r="229" spans="1:18" ht="11.25" customHeight="1" x14ac:dyDescent="0.2">
      <c r="A229" s="37">
        <f t="shared" si="31"/>
        <v>195</v>
      </c>
      <c r="B229" s="37" t="s">
        <v>46</v>
      </c>
      <c r="C229" s="10">
        <v>684935</v>
      </c>
      <c r="D229" s="131" t="s">
        <v>234</v>
      </c>
      <c r="E229" s="132"/>
      <c r="F229" s="11"/>
      <c r="G229" s="12" t="str">
        <f t="shared" si="24"/>
        <v/>
      </c>
      <c r="H229" s="12">
        <v>3.4000000000000002E-2</v>
      </c>
      <c r="I229" s="32" t="str">
        <f t="shared" si="25"/>
        <v/>
      </c>
      <c r="J229" s="66" t="str">
        <f t="shared" si="26"/>
        <v/>
      </c>
      <c r="K229" s="9"/>
      <c r="L229" s="13" t="str">
        <f t="shared" si="30"/>
        <v/>
      </c>
      <c r="M229" s="67" t="str">
        <f t="shared" si="27"/>
        <v/>
      </c>
      <c r="N229" s="11"/>
      <c r="O229" s="9" t="str">
        <f t="shared" si="23"/>
        <v/>
      </c>
      <c r="P229" s="9"/>
      <c r="Q229" s="13" t="str">
        <f t="shared" si="28"/>
        <v/>
      </c>
      <c r="R229" s="67" t="str">
        <f t="shared" si="29"/>
        <v/>
      </c>
    </row>
    <row r="230" spans="1:18" ht="11.25" customHeight="1" x14ac:dyDescent="0.2">
      <c r="A230" s="37">
        <f t="shared" si="31"/>
        <v>196</v>
      </c>
      <c r="B230" s="37"/>
      <c r="C230" s="10">
        <v>100754</v>
      </c>
      <c r="D230" s="131" t="s">
        <v>235</v>
      </c>
      <c r="E230" s="132"/>
      <c r="F230" s="11"/>
      <c r="G230" s="12" t="str">
        <f t="shared" si="24"/>
        <v/>
      </c>
      <c r="H230" s="12">
        <v>2.7000000000000001E-3</v>
      </c>
      <c r="I230" s="32" t="str">
        <f t="shared" si="25"/>
        <v/>
      </c>
      <c r="J230" s="66" t="str">
        <f t="shared" si="26"/>
        <v/>
      </c>
      <c r="K230" s="9"/>
      <c r="L230" s="13" t="str">
        <f t="shared" si="30"/>
        <v/>
      </c>
      <c r="M230" s="67" t="str">
        <f t="shared" si="27"/>
        <v/>
      </c>
      <c r="N230" s="11"/>
      <c r="O230" s="9" t="str">
        <f t="shared" si="23"/>
        <v/>
      </c>
      <c r="P230" s="9"/>
      <c r="Q230" s="13" t="str">
        <f t="shared" si="28"/>
        <v/>
      </c>
      <c r="R230" s="67" t="str">
        <f t="shared" si="29"/>
        <v/>
      </c>
    </row>
    <row r="231" spans="1:18" ht="11.25" customHeight="1" x14ac:dyDescent="0.2">
      <c r="A231" s="37">
        <f t="shared" si="31"/>
        <v>197</v>
      </c>
      <c r="B231" s="37"/>
      <c r="C231" s="10">
        <v>930552</v>
      </c>
      <c r="D231" s="131" t="s">
        <v>236</v>
      </c>
      <c r="E231" s="132"/>
      <c r="F231" s="11"/>
      <c r="G231" s="12" t="str">
        <f t="shared" si="24"/>
        <v/>
      </c>
      <c r="H231" s="12">
        <v>6.0999999999999997E-4</v>
      </c>
      <c r="I231" s="32" t="str">
        <f t="shared" si="25"/>
        <v/>
      </c>
      <c r="J231" s="66" t="str">
        <f t="shared" si="26"/>
        <v/>
      </c>
      <c r="K231" s="9"/>
      <c r="L231" s="13" t="str">
        <f t="shared" si="30"/>
        <v/>
      </c>
      <c r="M231" s="67" t="str">
        <f t="shared" si="27"/>
        <v/>
      </c>
      <c r="N231" s="11"/>
      <c r="O231" s="9" t="str">
        <f t="shared" si="23"/>
        <v/>
      </c>
      <c r="P231" s="9"/>
      <c r="Q231" s="13" t="str">
        <f t="shared" si="28"/>
        <v/>
      </c>
      <c r="R231" s="67" t="str">
        <f t="shared" si="29"/>
        <v/>
      </c>
    </row>
    <row r="232" spans="1:18" ht="11.25" customHeight="1" x14ac:dyDescent="0.2">
      <c r="A232" s="37">
        <f t="shared" si="31"/>
        <v>198</v>
      </c>
      <c r="B232" s="37" t="s">
        <v>46</v>
      </c>
      <c r="C232" s="10">
        <v>87865</v>
      </c>
      <c r="D232" s="131" t="s">
        <v>237</v>
      </c>
      <c r="E232" s="132"/>
      <c r="F232" s="11"/>
      <c r="G232" s="12" t="str">
        <f t="shared" si="24"/>
        <v/>
      </c>
      <c r="H232" s="12">
        <v>5.1000000000000003E-6</v>
      </c>
      <c r="I232" s="32" t="str">
        <f t="shared" si="25"/>
        <v/>
      </c>
      <c r="J232" s="66" t="str">
        <f t="shared" si="26"/>
        <v/>
      </c>
      <c r="K232" s="9"/>
      <c r="L232" s="13" t="str">
        <f t="shared" si="30"/>
        <v/>
      </c>
      <c r="M232" s="67" t="str">
        <f t="shared" si="27"/>
        <v/>
      </c>
      <c r="N232" s="11"/>
      <c r="O232" s="9" t="str">
        <f t="shared" si="23"/>
        <v/>
      </c>
      <c r="P232" s="9"/>
      <c r="Q232" s="13" t="str">
        <f t="shared" si="28"/>
        <v/>
      </c>
      <c r="R232" s="67" t="str">
        <f t="shared" si="29"/>
        <v/>
      </c>
    </row>
    <row r="233" spans="1:18" ht="11.25" customHeight="1" x14ac:dyDescent="0.2">
      <c r="A233" s="37">
        <f t="shared" si="31"/>
        <v>199</v>
      </c>
      <c r="B233" s="37" t="s">
        <v>46</v>
      </c>
      <c r="C233" s="10">
        <v>108952</v>
      </c>
      <c r="D233" s="131" t="s">
        <v>238</v>
      </c>
      <c r="E233" s="132"/>
      <c r="F233" s="11"/>
      <c r="G233" s="12" t="str">
        <f t="shared" si="24"/>
        <v/>
      </c>
      <c r="H233" s="12"/>
      <c r="I233" s="32" t="str">
        <f t="shared" si="25"/>
        <v/>
      </c>
      <c r="J233" s="66" t="str">
        <f t="shared" si="26"/>
        <v/>
      </c>
      <c r="K233" s="9">
        <v>200</v>
      </c>
      <c r="L233" s="13" t="str">
        <f t="shared" si="30"/>
        <v/>
      </c>
      <c r="M233" s="67" t="str">
        <f t="shared" si="27"/>
        <v/>
      </c>
      <c r="N233" s="11"/>
      <c r="O233" s="9" t="str">
        <f t="shared" ref="O233:O239" si="32">IF(OR($K$17="",ISBLANK(N233)),"",$K$17*N233)</f>
        <v/>
      </c>
      <c r="P233" s="9">
        <v>5800</v>
      </c>
      <c r="Q233" s="13" t="str">
        <f t="shared" si="28"/>
        <v/>
      </c>
      <c r="R233" s="67" t="str">
        <f t="shared" si="29"/>
        <v/>
      </c>
    </row>
    <row r="234" spans="1:18" ht="11.25" customHeight="1" x14ac:dyDescent="0.2">
      <c r="A234" s="37">
        <f t="shared" si="31"/>
        <v>200</v>
      </c>
      <c r="B234" s="37" t="s">
        <v>46</v>
      </c>
      <c r="C234" s="10">
        <v>75445</v>
      </c>
      <c r="D234" s="131" t="s">
        <v>239</v>
      </c>
      <c r="E234" s="132"/>
      <c r="F234" s="11"/>
      <c r="G234" s="12" t="str">
        <f t="shared" si="24"/>
        <v/>
      </c>
      <c r="H234" s="12"/>
      <c r="I234" s="32" t="str">
        <f t="shared" si="25"/>
        <v/>
      </c>
      <c r="J234" s="66" t="str">
        <f t="shared" si="26"/>
        <v/>
      </c>
      <c r="K234" s="9">
        <v>0.3</v>
      </c>
      <c r="L234" s="13" t="str">
        <f t="shared" si="30"/>
        <v/>
      </c>
      <c r="M234" s="67" t="str">
        <f t="shared" si="27"/>
        <v/>
      </c>
      <c r="N234" s="11"/>
      <c r="O234" s="9" t="str">
        <f t="shared" si="32"/>
        <v/>
      </c>
      <c r="P234" s="9">
        <v>4</v>
      </c>
      <c r="Q234" s="13" t="str">
        <f t="shared" si="28"/>
        <v/>
      </c>
      <c r="R234" s="67" t="str">
        <f t="shared" si="29"/>
        <v/>
      </c>
    </row>
    <row r="235" spans="1:18" ht="11.25" customHeight="1" x14ac:dyDescent="0.2">
      <c r="A235" s="37">
        <f t="shared" si="31"/>
        <v>201</v>
      </c>
      <c r="B235" s="37" t="s">
        <v>46</v>
      </c>
      <c r="C235" s="10">
        <v>7803512</v>
      </c>
      <c r="D235" s="131" t="s">
        <v>240</v>
      </c>
      <c r="E235" s="132"/>
      <c r="F235" s="11"/>
      <c r="G235" s="12" t="str">
        <f t="shared" si="24"/>
        <v/>
      </c>
      <c r="H235" s="12"/>
      <c r="I235" s="32" t="str">
        <f t="shared" si="25"/>
        <v/>
      </c>
      <c r="J235" s="66" t="str">
        <f t="shared" si="26"/>
        <v/>
      </c>
      <c r="K235" s="9">
        <v>0.3</v>
      </c>
      <c r="L235" s="13" t="str">
        <f t="shared" si="30"/>
        <v/>
      </c>
      <c r="M235" s="67" t="str">
        <f t="shared" si="27"/>
        <v/>
      </c>
      <c r="N235" s="11"/>
      <c r="O235" s="9" t="str">
        <f>IF(OR($K$17="",ISBLANK(N235)),"",$K$17*N235*0.4)</f>
        <v/>
      </c>
      <c r="P235" s="9">
        <v>70</v>
      </c>
      <c r="Q235" s="13" t="str">
        <f t="shared" si="28"/>
        <v/>
      </c>
      <c r="R235" s="67" t="str">
        <f t="shared" si="29"/>
        <v/>
      </c>
    </row>
    <row r="236" spans="1:18" ht="11.25" customHeight="1" x14ac:dyDescent="0.2">
      <c r="A236" s="37">
        <f t="shared" si="31"/>
        <v>202</v>
      </c>
      <c r="B236" s="37" t="s">
        <v>46</v>
      </c>
      <c r="C236" s="10">
        <v>7664382</v>
      </c>
      <c r="D236" s="131" t="s">
        <v>241</v>
      </c>
      <c r="E236" s="132"/>
      <c r="F236" s="11"/>
      <c r="G236" s="12" t="str">
        <f t="shared" si="24"/>
        <v/>
      </c>
      <c r="H236" s="12"/>
      <c r="I236" s="32" t="str">
        <f t="shared" si="25"/>
        <v/>
      </c>
      <c r="J236" s="66" t="str">
        <f t="shared" si="26"/>
        <v/>
      </c>
      <c r="K236" s="9">
        <v>10</v>
      </c>
      <c r="L236" s="13" t="str">
        <f t="shared" si="30"/>
        <v/>
      </c>
      <c r="M236" s="67" t="str">
        <f t="shared" si="27"/>
        <v/>
      </c>
      <c r="N236" s="11"/>
      <c r="O236" s="9" t="str">
        <f t="shared" si="32"/>
        <v/>
      </c>
      <c r="P236" s="9"/>
      <c r="Q236" s="13" t="str">
        <f t="shared" si="28"/>
        <v/>
      </c>
      <c r="R236" s="67" t="str">
        <f t="shared" si="29"/>
        <v/>
      </c>
    </row>
    <row r="237" spans="1:18" ht="11.25" customHeight="1" x14ac:dyDescent="0.2">
      <c r="A237" s="37">
        <f t="shared" si="31"/>
        <v>203</v>
      </c>
      <c r="B237" s="37" t="s">
        <v>46</v>
      </c>
      <c r="C237" s="10"/>
      <c r="D237" s="131" t="s">
        <v>242</v>
      </c>
      <c r="E237" s="132"/>
      <c r="F237" s="11"/>
      <c r="G237" s="12" t="str">
        <f>IF(OR($K$16="",ISBLANK(F237)),"",$K$16*F237)</f>
        <v/>
      </c>
      <c r="H237" s="12"/>
      <c r="I237" s="32" t="str">
        <f>IF(OR(G237="",ISBLANK(H237)),"",$H237*$G237)</f>
        <v/>
      </c>
      <c r="J237" s="66" t="str">
        <f>IF(I237="","",IF(I237 &gt; 0.000001, "FER", "Negl."))</f>
        <v/>
      </c>
      <c r="K237" s="9">
        <v>7.0000000000000007E-2</v>
      </c>
      <c r="L237" s="13" t="str">
        <f t="shared" si="30"/>
        <v/>
      </c>
      <c r="M237" s="67" t="str">
        <f>IF(L237="","",IF(L237 &gt; 1, "FER", "Negl."))</f>
        <v/>
      </c>
      <c r="N237" s="11"/>
      <c r="O237" s="9" t="str">
        <f t="shared" si="32"/>
        <v/>
      </c>
      <c r="P237" s="9"/>
      <c r="Q237" s="13" t="str">
        <f>IF(OR(O237="",ISBLANK(P237)),"",O237/P237)</f>
        <v/>
      </c>
      <c r="R237" s="67" t="str">
        <f>IF(Q237="","",IF(Q237 &gt; 1, "FER", "Negl."))</f>
        <v/>
      </c>
    </row>
    <row r="238" spans="1:18" ht="11.25" customHeight="1" x14ac:dyDescent="0.2">
      <c r="A238" s="37">
        <f t="shared" si="31"/>
        <v>204</v>
      </c>
      <c r="B238" s="37" t="s">
        <v>46</v>
      </c>
      <c r="C238" s="10">
        <v>85449</v>
      </c>
      <c r="D238" s="131" t="s">
        <v>243</v>
      </c>
      <c r="E238" s="132"/>
      <c r="F238" s="11"/>
      <c r="G238" s="12" t="str">
        <f>IF(OR($K$16="",ISBLANK(F238)),"",$K$16*F238)</f>
        <v/>
      </c>
      <c r="H238" s="12"/>
      <c r="I238" s="32" t="str">
        <f>IF(OR(G238="",ISBLANK(H238)),"",$H238*$G238)</f>
        <v/>
      </c>
      <c r="J238" s="66" t="str">
        <f>IF(I238="","",IF(I238 &gt; 0.000001, "FER", "Negl."))</f>
        <v/>
      </c>
      <c r="K238" s="9">
        <v>20</v>
      </c>
      <c r="L238" s="13" t="str">
        <f t="shared" si="30"/>
        <v/>
      </c>
      <c r="M238" s="67" t="str">
        <f>IF(L238="","",IF(L238 &gt; 1, "FER", "Negl."))</f>
        <v/>
      </c>
      <c r="N238" s="11"/>
      <c r="O238" s="9" t="str">
        <f t="shared" si="32"/>
        <v/>
      </c>
      <c r="P238" s="9"/>
      <c r="Q238" s="13" t="str">
        <f>IF(OR(O238="",ISBLANK(P238)),"",O238/P238)</f>
        <v/>
      </c>
      <c r="R238" s="67" t="str">
        <f>IF(Q238="","",IF(Q238 &gt; 1, "FER", "Negl."))</f>
        <v/>
      </c>
    </row>
    <row r="239" spans="1:18" ht="11.25" customHeight="1" x14ac:dyDescent="0.2">
      <c r="A239" s="37">
        <f t="shared" si="31"/>
        <v>205</v>
      </c>
      <c r="B239" s="37" t="s">
        <v>46</v>
      </c>
      <c r="C239" s="10">
        <v>1336363</v>
      </c>
      <c r="D239" s="131" t="s">
        <v>244</v>
      </c>
      <c r="E239" s="132"/>
      <c r="F239" s="11"/>
      <c r="G239" s="12" t="str">
        <f>IF(OR($K$16="",ISBLANK(F239)),"",$K$16*F239)</f>
        <v/>
      </c>
      <c r="H239" s="62">
        <v>1E-4</v>
      </c>
      <c r="I239" s="32" t="str">
        <f>IF(OR(G239="",ISBLANK(H239)),"",$H239*$G239)</f>
        <v/>
      </c>
      <c r="J239" s="66" t="str">
        <f>IF(I239="","",IF(I239 &gt; 0.000001, "FER", "Negl."))</f>
        <v/>
      </c>
      <c r="K239" s="63"/>
      <c r="L239" s="13" t="str">
        <f t="shared" si="30"/>
        <v/>
      </c>
      <c r="M239" s="67" t="str">
        <f>IF(L239="","",IF(L239 &gt; 1, "FER", "Negl."))</f>
        <v/>
      </c>
      <c r="N239" s="11"/>
      <c r="O239" s="9" t="str">
        <f t="shared" si="32"/>
        <v/>
      </c>
      <c r="P239" s="63"/>
      <c r="Q239" s="13" t="str">
        <f>IF(OR(O239="",ISBLANK(P239)),"",O239/P239)</f>
        <v/>
      </c>
      <c r="R239" s="67" t="str">
        <f>IF(Q239="","",IF(Q239 &gt; 1, "FER", "Negl."))</f>
        <v/>
      </c>
    </row>
    <row r="240" spans="1:18" ht="11.25" customHeight="1" x14ac:dyDescent="0.2">
      <c r="A240" s="37">
        <f t="shared" si="31"/>
        <v>206</v>
      </c>
      <c r="B240" s="37" t="s">
        <v>46</v>
      </c>
      <c r="C240" s="9"/>
      <c r="D240" s="131" t="s">
        <v>245</v>
      </c>
      <c r="E240" s="132"/>
      <c r="F240" s="174" t="s">
        <v>246</v>
      </c>
      <c r="G240" s="175"/>
      <c r="H240" s="175"/>
      <c r="I240" s="175"/>
      <c r="J240" s="175"/>
      <c r="K240" s="175"/>
      <c r="L240" s="175"/>
      <c r="M240" s="175"/>
      <c r="N240" s="175"/>
      <c r="O240" s="175"/>
      <c r="P240" s="175"/>
      <c r="Q240" s="175"/>
      <c r="R240" s="176"/>
    </row>
    <row r="241" spans="1:18" ht="11.25" customHeight="1" x14ac:dyDescent="0.2">
      <c r="A241" s="37">
        <f t="shared" si="31"/>
        <v>207</v>
      </c>
      <c r="B241" s="37" t="s">
        <v>46</v>
      </c>
      <c r="C241" s="9"/>
      <c r="D241" s="131" t="s">
        <v>247</v>
      </c>
      <c r="E241" s="132"/>
      <c r="F241" s="177"/>
      <c r="G241" s="178"/>
      <c r="H241" s="178"/>
      <c r="I241" s="178"/>
      <c r="J241" s="178"/>
      <c r="K241" s="178"/>
      <c r="L241" s="178"/>
      <c r="M241" s="178"/>
      <c r="N241" s="178"/>
      <c r="O241" s="178"/>
      <c r="P241" s="178"/>
      <c r="Q241" s="178"/>
      <c r="R241" s="179"/>
    </row>
    <row r="242" spans="1:18" ht="11.25" customHeight="1" x14ac:dyDescent="0.2">
      <c r="A242" s="37">
        <f t="shared" si="31"/>
        <v>208</v>
      </c>
      <c r="B242" s="39"/>
      <c r="C242" s="10">
        <v>7758012</v>
      </c>
      <c r="D242" s="131" t="s">
        <v>248</v>
      </c>
      <c r="E242" s="132"/>
      <c r="F242" s="11"/>
      <c r="G242" s="12" t="str">
        <f t="shared" ref="G242:G291" si="33">IF(OR($K$16="",ISBLANK(F242)),"",$K$16*F242)</f>
        <v/>
      </c>
      <c r="H242" s="64">
        <v>1.3999999999999999E-4</v>
      </c>
      <c r="I242" s="32" t="str">
        <f t="shared" ref="I242:I291" si="34">IF(OR(G242="",ISBLANK(H242)),"",$H242*$G242)</f>
        <v/>
      </c>
      <c r="J242" s="66" t="str">
        <f t="shared" ref="J242:J291" si="35">IF(I242="","",IF(I242 &gt; 0.000001, "FER", "Negl."))</f>
        <v/>
      </c>
      <c r="K242" s="65"/>
      <c r="L242" s="13" t="str">
        <f t="shared" ref="L242:L291" si="36">IF(OR(G242="",ISBLANK(K242)),"",$G242/$K242)</f>
        <v/>
      </c>
      <c r="M242" s="67" t="str">
        <f t="shared" ref="M242:M291" si="37">IF(L242="","",IF(L242 &gt; 1, "FER", "Negl."))</f>
        <v/>
      </c>
      <c r="N242" s="11"/>
      <c r="O242" s="9" t="str">
        <f t="shared" ref="O242:O291" si="38">IF(OR($K$17="",ISBLANK(N242)),"",$K$17*N242)</f>
        <v/>
      </c>
      <c r="P242" s="65"/>
      <c r="Q242" s="13" t="str">
        <f t="shared" ref="Q242:Q291" si="39">IF(OR(O242="",ISBLANK(P242)),"",O242/P242)</f>
        <v/>
      </c>
      <c r="R242" s="67" t="str">
        <f t="shared" ref="R242:R291" si="40">IF(Q242="","",IF(Q242 &gt; 1, "FER", "Negl."))</f>
        <v/>
      </c>
    </row>
    <row r="243" spans="1:18" ht="11.25" customHeight="1" x14ac:dyDescent="0.2">
      <c r="A243" s="37">
        <f t="shared" si="31"/>
        <v>209</v>
      </c>
      <c r="B243" s="37" t="s">
        <v>46</v>
      </c>
      <c r="C243" s="10">
        <v>1120714</v>
      </c>
      <c r="D243" s="131" t="s">
        <v>249</v>
      </c>
      <c r="E243" s="132"/>
      <c r="F243" s="11"/>
      <c r="G243" s="12" t="str">
        <f t="shared" si="33"/>
        <v/>
      </c>
      <c r="H243" s="12">
        <v>6.8999999999999997E-4</v>
      </c>
      <c r="I243" s="32" t="str">
        <f t="shared" si="34"/>
        <v/>
      </c>
      <c r="J243" s="66" t="str">
        <f t="shared" si="35"/>
        <v/>
      </c>
      <c r="K243" s="9"/>
      <c r="L243" s="13" t="str">
        <f t="shared" si="36"/>
        <v/>
      </c>
      <c r="M243" s="67" t="str">
        <f t="shared" si="37"/>
        <v/>
      </c>
      <c r="N243" s="11"/>
      <c r="O243" s="9" t="str">
        <f t="shared" si="38"/>
        <v/>
      </c>
      <c r="P243" s="9"/>
      <c r="Q243" s="13" t="str">
        <f t="shared" si="39"/>
        <v/>
      </c>
      <c r="R243" s="67" t="str">
        <f t="shared" si="40"/>
        <v/>
      </c>
    </row>
    <row r="244" spans="1:18" ht="11.25" customHeight="1" x14ac:dyDescent="0.2">
      <c r="A244" s="37">
        <f t="shared" si="31"/>
        <v>210</v>
      </c>
      <c r="B244" s="37" t="s">
        <v>46</v>
      </c>
      <c r="C244" s="10">
        <v>57578</v>
      </c>
      <c r="D244" s="131" t="s">
        <v>250</v>
      </c>
      <c r="E244" s="132"/>
      <c r="F244" s="11"/>
      <c r="G244" s="12" t="str">
        <f t="shared" si="33"/>
        <v/>
      </c>
      <c r="H244" s="12">
        <v>4.0000000000000001E-3</v>
      </c>
      <c r="I244" s="32" t="str">
        <f t="shared" si="34"/>
        <v/>
      </c>
      <c r="J244" s="66" t="str">
        <f t="shared" si="35"/>
        <v/>
      </c>
      <c r="K244" s="9"/>
      <c r="L244" s="13" t="str">
        <f t="shared" si="36"/>
        <v/>
      </c>
      <c r="M244" s="67" t="str">
        <f t="shared" si="37"/>
        <v/>
      </c>
      <c r="N244" s="11"/>
      <c r="O244" s="9" t="str">
        <f t="shared" si="38"/>
        <v/>
      </c>
      <c r="P244" s="9"/>
      <c r="Q244" s="13" t="str">
        <f t="shared" si="39"/>
        <v/>
      </c>
      <c r="R244" s="67" t="str">
        <f t="shared" si="40"/>
        <v/>
      </c>
    </row>
    <row r="245" spans="1:18" ht="11.25" customHeight="1" x14ac:dyDescent="0.2">
      <c r="A245" s="37">
        <f t="shared" si="31"/>
        <v>211</v>
      </c>
      <c r="B245" s="37" t="s">
        <v>46</v>
      </c>
      <c r="C245" s="10">
        <v>123386</v>
      </c>
      <c r="D245" s="131" t="s">
        <v>251</v>
      </c>
      <c r="E245" s="132"/>
      <c r="F245" s="11"/>
      <c r="G245" s="12" t="str">
        <f t="shared" si="33"/>
        <v/>
      </c>
      <c r="H245" s="12"/>
      <c r="I245" s="32" t="str">
        <f t="shared" si="34"/>
        <v/>
      </c>
      <c r="J245" s="66" t="str">
        <f t="shared" si="35"/>
        <v/>
      </c>
      <c r="K245" s="9">
        <v>8</v>
      </c>
      <c r="L245" s="13" t="str">
        <f t="shared" si="36"/>
        <v/>
      </c>
      <c r="M245" s="67" t="str">
        <f t="shared" si="37"/>
        <v/>
      </c>
      <c r="N245" s="11"/>
      <c r="O245" s="9" t="str">
        <f t="shared" si="38"/>
        <v/>
      </c>
      <c r="P245" s="9"/>
      <c r="Q245" s="13" t="str">
        <f t="shared" si="39"/>
        <v/>
      </c>
      <c r="R245" s="67" t="str">
        <f t="shared" si="40"/>
        <v/>
      </c>
    </row>
    <row r="246" spans="1:18" ht="11.25" customHeight="1" x14ac:dyDescent="0.2">
      <c r="A246" s="37">
        <f t="shared" si="31"/>
        <v>212</v>
      </c>
      <c r="B246" s="37"/>
      <c r="C246" s="10">
        <v>115071</v>
      </c>
      <c r="D246" s="131" t="s">
        <v>252</v>
      </c>
      <c r="E246" s="132"/>
      <c r="F246" s="11"/>
      <c r="G246" s="12" t="str">
        <f t="shared" si="33"/>
        <v/>
      </c>
      <c r="H246" s="12"/>
      <c r="I246" s="32" t="str">
        <f t="shared" si="34"/>
        <v/>
      </c>
      <c r="J246" s="66" t="str">
        <f t="shared" si="35"/>
        <v/>
      </c>
      <c r="K246" s="9">
        <v>3000</v>
      </c>
      <c r="L246" s="13" t="str">
        <f t="shared" si="36"/>
        <v/>
      </c>
      <c r="M246" s="67" t="str">
        <f t="shared" si="37"/>
        <v/>
      </c>
      <c r="N246" s="11"/>
      <c r="O246" s="9" t="str">
        <f t="shared" si="38"/>
        <v/>
      </c>
      <c r="P246" s="9"/>
      <c r="Q246" s="13" t="str">
        <f t="shared" si="39"/>
        <v/>
      </c>
      <c r="R246" s="67" t="str">
        <f t="shared" si="40"/>
        <v/>
      </c>
    </row>
    <row r="247" spans="1:18" ht="11.25" customHeight="1" x14ac:dyDescent="0.2">
      <c r="A247" s="37">
        <f t="shared" si="31"/>
        <v>213</v>
      </c>
      <c r="B247" s="37" t="s">
        <v>46</v>
      </c>
      <c r="C247" s="10">
        <v>78875</v>
      </c>
      <c r="D247" s="131" t="s">
        <v>253</v>
      </c>
      <c r="E247" s="132"/>
      <c r="F247" s="11"/>
      <c r="G247" s="12" t="str">
        <f t="shared" si="33"/>
        <v/>
      </c>
      <c r="H247" s="12">
        <v>1.0000000000000001E-5</v>
      </c>
      <c r="I247" s="32" t="str">
        <f t="shared" si="34"/>
        <v/>
      </c>
      <c r="J247" s="66" t="str">
        <f t="shared" si="35"/>
        <v/>
      </c>
      <c r="K247" s="9">
        <v>4</v>
      </c>
      <c r="L247" s="13" t="str">
        <f t="shared" si="36"/>
        <v/>
      </c>
      <c r="M247" s="67" t="str">
        <f t="shared" si="37"/>
        <v/>
      </c>
      <c r="N247" s="11"/>
      <c r="O247" s="9" t="str">
        <f t="shared" si="38"/>
        <v/>
      </c>
      <c r="P247" s="9"/>
      <c r="Q247" s="13" t="str">
        <f t="shared" si="39"/>
        <v/>
      </c>
      <c r="R247" s="67" t="str">
        <f t="shared" si="40"/>
        <v/>
      </c>
    </row>
    <row r="248" spans="1:18" ht="11.25" customHeight="1" x14ac:dyDescent="0.2">
      <c r="A248" s="37">
        <f t="shared" si="31"/>
        <v>214</v>
      </c>
      <c r="B248" s="37"/>
      <c r="C248" s="10">
        <v>107982</v>
      </c>
      <c r="D248" s="131" t="s">
        <v>254</v>
      </c>
      <c r="E248" s="132"/>
      <c r="F248" s="11"/>
      <c r="G248" s="12" t="str">
        <f t="shared" si="33"/>
        <v/>
      </c>
      <c r="H248" s="12"/>
      <c r="I248" s="32" t="str">
        <f t="shared" si="34"/>
        <v/>
      </c>
      <c r="J248" s="66" t="str">
        <f t="shared" si="35"/>
        <v/>
      </c>
      <c r="K248" s="9">
        <v>2000</v>
      </c>
      <c r="L248" s="13" t="str">
        <f t="shared" si="36"/>
        <v/>
      </c>
      <c r="M248" s="67" t="str">
        <f t="shared" si="37"/>
        <v/>
      </c>
      <c r="N248" s="11"/>
      <c r="O248" s="9" t="str">
        <f t="shared" si="38"/>
        <v/>
      </c>
      <c r="P248" s="9"/>
      <c r="Q248" s="13" t="str">
        <f t="shared" si="39"/>
        <v/>
      </c>
      <c r="R248" s="67" t="str">
        <f t="shared" si="40"/>
        <v/>
      </c>
    </row>
    <row r="249" spans="1:18" ht="11.25" customHeight="1" x14ac:dyDescent="0.2">
      <c r="A249" s="37">
        <f t="shared" si="31"/>
        <v>215</v>
      </c>
      <c r="B249" s="37" t="s">
        <v>46</v>
      </c>
      <c r="C249" s="10">
        <v>75569</v>
      </c>
      <c r="D249" s="131" t="s">
        <v>255</v>
      </c>
      <c r="E249" s="132"/>
      <c r="F249" s="11"/>
      <c r="G249" s="12" t="str">
        <f t="shared" si="33"/>
        <v/>
      </c>
      <c r="H249" s="12">
        <v>3.7000000000000002E-6</v>
      </c>
      <c r="I249" s="32" t="str">
        <f t="shared" si="34"/>
        <v/>
      </c>
      <c r="J249" s="66" t="str">
        <f t="shared" si="35"/>
        <v/>
      </c>
      <c r="K249" s="9">
        <v>30</v>
      </c>
      <c r="L249" s="13" t="str">
        <f t="shared" si="36"/>
        <v/>
      </c>
      <c r="M249" s="67" t="str">
        <f t="shared" si="37"/>
        <v/>
      </c>
      <c r="N249" s="11"/>
      <c r="O249" s="9" t="str">
        <f t="shared" si="38"/>
        <v/>
      </c>
      <c r="P249" s="9">
        <v>3100</v>
      </c>
      <c r="Q249" s="13" t="str">
        <f t="shared" si="39"/>
        <v/>
      </c>
      <c r="R249" s="67" t="str">
        <f t="shared" si="40"/>
        <v/>
      </c>
    </row>
    <row r="250" spans="1:18" ht="11.25" customHeight="1" x14ac:dyDescent="0.2">
      <c r="A250" s="37">
        <f t="shared" si="31"/>
        <v>216</v>
      </c>
      <c r="B250" s="37" t="s">
        <v>65</v>
      </c>
      <c r="C250" s="10"/>
      <c r="D250" s="131" t="s">
        <v>256</v>
      </c>
      <c r="E250" s="132"/>
      <c r="F250" s="11"/>
      <c r="G250" s="12" t="str">
        <f t="shared" si="33"/>
        <v/>
      </c>
      <c r="H250" s="12"/>
      <c r="I250" s="32" t="str">
        <f t="shared" si="34"/>
        <v/>
      </c>
      <c r="J250" s="66" t="str">
        <f t="shared" si="35"/>
        <v/>
      </c>
      <c r="K250" s="9">
        <v>20</v>
      </c>
      <c r="L250" s="13" t="str">
        <f t="shared" si="36"/>
        <v/>
      </c>
      <c r="M250" s="67" t="str">
        <f t="shared" si="37"/>
        <v/>
      </c>
      <c r="N250" s="11"/>
      <c r="O250" s="9" t="str">
        <f t="shared" si="38"/>
        <v/>
      </c>
      <c r="P250" s="9"/>
      <c r="Q250" s="13" t="str">
        <f t="shared" si="39"/>
        <v/>
      </c>
      <c r="R250" s="67" t="str">
        <f t="shared" si="40"/>
        <v/>
      </c>
    </row>
    <row r="251" spans="1:18" ht="11.25" customHeight="1" x14ac:dyDescent="0.2">
      <c r="A251" s="37">
        <f t="shared" si="31"/>
        <v>217</v>
      </c>
      <c r="B251" s="37"/>
      <c r="C251" s="9">
        <v>7631869</v>
      </c>
      <c r="D251" s="131" t="s">
        <v>257</v>
      </c>
      <c r="E251" s="132"/>
      <c r="F251" s="11"/>
      <c r="G251" s="12" t="str">
        <f t="shared" si="33"/>
        <v/>
      </c>
      <c r="H251" s="12"/>
      <c r="I251" s="32" t="str">
        <f t="shared" si="34"/>
        <v/>
      </c>
      <c r="J251" s="66" t="str">
        <f t="shared" si="35"/>
        <v/>
      </c>
      <c r="K251" s="9">
        <v>3</v>
      </c>
      <c r="L251" s="13" t="str">
        <f t="shared" si="36"/>
        <v/>
      </c>
      <c r="M251" s="67" t="str">
        <f t="shared" si="37"/>
        <v/>
      </c>
      <c r="N251" s="11"/>
      <c r="O251" s="9" t="str">
        <f t="shared" si="38"/>
        <v/>
      </c>
      <c r="P251" s="9"/>
      <c r="Q251" s="13" t="str">
        <f t="shared" si="39"/>
        <v/>
      </c>
      <c r="R251" s="67" t="str">
        <f t="shared" si="40"/>
        <v/>
      </c>
    </row>
    <row r="252" spans="1:18" ht="11.25" customHeight="1" x14ac:dyDescent="0.2">
      <c r="A252" s="37">
        <f t="shared" si="31"/>
        <v>218</v>
      </c>
      <c r="B252" s="37"/>
      <c r="C252" s="10">
        <v>1310732</v>
      </c>
      <c r="D252" s="131" t="s">
        <v>258</v>
      </c>
      <c r="E252" s="132"/>
      <c r="F252" s="11"/>
      <c r="G252" s="12" t="str">
        <f t="shared" si="33"/>
        <v/>
      </c>
      <c r="H252" s="12"/>
      <c r="I252" s="32" t="str">
        <f t="shared" si="34"/>
        <v/>
      </c>
      <c r="J252" s="66" t="str">
        <f t="shared" si="35"/>
        <v/>
      </c>
      <c r="K252" s="9"/>
      <c r="L252" s="13" t="str">
        <f t="shared" si="36"/>
        <v/>
      </c>
      <c r="M252" s="67" t="str">
        <f t="shared" si="37"/>
        <v/>
      </c>
      <c r="N252" s="11"/>
      <c r="O252" s="9" t="str">
        <f t="shared" si="38"/>
        <v/>
      </c>
      <c r="P252" s="9">
        <v>8</v>
      </c>
      <c r="Q252" s="13" t="str">
        <f t="shared" si="39"/>
        <v/>
      </c>
      <c r="R252" s="67" t="str">
        <f t="shared" si="40"/>
        <v/>
      </c>
    </row>
    <row r="253" spans="1:18" ht="11.25" customHeight="1" x14ac:dyDescent="0.2">
      <c r="A253" s="37">
        <f t="shared" si="31"/>
        <v>219</v>
      </c>
      <c r="B253" s="37" t="s">
        <v>46</v>
      </c>
      <c r="C253" s="10">
        <v>100425</v>
      </c>
      <c r="D253" s="131" t="s">
        <v>259</v>
      </c>
      <c r="E253" s="132"/>
      <c r="F253" s="11"/>
      <c r="G253" s="12" t="str">
        <f t="shared" si="33"/>
        <v/>
      </c>
      <c r="H253" s="12">
        <v>5.7000000000000005E-7</v>
      </c>
      <c r="I253" s="32" t="str">
        <f t="shared" si="34"/>
        <v/>
      </c>
      <c r="J253" s="66" t="str">
        <f t="shared" si="35"/>
        <v/>
      </c>
      <c r="K253" s="9">
        <v>1000</v>
      </c>
      <c r="L253" s="13" t="str">
        <f t="shared" si="36"/>
        <v/>
      </c>
      <c r="M253" s="67" t="str">
        <f t="shared" si="37"/>
        <v/>
      </c>
      <c r="N253" s="11"/>
      <c r="O253" s="9" t="str">
        <f t="shared" si="38"/>
        <v/>
      </c>
      <c r="P253" s="9">
        <v>21000</v>
      </c>
      <c r="Q253" s="13" t="str">
        <f t="shared" si="39"/>
        <v/>
      </c>
      <c r="R253" s="67" t="str">
        <f t="shared" si="40"/>
        <v/>
      </c>
    </row>
    <row r="254" spans="1:18" ht="11.25" customHeight="1" x14ac:dyDescent="0.2">
      <c r="A254" s="37">
        <f t="shared" si="31"/>
        <v>220</v>
      </c>
      <c r="B254" s="37" t="s">
        <v>46</v>
      </c>
      <c r="C254" s="10">
        <v>96093</v>
      </c>
      <c r="D254" s="131" t="s">
        <v>260</v>
      </c>
      <c r="E254" s="132"/>
      <c r="F254" s="11"/>
      <c r="G254" s="12" t="str">
        <f t="shared" si="33"/>
        <v/>
      </c>
      <c r="H254" s="12">
        <v>4.6E-5</v>
      </c>
      <c r="I254" s="32" t="str">
        <f t="shared" si="34"/>
        <v/>
      </c>
      <c r="J254" s="66" t="str">
        <f t="shared" si="35"/>
        <v/>
      </c>
      <c r="K254" s="9"/>
      <c r="L254" s="13" t="str">
        <f t="shared" si="36"/>
        <v/>
      </c>
      <c r="M254" s="67" t="str">
        <f t="shared" si="37"/>
        <v/>
      </c>
      <c r="N254" s="11"/>
      <c r="O254" s="9" t="str">
        <f t="shared" si="38"/>
        <v/>
      </c>
      <c r="P254" s="9"/>
      <c r="Q254" s="13" t="str">
        <f t="shared" si="39"/>
        <v/>
      </c>
      <c r="R254" s="67" t="str">
        <f t="shared" si="40"/>
        <v/>
      </c>
    </row>
    <row r="255" spans="1:18" ht="11.25" customHeight="1" x14ac:dyDescent="0.2">
      <c r="A255" s="37">
        <f t="shared" si="31"/>
        <v>221</v>
      </c>
      <c r="B255" s="37"/>
      <c r="C255" s="10"/>
      <c r="D255" s="131" t="s">
        <v>261</v>
      </c>
      <c r="E255" s="132"/>
      <c r="F255" s="11"/>
      <c r="G255" s="12" t="str">
        <f t="shared" si="33"/>
        <v/>
      </c>
      <c r="H255" s="12"/>
      <c r="I255" s="32" t="str">
        <f t="shared" si="34"/>
        <v/>
      </c>
      <c r="J255" s="66" t="str">
        <f t="shared" si="35"/>
        <v/>
      </c>
      <c r="K255" s="9"/>
      <c r="L255" s="13" t="str">
        <f t="shared" si="36"/>
        <v/>
      </c>
      <c r="M255" s="67" t="str">
        <f t="shared" si="37"/>
        <v/>
      </c>
      <c r="N255" s="11"/>
      <c r="O255" s="9" t="str">
        <f t="shared" si="38"/>
        <v/>
      </c>
      <c r="P255" s="9">
        <v>120</v>
      </c>
      <c r="Q255" s="13" t="str">
        <f t="shared" si="39"/>
        <v/>
      </c>
      <c r="R255" s="67" t="str">
        <f t="shared" si="40"/>
        <v/>
      </c>
    </row>
    <row r="256" spans="1:18" ht="11.25" customHeight="1" x14ac:dyDescent="0.2">
      <c r="A256" s="37">
        <f>A255+1</f>
        <v>222</v>
      </c>
      <c r="B256" s="37"/>
      <c r="C256" s="10">
        <v>7664939</v>
      </c>
      <c r="D256" s="131" t="s">
        <v>262</v>
      </c>
      <c r="E256" s="132"/>
      <c r="F256" s="11"/>
      <c r="G256" s="12" t="str">
        <f t="shared" si="33"/>
        <v/>
      </c>
      <c r="H256" s="12"/>
      <c r="I256" s="32" t="str">
        <f t="shared" si="34"/>
        <v/>
      </c>
      <c r="J256" s="66" t="str">
        <f t="shared" si="35"/>
        <v/>
      </c>
      <c r="K256" s="9">
        <v>1</v>
      </c>
      <c r="L256" s="13" t="str">
        <f t="shared" si="36"/>
        <v/>
      </c>
      <c r="M256" s="67" t="str">
        <f t="shared" si="37"/>
        <v/>
      </c>
      <c r="N256" s="11"/>
      <c r="O256" s="9" t="str">
        <f t="shared" si="38"/>
        <v/>
      </c>
      <c r="P256" s="9">
        <v>120</v>
      </c>
      <c r="Q256" s="13" t="str">
        <f t="shared" si="39"/>
        <v/>
      </c>
      <c r="R256" s="67" t="str">
        <f t="shared" si="40"/>
        <v/>
      </c>
    </row>
    <row r="257" spans="1:18" ht="11.25" customHeight="1" x14ac:dyDescent="0.2">
      <c r="A257" s="37">
        <f>A256+1</f>
        <v>223</v>
      </c>
      <c r="B257" s="37" t="s">
        <v>446</v>
      </c>
      <c r="C257" s="10">
        <v>2699798</v>
      </c>
      <c r="D257" s="86" t="s">
        <v>447</v>
      </c>
      <c r="E257" s="87"/>
      <c r="F257" s="11"/>
      <c r="G257" s="12" t="str">
        <f t="shared" ref="G257" si="41">IF(OR($K$16="",ISBLANK(F257)),"",$K$16*F257)</f>
        <v/>
      </c>
      <c r="H257" s="12"/>
      <c r="I257" s="32" t="str">
        <f t="shared" ref="I257" si="42">IF(OR(G257="",ISBLANK(H257)),"",$H257*$G257)</f>
        <v/>
      </c>
      <c r="J257" s="66" t="str">
        <f t="shared" ref="J257" si="43">IF(I257="","",IF(I257 &gt; 0.000001, "FER", "Negl."))</f>
        <v/>
      </c>
      <c r="K257" s="9">
        <v>150</v>
      </c>
      <c r="L257" s="13" t="str">
        <f t="shared" ref="L257" si="44">IF(OR(G257="",ISBLANK(K257)),"",$G257/$K257)</f>
        <v/>
      </c>
      <c r="M257" s="67" t="str">
        <f t="shared" ref="M257" si="45">IF(L257="","",IF(L257 &gt; 1, "FER", "Negl."))</f>
        <v/>
      </c>
      <c r="N257" s="11"/>
      <c r="O257" s="9" t="str">
        <f>IF(OR($K$17="",ISBLANK(N257)),"",$K$17*N257*0.4)</f>
        <v/>
      </c>
      <c r="P257" s="9">
        <v>4170</v>
      </c>
      <c r="Q257" s="13" t="str">
        <f t="shared" ref="Q257" si="46">IF(OR(O257="",ISBLANK(P257)),"",O257/P257)</f>
        <v/>
      </c>
      <c r="R257" s="67" t="str">
        <f t="shared" ref="R257" si="47">IF(Q257="","",IF(Q257 &gt; 1, "FER", "Negl."))</f>
        <v/>
      </c>
    </row>
    <row r="258" spans="1:18" x14ac:dyDescent="0.2">
      <c r="A258" s="37">
        <f t="shared" ref="A258:A291" si="48">A257+1</f>
        <v>224</v>
      </c>
      <c r="B258" s="37" t="s">
        <v>46</v>
      </c>
      <c r="C258" s="10">
        <v>1746016</v>
      </c>
      <c r="D258" s="131" t="s">
        <v>263</v>
      </c>
      <c r="E258" s="132"/>
      <c r="F258" s="11"/>
      <c r="G258" s="12" t="str">
        <f t="shared" si="33"/>
        <v/>
      </c>
      <c r="H258" s="12">
        <v>38</v>
      </c>
      <c r="I258" s="13" t="str">
        <f t="shared" si="34"/>
        <v/>
      </c>
      <c r="J258" s="85" t="str">
        <f t="shared" si="35"/>
        <v/>
      </c>
      <c r="K258" s="9">
        <v>4.0000000000000003E-5</v>
      </c>
      <c r="L258" s="13" t="str">
        <f t="shared" si="36"/>
        <v/>
      </c>
      <c r="M258" s="67" t="str">
        <f t="shared" si="37"/>
        <v/>
      </c>
      <c r="N258" s="11"/>
      <c r="O258" s="9" t="str">
        <f t="shared" si="38"/>
        <v/>
      </c>
      <c r="P258" s="9"/>
      <c r="Q258" s="13" t="str">
        <f t="shared" si="39"/>
        <v/>
      </c>
      <c r="R258" s="67" t="str">
        <f t="shared" si="40"/>
        <v/>
      </c>
    </row>
    <row r="259" spans="1:18" ht="11.25" customHeight="1" x14ac:dyDescent="0.2">
      <c r="A259" s="37">
        <f t="shared" si="48"/>
        <v>225</v>
      </c>
      <c r="B259" s="37"/>
      <c r="C259" s="10">
        <v>630206</v>
      </c>
      <c r="D259" s="131" t="s">
        <v>264</v>
      </c>
      <c r="E259" s="132"/>
      <c r="F259" s="11"/>
      <c r="G259" s="12" t="str">
        <f t="shared" si="33"/>
        <v/>
      </c>
      <c r="H259" s="12">
        <v>7.4000000000000003E-6</v>
      </c>
      <c r="I259" s="13" t="str">
        <f t="shared" si="34"/>
        <v/>
      </c>
      <c r="J259" s="85" t="str">
        <f t="shared" si="35"/>
        <v/>
      </c>
      <c r="K259" s="9"/>
      <c r="L259" s="13" t="str">
        <f t="shared" si="36"/>
        <v/>
      </c>
      <c r="M259" s="67" t="str">
        <f t="shared" si="37"/>
        <v/>
      </c>
      <c r="N259" s="11"/>
      <c r="O259" s="9" t="str">
        <f t="shared" si="38"/>
        <v/>
      </c>
      <c r="P259" s="9"/>
      <c r="Q259" s="13" t="str">
        <f t="shared" si="39"/>
        <v/>
      </c>
      <c r="R259" s="67" t="str">
        <f t="shared" si="40"/>
        <v/>
      </c>
    </row>
    <row r="260" spans="1:18" ht="11.25" customHeight="1" x14ac:dyDescent="0.2">
      <c r="A260" s="37">
        <f t="shared" si="48"/>
        <v>226</v>
      </c>
      <c r="B260" s="37" t="s">
        <v>46</v>
      </c>
      <c r="C260" s="10">
        <v>79345</v>
      </c>
      <c r="D260" s="131" t="s">
        <v>265</v>
      </c>
      <c r="E260" s="132"/>
      <c r="F260" s="11"/>
      <c r="G260" s="12" t="str">
        <f t="shared" si="33"/>
        <v/>
      </c>
      <c r="H260" s="12">
        <v>5.8E-5</v>
      </c>
      <c r="I260" s="13" t="str">
        <f t="shared" si="34"/>
        <v/>
      </c>
      <c r="J260" s="85" t="str">
        <f t="shared" si="35"/>
        <v/>
      </c>
      <c r="K260" s="9"/>
      <c r="L260" s="13" t="str">
        <f t="shared" si="36"/>
        <v/>
      </c>
      <c r="M260" s="67" t="str">
        <f t="shared" si="37"/>
        <v/>
      </c>
      <c r="N260" s="11"/>
      <c r="O260" s="9" t="str">
        <f t="shared" si="38"/>
        <v/>
      </c>
      <c r="P260" s="9"/>
      <c r="Q260" s="13" t="str">
        <f t="shared" si="39"/>
        <v/>
      </c>
      <c r="R260" s="67" t="str">
        <f t="shared" si="40"/>
        <v/>
      </c>
    </row>
    <row r="261" spans="1:18" ht="11.25" customHeight="1" x14ac:dyDescent="0.2">
      <c r="A261" s="37">
        <f t="shared" si="48"/>
        <v>227</v>
      </c>
      <c r="B261" s="37" t="s">
        <v>46</v>
      </c>
      <c r="C261" s="10">
        <v>127184</v>
      </c>
      <c r="D261" s="131" t="s">
        <v>266</v>
      </c>
      <c r="E261" s="132"/>
      <c r="F261" s="11"/>
      <c r="G261" s="12" t="str">
        <f t="shared" si="33"/>
        <v/>
      </c>
      <c r="H261" s="12">
        <v>6.1E-6</v>
      </c>
      <c r="I261" s="13" t="str">
        <f t="shared" si="34"/>
        <v/>
      </c>
      <c r="J261" s="85" t="str">
        <f t="shared" si="35"/>
        <v/>
      </c>
      <c r="K261" s="9">
        <v>40</v>
      </c>
      <c r="L261" s="13" t="str">
        <f t="shared" si="36"/>
        <v/>
      </c>
      <c r="M261" s="67" t="str">
        <f t="shared" si="37"/>
        <v/>
      </c>
      <c r="N261" s="11"/>
      <c r="O261" s="9" t="str">
        <f>IF(OR($K$17="",ISBLANK(N261)),"",$K$17*N261*0.4)</f>
        <v/>
      </c>
      <c r="P261" s="9">
        <v>40</v>
      </c>
      <c r="Q261" s="13" t="str">
        <f t="shared" si="39"/>
        <v/>
      </c>
      <c r="R261" s="67" t="str">
        <f t="shared" si="40"/>
        <v/>
      </c>
    </row>
    <row r="262" spans="1:18" ht="11.25" customHeight="1" x14ac:dyDescent="0.2">
      <c r="A262" s="37">
        <f t="shared" si="48"/>
        <v>228</v>
      </c>
      <c r="B262" s="37"/>
      <c r="C262" s="10">
        <v>811972</v>
      </c>
      <c r="D262" s="131" t="s">
        <v>267</v>
      </c>
      <c r="E262" s="132"/>
      <c r="F262" s="11"/>
      <c r="G262" s="12" t="str">
        <f t="shared" si="33"/>
        <v/>
      </c>
      <c r="H262" s="12"/>
      <c r="I262" s="32" t="str">
        <f t="shared" si="34"/>
        <v/>
      </c>
      <c r="J262" s="66" t="str">
        <f t="shared" si="35"/>
        <v/>
      </c>
      <c r="K262" s="9">
        <v>80000</v>
      </c>
      <c r="L262" s="13" t="str">
        <f t="shared" si="36"/>
        <v/>
      </c>
      <c r="M262" s="67" t="str">
        <f t="shared" si="37"/>
        <v/>
      </c>
      <c r="N262" s="11"/>
      <c r="O262" s="9" t="str">
        <f t="shared" si="38"/>
        <v/>
      </c>
      <c r="P262" s="9"/>
      <c r="Q262" s="13" t="str">
        <f t="shared" si="39"/>
        <v/>
      </c>
      <c r="R262" s="67" t="str">
        <f t="shared" si="40"/>
        <v/>
      </c>
    </row>
    <row r="263" spans="1:18" ht="11.25" customHeight="1" x14ac:dyDescent="0.2">
      <c r="A263" s="37">
        <f t="shared" si="48"/>
        <v>229</v>
      </c>
      <c r="B263" s="37"/>
      <c r="C263" s="10">
        <v>109999</v>
      </c>
      <c r="D263" s="131" t="s">
        <v>364</v>
      </c>
      <c r="E263" s="132"/>
      <c r="F263" s="11"/>
      <c r="G263" s="12" t="str">
        <f t="shared" si="33"/>
        <v/>
      </c>
      <c r="H263" s="12"/>
      <c r="I263" s="32" t="str">
        <f>IF(OR(G263="",ISBLANK(H263)),"",$H263*$G263)</f>
        <v/>
      </c>
      <c r="J263" s="66" t="str">
        <f>IF(I263="","",IF(I263 &gt; 0.000001, "FER", "Negl."))</f>
        <v/>
      </c>
      <c r="K263" s="9">
        <v>2000</v>
      </c>
      <c r="L263" s="13" t="str">
        <f>IF(OR(G263="",ISBLANK(K263)),"",$G263/$K263)</f>
        <v/>
      </c>
      <c r="M263" s="67" t="str">
        <f>IF(L263="","",IF(L263 &gt; 1, "FER", "Negl."))</f>
        <v/>
      </c>
      <c r="N263" s="11"/>
      <c r="O263" s="9" t="str">
        <f t="shared" si="38"/>
        <v/>
      </c>
      <c r="P263" s="9"/>
      <c r="Q263" s="13" t="str">
        <f>IF(OR(O263="",ISBLANK(P263)),"",O263/P263)</f>
        <v/>
      </c>
      <c r="R263" s="67" t="str">
        <f>IF(Q263="","",IF(Q263 &gt; 1, "FER", "Negl."))</f>
        <v/>
      </c>
    </row>
    <row r="264" spans="1:18" ht="11.25" customHeight="1" x14ac:dyDescent="0.2">
      <c r="A264" s="37">
        <f t="shared" si="48"/>
        <v>230</v>
      </c>
      <c r="B264" s="37"/>
      <c r="C264" s="10">
        <v>62555</v>
      </c>
      <c r="D264" s="131" t="s">
        <v>268</v>
      </c>
      <c r="E264" s="132"/>
      <c r="F264" s="11"/>
      <c r="G264" s="12" t="str">
        <f t="shared" si="33"/>
        <v/>
      </c>
      <c r="H264" s="12">
        <v>1.6999999999999999E-3</v>
      </c>
      <c r="I264" s="32" t="str">
        <f t="shared" si="34"/>
        <v/>
      </c>
      <c r="J264" s="66" t="str">
        <f t="shared" si="35"/>
        <v/>
      </c>
      <c r="K264" s="9"/>
      <c r="L264" s="13" t="str">
        <f t="shared" si="36"/>
        <v/>
      </c>
      <c r="M264" s="67" t="str">
        <f t="shared" si="37"/>
        <v/>
      </c>
      <c r="N264" s="11"/>
      <c r="O264" s="9" t="str">
        <f t="shared" si="38"/>
        <v/>
      </c>
      <c r="P264" s="9"/>
      <c r="Q264" s="13" t="str">
        <f t="shared" si="39"/>
        <v/>
      </c>
      <c r="R264" s="67" t="str">
        <f t="shared" si="40"/>
        <v/>
      </c>
    </row>
    <row r="265" spans="1:18" ht="11.25" customHeight="1" x14ac:dyDescent="0.2">
      <c r="A265" s="37">
        <f t="shared" si="48"/>
        <v>231</v>
      </c>
      <c r="B265" s="37" t="s">
        <v>46</v>
      </c>
      <c r="C265" s="10">
        <v>7550450</v>
      </c>
      <c r="D265" s="131" t="s">
        <v>269</v>
      </c>
      <c r="E265" s="132"/>
      <c r="F265" s="11"/>
      <c r="G265" s="12" t="str">
        <f t="shared" si="33"/>
        <v/>
      </c>
      <c r="H265" s="12"/>
      <c r="I265" s="32" t="str">
        <f t="shared" si="34"/>
        <v/>
      </c>
      <c r="J265" s="66" t="str">
        <f t="shared" si="35"/>
        <v/>
      </c>
      <c r="K265" s="9">
        <v>0.1</v>
      </c>
      <c r="L265" s="13" t="str">
        <f t="shared" si="36"/>
        <v/>
      </c>
      <c r="M265" s="67" t="str">
        <f t="shared" si="37"/>
        <v/>
      </c>
      <c r="N265" s="11"/>
      <c r="O265" s="9" t="str">
        <f t="shared" si="38"/>
        <v/>
      </c>
      <c r="P265" s="9"/>
      <c r="Q265" s="13" t="str">
        <f t="shared" si="39"/>
        <v/>
      </c>
      <c r="R265" s="67" t="str">
        <f t="shared" si="40"/>
        <v/>
      </c>
    </row>
    <row r="266" spans="1:18" ht="11.25" customHeight="1" x14ac:dyDescent="0.2">
      <c r="A266" s="37">
        <f t="shared" si="48"/>
        <v>232</v>
      </c>
      <c r="B266" s="37" t="s">
        <v>46</v>
      </c>
      <c r="C266" s="10">
        <v>108883</v>
      </c>
      <c r="D266" s="131" t="s">
        <v>270</v>
      </c>
      <c r="E266" s="132"/>
      <c r="F266" s="11"/>
      <c r="G266" s="12" t="str">
        <f t="shared" si="33"/>
        <v/>
      </c>
      <c r="H266" s="12"/>
      <c r="I266" s="32" t="str">
        <f t="shared" si="34"/>
        <v/>
      </c>
      <c r="J266" s="66" t="str">
        <f t="shared" si="35"/>
        <v/>
      </c>
      <c r="K266" s="9">
        <v>420</v>
      </c>
      <c r="L266" s="13" t="str">
        <f t="shared" si="36"/>
        <v/>
      </c>
      <c r="M266" s="67" t="str">
        <f t="shared" si="37"/>
        <v/>
      </c>
      <c r="N266" s="11"/>
      <c r="O266" s="9" t="str">
        <f>IF(OR($K$17="",ISBLANK(N266)),"",$K$17*N266)</f>
        <v/>
      </c>
      <c r="P266" s="9">
        <v>5000</v>
      </c>
      <c r="Q266" s="13" t="str">
        <f>IF(OR(O266="",ISBLANK(P266)),"",O266/P266)</f>
        <v/>
      </c>
      <c r="R266" s="67" t="str">
        <f t="shared" si="40"/>
        <v/>
      </c>
    </row>
    <row r="267" spans="1:18" ht="11.25" customHeight="1" x14ac:dyDescent="0.2">
      <c r="A267" s="37">
        <f t="shared" si="48"/>
        <v>233</v>
      </c>
      <c r="B267" s="37" t="s">
        <v>46</v>
      </c>
      <c r="C267" s="10">
        <v>584849</v>
      </c>
      <c r="D267" s="131" t="s">
        <v>271</v>
      </c>
      <c r="E267" s="132"/>
      <c r="F267" s="11"/>
      <c r="G267" s="12" t="str">
        <f t="shared" si="33"/>
        <v/>
      </c>
      <c r="H267" s="12">
        <v>1.1E-5</v>
      </c>
      <c r="I267" s="32" t="str">
        <f t="shared" si="34"/>
        <v/>
      </c>
      <c r="J267" s="66" t="str">
        <f t="shared" si="35"/>
        <v/>
      </c>
      <c r="K267" s="9">
        <v>0.02</v>
      </c>
      <c r="L267" s="13" t="str">
        <f t="shared" si="36"/>
        <v/>
      </c>
      <c r="M267" s="67" t="str">
        <f t="shared" si="37"/>
        <v/>
      </c>
      <c r="N267" s="11"/>
      <c r="O267" s="9" t="str">
        <f>IF(OR($K$17="",ISBLANK(N267)),"",$K$17*N267*0.4)</f>
        <v/>
      </c>
      <c r="P267" s="9">
        <v>7.0000000000000007E-2</v>
      </c>
      <c r="Q267" s="13" t="str">
        <f>IF(OR(O267="",ISBLANK(P267)),"",O267/P267)</f>
        <v/>
      </c>
      <c r="R267" s="67" t="str">
        <f t="shared" si="40"/>
        <v/>
      </c>
    </row>
    <row r="268" spans="1:18" ht="11.25" customHeight="1" x14ac:dyDescent="0.2">
      <c r="A268" s="37">
        <f t="shared" si="48"/>
        <v>234</v>
      </c>
      <c r="B268" s="37" t="s">
        <v>46</v>
      </c>
      <c r="C268" s="10">
        <v>26471625</v>
      </c>
      <c r="D268" s="131" t="s">
        <v>272</v>
      </c>
      <c r="E268" s="132"/>
      <c r="F268" s="11"/>
      <c r="G268" s="12" t="str">
        <f t="shared" si="33"/>
        <v/>
      </c>
      <c r="H268" s="12">
        <v>1.1E-5</v>
      </c>
      <c r="I268" s="32" t="str">
        <f t="shared" si="34"/>
        <v/>
      </c>
      <c r="J268" s="66" t="str">
        <f>IF(I268="","",IF(I268 &gt; 0.000001, "FER", "Negl."))</f>
        <v/>
      </c>
      <c r="K268" s="9">
        <v>0.02</v>
      </c>
      <c r="L268" s="13" t="str">
        <f>IF(OR(G268="",ISBLANK(K268)),"",$G268/$K268)</f>
        <v/>
      </c>
      <c r="M268" s="67" t="str">
        <f>IF(L268="","",IF(L268 &gt; 1, "FER", "Negl."))</f>
        <v/>
      </c>
      <c r="N268" s="11"/>
      <c r="O268" s="9" t="str">
        <f>IF(OR($K$17="",ISBLANK(N268)),"",$K$17*N268*0.4)</f>
        <v/>
      </c>
      <c r="P268" s="9">
        <v>7.0000000000000007E-2</v>
      </c>
      <c r="Q268" s="13" t="str">
        <f>IF(OR(O268="",ISBLANK(P268)),"",O268/P268)</f>
        <v/>
      </c>
      <c r="R268" s="67" t="str">
        <f t="shared" si="40"/>
        <v/>
      </c>
    </row>
    <row r="269" spans="1:18" ht="11.25" customHeight="1" x14ac:dyDescent="0.2">
      <c r="A269" s="37">
        <f t="shared" si="48"/>
        <v>235</v>
      </c>
      <c r="B269" s="37" t="s">
        <v>46</v>
      </c>
      <c r="C269" s="10">
        <v>91087</v>
      </c>
      <c r="D269" s="131" t="s">
        <v>273</v>
      </c>
      <c r="E269" s="132"/>
      <c r="F269" s="11"/>
      <c r="G269" s="12" t="str">
        <f t="shared" si="33"/>
        <v/>
      </c>
      <c r="H269" s="12">
        <v>1.1E-5</v>
      </c>
      <c r="I269" s="32" t="str">
        <f t="shared" si="34"/>
        <v/>
      </c>
      <c r="J269" s="66" t="str">
        <f t="shared" si="35"/>
        <v/>
      </c>
      <c r="K269" s="9">
        <v>0.02</v>
      </c>
      <c r="L269" s="13" t="str">
        <f>IF(OR(G269="",ISBLANK(K269)),"",$G269/$K269)</f>
        <v/>
      </c>
      <c r="M269" s="67" t="str">
        <f t="shared" si="37"/>
        <v/>
      </c>
      <c r="N269" s="11"/>
      <c r="O269" s="9" t="str">
        <f>IF(OR($K$17="",ISBLANK(N269)),"",$K$17*N269*0.4)</f>
        <v/>
      </c>
      <c r="P269" s="9">
        <v>7.0000000000000007E-2</v>
      </c>
      <c r="Q269" s="13" t="str">
        <f>IF(OR(O269="",ISBLANK(P269)),"",O269/P269)</f>
        <v/>
      </c>
      <c r="R269" s="67" t="str">
        <f t="shared" si="40"/>
        <v/>
      </c>
    </row>
    <row r="270" spans="1:18" ht="11.25" customHeight="1" x14ac:dyDescent="0.2">
      <c r="A270" s="37">
        <f t="shared" si="48"/>
        <v>236</v>
      </c>
      <c r="B270" s="37" t="s">
        <v>46</v>
      </c>
      <c r="C270" s="10">
        <v>95807</v>
      </c>
      <c r="D270" s="131" t="s">
        <v>274</v>
      </c>
      <c r="E270" s="132"/>
      <c r="F270" s="11"/>
      <c r="G270" s="12" t="str">
        <f t="shared" si="33"/>
        <v/>
      </c>
      <c r="H270" s="12">
        <v>1.1000000000000001E-3</v>
      </c>
      <c r="I270" s="32" t="str">
        <f t="shared" si="34"/>
        <v/>
      </c>
      <c r="J270" s="66" t="str">
        <f t="shared" si="35"/>
        <v/>
      </c>
      <c r="K270" s="9"/>
      <c r="L270" s="13" t="str">
        <f t="shared" si="36"/>
        <v/>
      </c>
      <c r="M270" s="67" t="str">
        <f t="shared" si="37"/>
        <v/>
      </c>
      <c r="N270" s="11"/>
      <c r="O270" s="9" t="str">
        <f t="shared" si="38"/>
        <v/>
      </c>
      <c r="P270" s="9"/>
      <c r="Q270" s="13" t="str">
        <f t="shared" si="39"/>
        <v/>
      </c>
      <c r="R270" s="67" t="str">
        <f t="shared" si="40"/>
        <v/>
      </c>
    </row>
    <row r="271" spans="1:18" ht="11.25" customHeight="1" x14ac:dyDescent="0.2">
      <c r="A271" s="37">
        <f t="shared" si="48"/>
        <v>237</v>
      </c>
      <c r="B271" s="37" t="s">
        <v>46</v>
      </c>
      <c r="C271" s="10">
        <v>95534</v>
      </c>
      <c r="D271" s="131" t="s">
        <v>275</v>
      </c>
      <c r="E271" s="132"/>
      <c r="F271" s="11"/>
      <c r="G271" s="12" t="str">
        <f t="shared" si="33"/>
        <v/>
      </c>
      <c r="H271" s="12">
        <v>5.1E-5</v>
      </c>
      <c r="I271" s="32" t="str">
        <f t="shared" si="34"/>
        <v/>
      </c>
      <c r="J271" s="66" t="str">
        <f t="shared" si="35"/>
        <v/>
      </c>
      <c r="K271" s="9"/>
      <c r="L271" s="13" t="str">
        <f t="shared" si="36"/>
        <v/>
      </c>
      <c r="M271" s="67" t="str">
        <f t="shared" si="37"/>
        <v/>
      </c>
      <c r="N271" s="11"/>
      <c r="O271" s="9" t="str">
        <f t="shared" si="38"/>
        <v/>
      </c>
      <c r="P271" s="9"/>
      <c r="Q271" s="13" t="str">
        <f t="shared" si="39"/>
        <v/>
      </c>
      <c r="R271" s="67" t="str">
        <f t="shared" si="40"/>
        <v/>
      </c>
    </row>
    <row r="272" spans="1:18" ht="11.25" customHeight="1" x14ac:dyDescent="0.2">
      <c r="A272" s="37">
        <f t="shared" si="48"/>
        <v>238</v>
      </c>
      <c r="B272" s="37" t="s">
        <v>46</v>
      </c>
      <c r="C272" s="10">
        <v>8001352</v>
      </c>
      <c r="D272" s="131" t="s">
        <v>276</v>
      </c>
      <c r="E272" s="132"/>
      <c r="F272" s="11"/>
      <c r="G272" s="12" t="str">
        <f t="shared" si="33"/>
        <v/>
      </c>
      <c r="H272" s="12">
        <v>3.2000000000000003E-4</v>
      </c>
      <c r="I272" s="32" t="str">
        <f t="shared" si="34"/>
        <v/>
      </c>
      <c r="J272" s="66" t="str">
        <f t="shared" si="35"/>
        <v/>
      </c>
      <c r="K272" s="9"/>
      <c r="L272" s="13" t="str">
        <f t="shared" si="36"/>
        <v/>
      </c>
      <c r="M272" s="67" t="str">
        <f t="shared" si="37"/>
        <v/>
      </c>
      <c r="N272" s="11"/>
      <c r="O272" s="9" t="str">
        <f t="shared" si="38"/>
        <v/>
      </c>
      <c r="P272" s="9"/>
      <c r="Q272" s="13" t="str">
        <f t="shared" si="39"/>
        <v/>
      </c>
      <c r="R272" s="67" t="str">
        <f t="shared" si="40"/>
        <v/>
      </c>
    </row>
    <row r="273" spans="1:18" ht="11.25" customHeight="1" x14ac:dyDescent="0.2">
      <c r="A273" s="37">
        <f t="shared" si="48"/>
        <v>239</v>
      </c>
      <c r="B273" s="37"/>
      <c r="C273" s="10">
        <v>76131</v>
      </c>
      <c r="D273" s="131" t="s">
        <v>277</v>
      </c>
      <c r="E273" s="132"/>
      <c r="F273" s="11"/>
      <c r="G273" s="12" t="str">
        <f t="shared" si="33"/>
        <v/>
      </c>
      <c r="H273" s="12"/>
      <c r="I273" s="32" t="str">
        <f t="shared" si="34"/>
        <v/>
      </c>
      <c r="J273" s="66" t="str">
        <f t="shared" si="35"/>
        <v/>
      </c>
      <c r="K273" s="9">
        <v>30000</v>
      </c>
      <c r="L273" s="13" t="str">
        <f t="shared" si="36"/>
        <v/>
      </c>
      <c r="M273" s="67" t="str">
        <f t="shared" si="37"/>
        <v/>
      </c>
      <c r="N273" s="11"/>
      <c r="O273" s="9" t="str">
        <f t="shared" si="38"/>
        <v/>
      </c>
      <c r="P273" s="9"/>
      <c r="Q273" s="13" t="str">
        <f t="shared" si="39"/>
        <v/>
      </c>
      <c r="R273" s="67" t="str">
        <f t="shared" si="40"/>
        <v/>
      </c>
    </row>
    <row r="274" spans="1:18" ht="11.25" customHeight="1" x14ac:dyDescent="0.2">
      <c r="A274" s="37">
        <f t="shared" si="48"/>
        <v>240</v>
      </c>
      <c r="B274" s="37" t="s">
        <v>46</v>
      </c>
      <c r="C274" s="10">
        <v>120821</v>
      </c>
      <c r="D274" s="131" t="s">
        <v>278</v>
      </c>
      <c r="E274" s="132"/>
      <c r="F274" s="11"/>
      <c r="G274" s="12" t="str">
        <f t="shared" si="33"/>
        <v/>
      </c>
      <c r="H274" s="12"/>
      <c r="I274" s="32" t="str">
        <f t="shared" si="34"/>
        <v/>
      </c>
      <c r="J274" s="66" t="str">
        <f t="shared" si="35"/>
        <v/>
      </c>
      <c r="K274" s="9">
        <v>2</v>
      </c>
      <c r="L274" s="13" t="str">
        <f t="shared" si="36"/>
        <v/>
      </c>
      <c r="M274" s="67" t="str">
        <f t="shared" si="37"/>
        <v/>
      </c>
      <c r="N274" s="11"/>
      <c r="O274" s="9" t="str">
        <f t="shared" si="38"/>
        <v/>
      </c>
      <c r="P274" s="9"/>
      <c r="Q274" s="13" t="str">
        <f t="shared" si="39"/>
        <v/>
      </c>
      <c r="R274" s="67" t="str">
        <f t="shared" si="40"/>
        <v/>
      </c>
    </row>
    <row r="275" spans="1:18" ht="11.25" customHeight="1" x14ac:dyDescent="0.2">
      <c r="A275" s="37">
        <f t="shared" si="48"/>
        <v>241</v>
      </c>
      <c r="B275" s="37" t="s">
        <v>46</v>
      </c>
      <c r="C275" s="10">
        <v>79005</v>
      </c>
      <c r="D275" s="131" t="s">
        <v>279</v>
      </c>
      <c r="E275" s="132"/>
      <c r="F275" s="11"/>
      <c r="G275" s="12" t="str">
        <f t="shared" si="33"/>
        <v/>
      </c>
      <c r="H275" s="12">
        <v>1.5999999999999999E-5</v>
      </c>
      <c r="I275" s="32" t="str">
        <f t="shared" si="34"/>
        <v/>
      </c>
      <c r="J275" s="66" t="str">
        <f t="shared" si="35"/>
        <v/>
      </c>
      <c r="K275" s="9"/>
      <c r="L275" s="13" t="str">
        <f t="shared" si="36"/>
        <v/>
      </c>
      <c r="M275" s="67" t="str">
        <f t="shared" si="37"/>
        <v/>
      </c>
      <c r="N275" s="11"/>
      <c r="O275" s="9" t="str">
        <f>IF(OR($K$17="",ISBLANK(N275)),"",$K$17*N275*0.4)</f>
        <v/>
      </c>
      <c r="P275" s="9">
        <v>200</v>
      </c>
      <c r="Q275" s="13" t="str">
        <f t="shared" si="39"/>
        <v/>
      </c>
      <c r="R275" s="67" t="str">
        <f t="shared" si="40"/>
        <v/>
      </c>
    </row>
    <row r="276" spans="1:18" ht="10.5" customHeight="1" x14ac:dyDescent="0.2">
      <c r="A276" s="37">
        <f t="shared" si="48"/>
        <v>242</v>
      </c>
      <c r="B276" s="37" t="s">
        <v>46</v>
      </c>
      <c r="C276" s="10">
        <v>79016</v>
      </c>
      <c r="D276" s="131" t="s">
        <v>280</v>
      </c>
      <c r="E276" s="132"/>
      <c r="F276" s="11"/>
      <c r="G276" s="12" t="str">
        <f t="shared" si="33"/>
        <v/>
      </c>
      <c r="H276" s="12">
        <v>4.7999999999999998E-6</v>
      </c>
      <c r="I276" s="32" t="str">
        <f t="shared" si="34"/>
        <v/>
      </c>
      <c r="J276" s="66" t="str">
        <f t="shared" si="35"/>
        <v/>
      </c>
      <c r="K276" s="9">
        <v>2</v>
      </c>
      <c r="L276" s="13" t="str">
        <f t="shared" si="36"/>
        <v/>
      </c>
      <c r="M276" s="67" t="str">
        <f t="shared" si="37"/>
        <v/>
      </c>
      <c r="N276" s="11"/>
      <c r="O276" s="9" t="str">
        <f>IF(OR($K$17="",ISBLANK(N276)),"",$K$17*N276*0.4)</f>
        <v/>
      </c>
      <c r="P276" s="9">
        <v>2</v>
      </c>
      <c r="Q276" s="13" t="str">
        <f t="shared" si="39"/>
        <v/>
      </c>
      <c r="R276" s="67" t="str">
        <f t="shared" si="40"/>
        <v/>
      </c>
    </row>
    <row r="277" spans="1:18" ht="11.25" customHeight="1" x14ac:dyDescent="0.2">
      <c r="A277" s="37">
        <f t="shared" si="48"/>
        <v>243</v>
      </c>
      <c r="B277" s="37"/>
      <c r="C277" s="10">
        <v>75694</v>
      </c>
      <c r="D277" s="131" t="s">
        <v>281</v>
      </c>
      <c r="E277" s="132"/>
      <c r="F277" s="11"/>
      <c r="G277" s="12" t="str">
        <f t="shared" si="33"/>
        <v/>
      </c>
      <c r="H277" s="12"/>
      <c r="I277" s="32" t="str">
        <f t="shared" si="34"/>
        <v/>
      </c>
      <c r="J277" s="66" t="str">
        <f t="shared" si="35"/>
        <v/>
      </c>
      <c r="K277" s="9">
        <v>700</v>
      </c>
      <c r="L277" s="13" t="str">
        <f t="shared" si="36"/>
        <v/>
      </c>
      <c r="M277" s="67" t="str">
        <f t="shared" si="37"/>
        <v/>
      </c>
      <c r="N277" s="11"/>
      <c r="O277" s="9" t="str">
        <f t="shared" si="38"/>
        <v/>
      </c>
      <c r="P277" s="9"/>
      <c r="Q277" s="13" t="str">
        <f t="shared" si="39"/>
        <v/>
      </c>
      <c r="R277" s="67" t="str">
        <f t="shared" si="40"/>
        <v/>
      </c>
    </row>
    <row r="278" spans="1:18" ht="11.25" customHeight="1" x14ac:dyDescent="0.2">
      <c r="A278" s="37">
        <f t="shared" si="48"/>
        <v>244</v>
      </c>
      <c r="B278" s="37" t="s">
        <v>46</v>
      </c>
      <c r="C278" s="10">
        <v>88062</v>
      </c>
      <c r="D278" s="131" t="s">
        <v>282</v>
      </c>
      <c r="E278" s="132"/>
      <c r="F278" s="11"/>
      <c r="G278" s="12" t="str">
        <f t="shared" si="33"/>
        <v/>
      </c>
      <c r="H278" s="12">
        <v>3.1E-6</v>
      </c>
      <c r="I278" s="32" t="str">
        <f t="shared" si="34"/>
        <v/>
      </c>
      <c r="J278" s="66" t="str">
        <f t="shared" si="35"/>
        <v/>
      </c>
      <c r="K278" s="9"/>
      <c r="L278" s="13" t="str">
        <f t="shared" si="36"/>
        <v/>
      </c>
      <c r="M278" s="67" t="str">
        <f t="shared" si="37"/>
        <v/>
      </c>
      <c r="N278" s="11"/>
      <c r="O278" s="9" t="str">
        <f t="shared" si="38"/>
        <v/>
      </c>
      <c r="P278" s="9"/>
      <c r="Q278" s="13" t="str">
        <f t="shared" si="39"/>
        <v/>
      </c>
      <c r="R278" s="67" t="str">
        <f t="shared" si="40"/>
        <v/>
      </c>
    </row>
    <row r="279" spans="1:18" ht="11.25" customHeight="1" x14ac:dyDescent="0.2">
      <c r="A279" s="37">
        <f t="shared" si="48"/>
        <v>245</v>
      </c>
      <c r="B279" s="37" t="s">
        <v>46</v>
      </c>
      <c r="C279" s="10">
        <v>121448</v>
      </c>
      <c r="D279" s="131" t="s">
        <v>283</v>
      </c>
      <c r="E279" s="132"/>
      <c r="F279" s="11"/>
      <c r="G279" s="12" t="str">
        <f t="shared" si="33"/>
        <v/>
      </c>
      <c r="H279" s="12"/>
      <c r="I279" s="32" t="str">
        <f t="shared" si="34"/>
        <v/>
      </c>
      <c r="J279" s="66" t="str">
        <f t="shared" si="35"/>
        <v/>
      </c>
      <c r="K279" s="9">
        <v>7</v>
      </c>
      <c r="L279" s="13" t="str">
        <f t="shared" si="36"/>
        <v/>
      </c>
      <c r="M279" s="67" t="str">
        <f t="shared" si="37"/>
        <v/>
      </c>
      <c r="N279" s="11"/>
      <c r="O279" s="9" t="str">
        <f t="shared" si="38"/>
        <v/>
      </c>
      <c r="P279" s="9">
        <v>2800</v>
      </c>
      <c r="Q279" s="13" t="str">
        <f t="shared" si="39"/>
        <v/>
      </c>
      <c r="R279" s="67" t="str">
        <f t="shared" si="40"/>
        <v/>
      </c>
    </row>
    <row r="280" spans="1:18" ht="11.25" customHeight="1" x14ac:dyDescent="0.2">
      <c r="A280" s="37">
        <f t="shared" si="48"/>
        <v>246</v>
      </c>
      <c r="B280" s="37" t="s">
        <v>46</v>
      </c>
      <c r="C280" s="10">
        <v>1582098</v>
      </c>
      <c r="D280" s="131" t="s">
        <v>284</v>
      </c>
      <c r="E280" s="132"/>
      <c r="F280" s="11"/>
      <c r="G280" s="12" t="str">
        <f t="shared" si="33"/>
        <v/>
      </c>
      <c r="H280" s="12">
        <v>2.2000000000000001E-6</v>
      </c>
      <c r="I280" s="32" t="str">
        <f t="shared" si="34"/>
        <v/>
      </c>
      <c r="J280" s="66" t="str">
        <f t="shared" si="35"/>
        <v/>
      </c>
      <c r="K280" s="9"/>
      <c r="L280" s="13" t="str">
        <f t="shared" si="36"/>
        <v/>
      </c>
      <c r="M280" s="67" t="str">
        <f t="shared" si="37"/>
        <v/>
      </c>
      <c r="N280" s="11"/>
      <c r="O280" s="9" t="str">
        <f t="shared" si="38"/>
        <v/>
      </c>
      <c r="P280" s="9"/>
      <c r="Q280" s="13" t="str">
        <f t="shared" si="39"/>
        <v/>
      </c>
      <c r="R280" s="67" t="str">
        <f t="shared" si="40"/>
        <v/>
      </c>
    </row>
    <row r="281" spans="1:18" ht="11.25" customHeight="1" x14ac:dyDescent="0.2">
      <c r="A281" s="37">
        <f t="shared" si="48"/>
        <v>247</v>
      </c>
      <c r="B281" s="37"/>
      <c r="C281" s="10">
        <v>526738</v>
      </c>
      <c r="D281" s="131" t="s">
        <v>438</v>
      </c>
      <c r="E281" s="132"/>
      <c r="F281" s="11"/>
      <c r="G281" s="12" t="str">
        <f t="shared" si="33"/>
        <v/>
      </c>
      <c r="H281" s="12"/>
      <c r="I281" s="32" t="str">
        <f t="shared" si="34"/>
        <v/>
      </c>
      <c r="J281" s="66" t="str">
        <f t="shared" si="35"/>
        <v/>
      </c>
      <c r="K281" s="9">
        <v>60</v>
      </c>
      <c r="L281" s="13" t="str">
        <f>IF(OR(G281="",ISBLANK(K281)),"",$G281/$K281)</f>
        <v/>
      </c>
      <c r="M281" s="67" t="str">
        <f>IF(L281="","",IF(L281 &gt; 1, "FER", "Negl."))</f>
        <v/>
      </c>
      <c r="N281" s="11"/>
      <c r="O281" s="9" t="str">
        <f t="shared" si="38"/>
        <v/>
      </c>
      <c r="P281" s="9"/>
      <c r="Q281" s="13" t="str">
        <f t="shared" si="39"/>
        <v/>
      </c>
      <c r="R281" s="67" t="str">
        <f t="shared" si="40"/>
        <v/>
      </c>
    </row>
    <row r="282" spans="1:18" ht="11.25" customHeight="1" x14ac:dyDescent="0.2">
      <c r="A282" s="37">
        <f t="shared" si="48"/>
        <v>248</v>
      </c>
      <c r="B282" s="37"/>
      <c r="C282" s="10">
        <v>95636</v>
      </c>
      <c r="D282" s="131" t="s">
        <v>371</v>
      </c>
      <c r="E282" s="132"/>
      <c r="F282" s="11"/>
      <c r="G282" s="12" t="str">
        <f t="shared" si="33"/>
        <v/>
      </c>
      <c r="H282" s="12"/>
      <c r="I282" s="32" t="str">
        <f t="shared" si="34"/>
        <v/>
      </c>
      <c r="J282" s="66" t="str">
        <f t="shared" si="35"/>
        <v/>
      </c>
      <c r="K282" s="9">
        <v>60</v>
      </c>
      <c r="L282" s="13" t="str">
        <f>IF(OR(G282="",ISBLANK(K282)),"",$G282/$K282)</f>
        <v/>
      </c>
      <c r="M282" s="67" t="str">
        <f t="shared" ref="M282:M283" si="49">IF(L282="","",IF(L282 &gt; 1, "FER", "Negl."))</f>
        <v/>
      </c>
      <c r="N282" s="11"/>
      <c r="O282" s="9"/>
      <c r="P282" s="9"/>
      <c r="Q282" s="13"/>
      <c r="R282" s="67"/>
    </row>
    <row r="283" spans="1:18" ht="11.25" customHeight="1" x14ac:dyDescent="0.2">
      <c r="A283" s="37">
        <f t="shared" si="48"/>
        <v>249</v>
      </c>
      <c r="B283" s="37"/>
      <c r="C283" s="10">
        <v>108678</v>
      </c>
      <c r="D283" s="131" t="s">
        <v>439</v>
      </c>
      <c r="E283" s="132"/>
      <c r="F283" s="11"/>
      <c r="G283" s="12" t="str">
        <f t="shared" si="33"/>
        <v/>
      </c>
      <c r="H283" s="12"/>
      <c r="I283" s="32" t="str">
        <f t="shared" si="34"/>
        <v/>
      </c>
      <c r="J283" s="66" t="str">
        <f t="shared" si="35"/>
        <v/>
      </c>
      <c r="K283" s="9">
        <v>60</v>
      </c>
      <c r="L283" s="13" t="str">
        <f>IF(OR(G283="",ISBLANK(K283)),"",$G283/$K283)</f>
        <v/>
      </c>
      <c r="M283" s="67" t="str">
        <f t="shared" si="49"/>
        <v/>
      </c>
      <c r="N283" s="11"/>
      <c r="O283" s="9"/>
      <c r="P283" s="9"/>
      <c r="Q283" s="13"/>
      <c r="R283" s="67"/>
    </row>
    <row r="284" spans="1:18" ht="11.25" customHeight="1" x14ac:dyDescent="0.2">
      <c r="A284" s="37">
        <f t="shared" si="48"/>
        <v>250</v>
      </c>
      <c r="B284" s="37"/>
      <c r="C284" s="10">
        <v>25551137</v>
      </c>
      <c r="D284" s="131" t="s">
        <v>437</v>
      </c>
      <c r="E284" s="132"/>
      <c r="F284" s="11"/>
      <c r="G284" s="12" t="str">
        <f t="shared" si="33"/>
        <v/>
      </c>
      <c r="H284" s="12"/>
      <c r="I284" s="32" t="str">
        <f t="shared" si="34"/>
        <v/>
      </c>
      <c r="J284" s="66" t="str">
        <f t="shared" si="35"/>
        <v/>
      </c>
      <c r="K284" s="9">
        <v>60</v>
      </c>
      <c r="L284" s="13" t="str">
        <f>IF(OR(G284="",ISBLANK(K284)),"",$G284/$K284)</f>
        <v/>
      </c>
      <c r="M284" s="67" t="str">
        <f>IF(L284="","",IF(L284 &gt; 1, "FER", "Negl."))</f>
        <v/>
      </c>
      <c r="N284" s="11"/>
      <c r="O284" s="9"/>
      <c r="P284" s="9"/>
      <c r="Q284" s="13"/>
      <c r="R284" s="67"/>
    </row>
    <row r="285" spans="1:18" ht="11.25" customHeight="1" x14ac:dyDescent="0.2">
      <c r="A285" s="37">
        <f t="shared" si="48"/>
        <v>251</v>
      </c>
      <c r="B285" s="37"/>
      <c r="C285" s="10">
        <v>7440622</v>
      </c>
      <c r="D285" s="131" t="s">
        <v>365</v>
      </c>
      <c r="E285" s="132"/>
      <c r="F285" s="11"/>
      <c r="G285" s="12" t="str">
        <f t="shared" si="33"/>
        <v/>
      </c>
      <c r="H285" s="12"/>
      <c r="I285" s="32" t="str">
        <f>IF(OR(G285="",ISBLANK(H285)),"",$H285*$G285)</f>
        <v/>
      </c>
      <c r="J285" s="66" t="str">
        <f>IF(I285="","",IF(I285 &gt; 0.000001, "FER", "Negl."))</f>
        <v/>
      </c>
      <c r="K285" s="9">
        <v>0.1</v>
      </c>
      <c r="L285" s="13" t="str">
        <f>IF(OR(G285="",ISBLANK(K285)),"",$G285/$K285)</f>
        <v/>
      </c>
      <c r="M285" s="67" t="str">
        <f>IF(L285="","",IF(L285 &gt; 1, "FER", "Negl."))</f>
        <v/>
      </c>
      <c r="N285" s="11"/>
      <c r="O285" s="9" t="str">
        <f>IF(OR($K$17="",ISBLANK(N285)),"",$K$17*N285*0.4)</f>
        <v/>
      </c>
      <c r="P285" s="9">
        <v>0.8</v>
      </c>
      <c r="Q285" s="13" t="str">
        <f>IF(OR(O285="",ISBLANK(P285)),"",O285/P285)</f>
        <v/>
      </c>
      <c r="R285" s="67" t="str">
        <f>IF(Q285="","",IF(Q285 &gt; 1, "FER", "Negl."))</f>
        <v/>
      </c>
    </row>
    <row r="286" spans="1:18" ht="11.25" customHeight="1" x14ac:dyDescent="0.2">
      <c r="A286" s="37">
        <f t="shared" si="48"/>
        <v>252</v>
      </c>
      <c r="B286" s="37"/>
      <c r="C286" s="10">
        <v>1314621</v>
      </c>
      <c r="D286" s="131" t="s">
        <v>334</v>
      </c>
      <c r="E286" s="132"/>
      <c r="F286" s="11"/>
      <c r="G286" s="12" t="str">
        <f t="shared" si="33"/>
        <v/>
      </c>
      <c r="H286" s="12"/>
      <c r="I286" s="32" t="str">
        <f t="shared" si="34"/>
        <v/>
      </c>
      <c r="J286" s="66" t="str">
        <f t="shared" si="35"/>
        <v/>
      </c>
      <c r="K286" s="9"/>
      <c r="L286" s="13" t="str">
        <f t="shared" si="36"/>
        <v/>
      </c>
      <c r="M286" s="67" t="str">
        <f t="shared" si="37"/>
        <v/>
      </c>
      <c r="N286" s="11"/>
      <c r="O286" s="9" t="str">
        <f t="shared" si="38"/>
        <v/>
      </c>
      <c r="P286" s="9">
        <v>30</v>
      </c>
      <c r="Q286" s="13" t="str">
        <f t="shared" si="39"/>
        <v/>
      </c>
      <c r="R286" s="67" t="str">
        <f t="shared" si="40"/>
        <v/>
      </c>
    </row>
    <row r="287" spans="1:18" ht="11.25" customHeight="1" x14ac:dyDescent="0.2">
      <c r="A287" s="37">
        <f t="shared" si="48"/>
        <v>253</v>
      </c>
      <c r="B287" s="37" t="s">
        <v>46</v>
      </c>
      <c r="C287" s="10">
        <v>108054</v>
      </c>
      <c r="D287" s="131" t="s">
        <v>285</v>
      </c>
      <c r="E287" s="132"/>
      <c r="F287" s="11"/>
      <c r="G287" s="12" t="str">
        <f t="shared" si="33"/>
        <v/>
      </c>
      <c r="H287" s="12"/>
      <c r="I287" s="32" t="str">
        <f t="shared" si="34"/>
        <v/>
      </c>
      <c r="J287" s="66" t="str">
        <f t="shared" si="35"/>
        <v/>
      </c>
      <c r="K287" s="9">
        <v>200</v>
      </c>
      <c r="L287" s="13" t="str">
        <f t="shared" si="36"/>
        <v/>
      </c>
      <c r="M287" s="67" t="str">
        <f t="shared" si="37"/>
        <v/>
      </c>
      <c r="N287" s="11"/>
      <c r="O287" s="9" t="str">
        <f t="shared" si="38"/>
        <v/>
      </c>
      <c r="P287" s="9"/>
      <c r="Q287" s="13" t="str">
        <f t="shared" si="39"/>
        <v/>
      </c>
      <c r="R287" s="67" t="str">
        <f t="shared" si="40"/>
        <v/>
      </c>
    </row>
    <row r="288" spans="1:18" ht="11.25" customHeight="1" x14ac:dyDescent="0.2">
      <c r="A288" s="37">
        <f t="shared" si="48"/>
        <v>254</v>
      </c>
      <c r="B288" s="37" t="s">
        <v>46</v>
      </c>
      <c r="C288" s="10">
        <v>593602</v>
      </c>
      <c r="D288" s="131" t="s">
        <v>286</v>
      </c>
      <c r="E288" s="132"/>
      <c r="F288" s="11"/>
      <c r="G288" s="12" t="str">
        <f t="shared" si="33"/>
        <v/>
      </c>
      <c r="H288" s="12">
        <v>3.1999999999999999E-5</v>
      </c>
      <c r="I288" s="32" t="str">
        <f t="shared" si="34"/>
        <v/>
      </c>
      <c r="J288" s="66" t="str">
        <f t="shared" si="35"/>
        <v/>
      </c>
      <c r="K288" s="9">
        <v>3</v>
      </c>
      <c r="L288" s="13" t="str">
        <f t="shared" si="36"/>
        <v/>
      </c>
      <c r="M288" s="67" t="str">
        <f t="shared" si="37"/>
        <v/>
      </c>
      <c r="N288" s="11"/>
      <c r="O288" s="9" t="str">
        <f t="shared" si="38"/>
        <v/>
      </c>
      <c r="P288" s="9"/>
      <c r="Q288" s="13" t="str">
        <f t="shared" si="39"/>
        <v/>
      </c>
      <c r="R288" s="67" t="str">
        <f t="shared" si="40"/>
        <v/>
      </c>
    </row>
    <row r="289" spans="1:18" ht="11.25" customHeight="1" x14ac:dyDescent="0.2">
      <c r="A289" s="37">
        <f t="shared" si="48"/>
        <v>255</v>
      </c>
      <c r="B289" s="37" t="s">
        <v>46</v>
      </c>
      <c r="C289" s="10">
        <v>75014</v>
      </c>
      <c r="D289" s="131" t="s">
        <v>287</v>
      </c>
      <c r="E289" s="132"/>
      <c r="F289" s="11"/>
      <c r="G289" s="12" t="str">
        <f t="shared" si="33"/>
        <v/>
      </c>
      <c r="H289" s="12">
        <v>8.8000000000000004E-6</v>
      </c>
      <c r="I289" s="32" t="str">
        <f t="shared" si="34"/>
        <v/>
      </c>
      <c r="J289" s="66" t="str">
        <f t="shared" si="35"/>
        <v/>
      </c>
      <c r="K289" s="9">
        <v>100</v>
      </c>
      <c r="L289" s="13" t="str">
        <f t="shared" si="36"/>
        <v/>
      </c>
      <c r="M289" s="67" t="str">
        <f t="shared" si="37"/>
        <v/>
      </c>
      <c r="N289" s="11"/>
      <c r="O289" s="9" t="str">
        <f t="shared" si="38"/>
        <v/>
      </c>
      <c r="P289" s="38">
        <v>180000</v>
      </c>
      <c r="Q289" s="13" t="str">
        <f t="shared" si="39"/>
        <v/>
      </c>
      <c r="R289" s="67" t="str">
        <f t="shared" si="40"/>
        <v/>
      </c>
    </row>
    <row r="290" spans="1:18" ht="11.25" customHeight="1" x14ac:dyDescent="0.2">
      <c r="A290" s="37">
        <f t="shared" si="48"/>
        <v>256</v>
      </c>
      <c r="B290" s="37" t="s">
        <v>46</v>
      </c>
      <c r="C290" s="10">
        <v>75354</v>
      </c>
      <c r="D290" s="131" t="s">
        <v>288</v>
      </c>
      <c r="E290" s="132"/>
      <c r="F290" s="11"/>
      <c r="G290" s="12" t="str">
        <f t="shared" si="33"/>
        <v/>
      </c>
      <c r="H290" s="12"/>
      <c r="I290" s="32" t="str">
        <f t="shared" si="34"/>
        <v/>
      </c>
      <c r="J290" s="66" t="str">
        <f t="shared" si="35"/>
        <v/>
      </c>
      <c r="K290" s="9">
        <v>200</v>
      </c>
      <c r="L290" s="13" t="str">
        <f t="shared" si="36"/>
        <v/>
      </c>
      <c r="M290" s="67" t="str">
        <f t="shared" si="37"/>
        <v/>
      </c>
      <c r="N290" s="11"/>
      <c r="O290" s="9" t="str">
        <f t="shared" si="38"/>
        <v/>
      </c>
      <c r="P290" s="9"/>
      <c r="Q290" s="13" t="str">
        <f t="shared" si="39"/>
        <v/>
      </c>
      <c r="R290" s="67" t="str">
        <f t="shared" si="40"/>
        <v/>
      </c>
    </row>
    <row r="291" spans="1:18" ht="11.25" customHeight="1" x14ac:dyDescent="0.2">
      <c r="A291" s="37">
        <f t="shared" si="48"/>
        <v>257</v>
      </c>
      <c r="B291" s="37" t="s">
        <v>46</v>
      </c>
      <c r="C291" s="10"/>
      <c r="D291" s="131" t="s">
        <v>289</v>
      </c>
      <c r="E291" s="132"/>
      <c r="F291" s="11"/>
      <c r="G291" s="12" t="str">
        <f t="shared" si="33"/>
        <v/>
      </c>
      <c r="H291" s="12"/>
      <c r="I291" s="32" t="str">
        <f t="shared" si="34"/>
        <v/>
      </c>
      <c r="J291" s="66" t="str">
        <f t="shared" si="35"/>
        <v/>
      </c>
      <c r="K291" s="9">
        <v>100</v>
      </c>
      <c r="L291" s="13" t="str">
        <f t="shared" si="36"/>
        <v/>
      </c>
      <c r="M291" s="67" t="str">
        <f t="shared" si="37"/>
        <v/>
      </c>
      <c r="N291" s="11"/>
      <c r="O291" s="9" t="str">
        <f t="shared" si="38"/>
        <v/>
      </c>
      <c r="P291" s="9">
        <v>22000</v>
      </c>
      <c r="Q291" s="13" t="str">
        <f t="shared" si="39"/>
        <v/>
      </c>
      <c r="R291" s="67" t="str">
        <f t="shared" si="40"/>
        <v/>
      </c>
    </row>
    <row r="292" spans="1:18" x14ac:dyDescent="0.2">
      <c r="A292" s="8"/>
      <c r="B292" s="8"/>
      <c r="C292" s="8"/>
      <c r="D292" s="8"/>
      <c r="E292" s="8"/>
      <c r="F292" s="8"/>
      <c r="G292" s="8"/>
      <c r="H292" s="4"/>
      <c r="I292" s="8"/>
      <c r="J292" s="8"/>
      <c r="K292" s="4"/>
      <c r="L292" s="8"/>
      <c r="M292" s="8"/>
      <c r="N292" s="8"/>
      <c r="O292" s="8"/>
      <c r="P292" s="4"/>
      <c r="Q292" s="8"/>
      <c r="R292" s="8"/>
    </row>
    <row r="293" spans="1:18" x14ac:dyDescent="0.2">
      <c r="A293" s="8"/>
      <c r="B293" s="8"/>
      <c r="C293" s="7"/>
      <c r="D293" s="7"/>
      <c r="E293" s="8"/>
      <c r="F293" s="8"/>
      <c r="G293" s="8"/>
      <c r="H293" s="6"/>
      <c r="I293" s="5"/>
      <c r="J293" s="5"/>
      <c r="K293" s="4"/>
      <c r="L293" s="5"/>
      <c r="M293" s="5"/>
      <c r="N293" s="8"/>
      <c r="O293" s="8"/>
      <c r="P293" s="4"/>
      <c r="Q293" s="5"/>
      <c r="R293" s="5"/>
    </row>
    <row r="294" spans="1:18" ht="22.5" customHeight="1" x14ac:dyDescent="0.2">
      <c r="A294" s="148" t="s">
        <v>368</v>
      </c>
      <c r="B294" s="148"/>
      <c r="C294" s="148"/>
      <c r="D294" s="148"/>
      <c r="E294" s="148"/>
      <c r="F294" s="148"/>
      <c r="G294" s="148"/>
      <c r="H294" s="148"/>
      <c r="I294" s="148"/>
      <c r="J294" s="148"/>
      <c r="K294" s="148"/>
      <c r="L294" s="148"/>
      <c r="M294" s="148"/>
      <c r="N294" s="148"/>
      <c r="O294" s="148"/>
      <c r="P294" s="148"/>
      <c r="Q294" s="148"/>
      <c r="R294" s="148"/>
    </row>
    <row r="295" spans="1:18" x14ac:dyDescent="0.2">
      <c r="A295" s="8"/>
      <c r="B295" s="8"/>
      <c r="C295" s="8"/>
      <c r="D295" s="8"/>
      <c r="E295" s="8"/>
      <c r="F295" s="8"/>
      <c r="G295" s="8"/>
      <c r="H295" s="4"/>
      <c r="I295" s="8"/>
      <c r="J295" s="8"/>
      <c r="K295" s="4"/>
      <c r="L295" s="8"/>
      <c r="M295" s="8"/>
      <c r="N295" s="8"/>
      <c r="O295" s="8"/>
      <c r="P295" s="4"/>
      <c r="Q295" s="8"/>
      <c r="R295" s="8"/>
    </row>
    <row r="296" spans="1:18" x14ac:dyDescent="0.2">
      <c r="A296" s="181" t="s">
        <v>290</v>
      </c>
      <c r="B296" s="181"/>
      <c r="C296" s="8"/>
      <c r="D296" s="8"/>
      <c r="E296" s="8"/>
      <c r="F296" s="8"/>
      <c r="G296" s="8"/>
      <c r="H296" s="8"/>
      <c r="I296" s="8"/>
      <c r="J296" s="8"/>
      <c r="K296" s="8"/>
      <c r="L296" s="8"/>
      <c r="M296" s="8"/>
      <c r="N296" s="8"/>
      <c r="O296" s="8"/>
      <c r="P296" s="8"/>
      <c r="Q296" s="8"/>
      <c r="R296" s="8"/>
    </row>
    <row r="297" spans="1:18" x14ac:dyDescent="0.2">
      <c r="A297" s="41" t="s">
        <v>46</v>
      </c>
      <c r="B297" s="58"/>
      <c r="C297" s="180" t="s">
        <v>291</v>
      </c>
      <c r="D297" s="180"/>
      <c r="E297" s="180"/>
      <c r="F297" s="34"/>
      <c r="G297" s="34"/>
      <c r="H297" s="34"/>
      <c r="I297" s="34"/>
      <c r="J297" s="34"/>
      <c r="K297" s="34"/>
      <c r="L297" s="8"/>
      <c r="M297" s="8"/>
      <c r="N297" s="8"/>
      <c r="O297" s="8"/>
      <c r="P297" s="8"/>
      <c r="Q297" s="8"/>
      <c r="R297" s="8"/>
    </row>
    <row r="298" spans="1:18" x14ac:dyDescent="0.2">
      <c r="A298" s="41" t="s">
        <v>65</v>
      </c>
      <c r="B298" s="58"/>
      <c r="C298" s="180" t="s">
        <v>292</v>
      </c>
      <c r="D298" s="180"/>
      <c r="E298" s="180"/>
      <c r="F298" s="180"/>
      <c r="G298" s="180"/>
      <c r="H298" s="180"/>
      <c r="I298" s="180"/>
      <c r="J298" s="34"/>
      <c r="K298" s="34"/>
      <c r="L298" s="8"/>
      <c r="M298" s="8"/>
      <c r="N298" s="8"/>
      <c r="O298" s="8"/>
      <c r="P298" s="8"/>
      <c r="Q298" s="8"/>
      <c r="R298" s="8"/>
    </row>
    <row r="299" spans="1:18" x14ac:dyDescent="0.2">
      <c r="A299" s="41" t="s">
        <v>446</v>
      </c>
      <c r="B299" s="58"/>
      <c r="C299" s="34" t="s">
        <v>448</v>
      </c>
      <c r="D299" s="34"/>
      <c r="E299" s="34"/>
      <c r="F299" s="34"/>
      <c r="G299" s="34"/>
      <c r="H299" s="34"/>
      <c r="I299" s="34"/>
      <c r="J299" s="34"/>
      <c r="K299" s="34"/>
      <c r="L299" s="8"/>
      <c r="M299" s="8"/>
      <c r="N299" s="8"/>
      <c r="O299" s="8"/>
      <c r="P299" s="8"/>
      <c r="Q299" s="8"/>
      <c r="R299" s="8"/>
    </row>
    <row r="300" spans="1:18" x14ac:dyDescent="0.2">
      <c r="A300" s="41"/>
      <c r="B300" s="58"/>
      <c r="C300" s="34" t="s">
        <v>449</v>
      </c>
      <c r="D300" s="34"/>
      <c r="E300" s="34"/>
      <c r="F300" s="34"/>
      <c r="G300" s="34"/>
      <c r="H300" s="34"/>
      <c r="I300" s="34"/>
      <c r="J300" s="34"/>
      <c r="K300" s="34"/>
      <c r="L300" s="8"/>
      <c r="M300" s="8"/>
      <c r="N300" s="8"/>
      <c r="O300" s="8"/>
      <c r="P300" s="8"/>
      <c r="Q300" s="8"/>
      <c r="R300" s="8"/>
    </row>
    <row r="301" spans="1:18" x14ac:dyDescent="0.2">
      <c r="A301" s="36"/>
      <c r="B301" s="58"/>
      <c r="C301" s="34"/>
      <c r="D301" s="34"/>
      <c r="E301" s="34"/>
      <c r="F301" s="34"/>
      <c r="G301" s="34"/>
      <c r="H301" s="34"/>
      <c r="I301" s="34"/>
      <c r="J301" s="34"/>
      <c r="K301" s="34"/>
      <c r="L301" s="8"/>
      <c r="M301" s="8"/>
      <c r="N301" s="8"/>
      <c r="O301" s="8"/>
      <c r="P301" s="8"/>
      <c r="Q301" s="8"/>
      <c r="R301" s="8"/>
    </row>
    <row r="302" spans="1:18" x14ac:dyDescent="0.2">
      <c r="A302" s="46" t="s">
        <v>293</v>
      </c>
      <c r="B302" s="58"/>
      <c r="C302" s="120" t="s">
        <v>294</v>
      </c>
      <c r="D302" s="120"/>
      <c r="E302" s="120"/>
      <c r="F302" s="120"/>
      <c r="G302" s="120"/>
      <c r="H302" s="120"/>
      <c r="I302" s="120"/>
      <c r="J302" s="120"/>
      <c r="K302" s="120"/>
      <c r="L302" s="120"/>
      <c r="M302" s="120"/>
      <c r="N302" s="120"/>
      <c r="O302" s="120"/>
      <c r="P302" s="120"/>
      <c r="Q302" s="120"/>
      <c r="R302" s="35"/>
    </row>
    <row r="303" spans="1:18" x14ac:dyDescent="0.2">
      <c r="A303" s="46" t="s">
        <v>295</v>
      </c>
      <c r="B303" s="58"/>
      <c r="C303" s="120" t="s">
        <v>296</v>
      </c>
      <c r="D303" s="120"/>
      <c r="E303" s="120"/>
      <c r="F303" s="120"/>
      <c r="G303" s="120"/>
      <c r="H303" s="120"/>
      <c r="I303" s="120"/>
      <c r="J303" s="120"/>
      <c r="K303" s="120"/>
      <c r="L303" s="120"/>
      <c r="M303" s="120"/>
      <c r="N303" s="120"/>
      <c r="O303" s="120"/>
      <c r="P303" s="120"/>
      <c r="Q303" s="120"/>
      <c r="R303" s="35"/>
    </row>
    <row r="304" spans="1:18" x14ac:dyDescent="0.2">
      <c r="A304" s="8"/>
      <c r="B304" s="33"/>
      <c r="C304" s="120"/>
      <c r="D304" s="120"/>
      <c r="E304" s="120"/>
      <c r="F304" s="35"/>
      <c r="G304" s="35"/>
      <c r="H304" s="35"/>
      <c r="I304" s="35"/>
      <c r="J304" s="35"/>
      <c r="K304" s="35"/>
      <c r="L304" s="8"/>
      <c r="M304" s="8"/>
      <c r="N304" s="8"/>
      <c r="O304" s="8"/>
      <c r="P304" s="8"/>
      <c r="Q304" s="8"/>
      <c r="R304" s="8"/>
    </row>
    <row r="305" spans="1:18" x14ac:dyDescent="0.2">
      <c r="A305" s="8"/>
      <c r="B305" s="33"/>
      <c r="C305" s="120" t="s">
        <v>342</v>
      </c>
      <c r="D305" s="120"/>
      <c r="E305" s="120"/>
      <c r="F305" s="120"/>
      <c r="G305" s="120"/>
      <c r="H305" s="120"/>
      <c r="I305" s="120"/>
      <c r="J305" s="120"/>
      <c r="K305" s="120"/>
      <c r="L305" s="120"/>
      <c r="M305" s="120"/>
      <c r="N305" s="120"/>
      <c r="O305" s="120"/>
      <c r="P305" s="120"/>
      <c r="Q305" s="120"/>
      <c r="R305" s="120"/>
    </row>
    <row r="306" spans="1:18" x14ac:dyDescent="0.2">
      <c r="A306" s="8"/>
      <c r="B306" s="33"/>
      <c r="C306" s="120" t="s">
        <v>344</v>
      </c>
      <c r="D306" s="120"/>
      <c r="E306" s="120"/>
      <c r="F306" s="120"/>
      <c r="G306" s="120"/>
      <c r="H306" s="120"/>
      <c r="I306" s="120"/>
      <c r="J306" s="120"/>
      <c r="K306" s="120"/>
      <c r="L306" s="120"/>
      <c r="M306" s="120"/>
      <c r="N306" s="120"/>
      <c r="O306" s="120"/>
      <c r="P306" s="120"/>
      <c r="Q306" s="120"/>
      <c r="R306" s="120"/>
    </row>
    <row r="307" spans="1:18" x14ac:dyDescent="0.2">
      <c r="A307" s="8"/>
      <c r="B307" s="33"/>
      <c r="C307" s="120" t="s">
        <v>345</v>
      </c>
      <c r="D307" s="120"/>
      <c r="E307" s="120"/>
      <c r="F307" s="120"/>
      <c r="G307" s="120"/>
      <c r="H307" s="120"/>
      <c r="I307" s="120"/>
      <c r="J307" s="120"/>
      <c r="K307" s="120"/>
      <c r="L307" s="120"/>
      <c r="M307" s="120"/>
      <c r="N307" s="120"/>
      <c r="O307" s="120"/>
      <c r="P307" s="120"/>
      <c r="Q307" s="120"/>
      <c r="R307" s="120"/>
    </row>
    <row r="308" spans="1:18" ht="12" x14ac:dyDescent="0.2">
      <c r="A308" s="8"/>
      <c r="B308" s="33"/>
      <c r="C308" s="120" t="s">
        <v>346</v>
      </c>
      <c r="D308" s="120"/>
      <c r="E308" s="120"/>
      <c r="F308" s="120"/>
      <c r="G308" s="120"/>
      <c r="H308" s="120"/>
      <c r="I308" s="120"/>
      <c r="J308" s="120"/>
      <c r="K308" s="120"/>
      <c r="L308" s="120"/>
      <c r="M308" s="120"/>
      <c r="N308" s="120"/>
      <c r="O308" s="120"/>
      <c r="P308" s="120"/>
      <c r="Q308" s="120"/>
      <c r="R308" s="120"/>
    </row>
    <row r="309" spans="1:18" x14ac:dyDescent="0.2">
      <c r="A309" s="8"/>
      <c r="B309" s="33"/>
      <c r="C309" s="35"/>
      <c r="D309" s="35"/>
      <c r="E309" s="35"/>
      <c r="F309" s="35"/>
      <c r="G309" s="35"/>
      <c r="H309" s="35"/>
      <c r="I309" s="35"/>
      <c r="J309" s="35"/>
      <c r="K309" s="35"/>
      <c r="L309" s="8"/>
      <c r="M309" s="8"/>
      <c r="N309" s="8"/>
      <c r="O309" s="8"/>
      <c r="P309" s="8"/>
      <c r="Q309" s="8"/>
      <c r="R309" s="8"/>
    </row>
    <row r="310" spans="1:18" x14ac:dyDescent="0.2">
      <c r="A310" s="8"/>
      <c r="B310" s="33"/>
      <c r="R310" s="8"/>
    </row>
    <row r="311" spans="1:18" x14ac:dyDescent="0.2">
      <c r="A311" s="8"/>
      <c r="B311" s="33"/>
      <c r="C311" s="35"/>
      <c r="D311" s="35"/>
      <c r="E311" s="35"/>
      <c r="F311" s="35"/>
      <c r="G311" s="35"/>
      <c r="H311" s="35"/>
      <c r="I311" s="35"/>
      <c r="J311" s="35"/>
      <c r="K311" s="35"/>
      <c r="L311" s="8"/>
      <c r="M311" s="8"/>
      <c r="N311" s="8"/>
      <c r="O311" s="8"/>
      <c r="P311" s="8"/>
      <c r="Q311" s="8"/>
      <c r="R311" s="8"/>
    </row>
    <row r="312" spans="1:18" x14ac:dyDescent="0.2">
      <c r="A312" s="8"/>
      <c r="B312" s="33"/>
      <c r="C312" s="35"/>
      <c r="D312" s="35"/>
      <c r="E312" s="35"/>
      <c r="F312" s="35"/>
      <c r="G312" s="35"/>
      <c r="H312" s="35"/>
      <c r="I312" s="35"/>
      <c r="J312" s="35"/>
      <c r="K312" s="35"/>
      <c r="L312" s="8"/>
      <c r="M312" s="8"/>
      <c r="N312" s="8"/>
      <c r="O312" s="8"/>
      <c r="P312" s="8"/>
      <c r="Q312" s="8"/>
      <c r="R312" s="8"/>
    </row>
    <row r="313" spans="1:18" x14ac:dyDescent="0.2">
      <c r="A313" s="8"/>
      <c r="B313" s="33"/>
      <c r="C313" s="35"/>
      <c r="D313" s="35"/>
      <c r="E313" s="35"/>
      <c r="F313" s="35"/>
      <c r="G313" s="35"/>
      <c r="H313" s="35"/>
      <c r="I313" s="35"/>
      <c r="J313" s="35"/>
      <c r="K313" s="35"/>
      <c r="L313" s="8"/>
      <c r="M313" s="8"/>
      <c r="N313" s="8"/>
      <c r="O313" s="8"/>
      <c r="P313" s="8"/>
      <c r="Q313" s="8"/>
      <c r="R313" s="8"/>
    </row>
    <row r="314" spans="1:18" x14ac:dyDescent="0.2">
      <c r="A314" s="8"/>
      <c r="B314" s="33"/>
      <c r="C314" s="35"/>
      <c r="D314" s="35"/>
      <c r="E314" s="35"/>
      <c r="F314" s="35"/>
      <c r="G314" s="35"/>
      <c r="H314" s="35"/>
      <c r="I314" s="35"/>
      <c r="J314" s="35"/>
      <c r="K314" s="35"/>
      <c r="L314" s="8"/>
      <c r="M314" s="8"/>
      <c r="N314" s="8"/>
      <c r="O314" s="8"/>
      <c r="P314" s="8"/>
      <c r="Q314" s="8"/>
      <c r="R314" s="8"/>
    </row>
    <row r="315" spans="1:18" x14ac:dyDescent="0.2">
      <c r="A315" s="8"/>
      <c r="B315" s="33"/>
      <c r="C315" s="58"/>
      <c r="D315" s="58"/>
      <c r="E315" s="58"/>
      <c r="F315" s="58"/>
      <c r="G315" s="58"/>
      <c r="H315" s="58"/>
      <c r="I315" s="58"/>
      <c r="J315" s="58"/>
      <c r="K315" s="58"/>
      <c r="L315" s="8"/>
      <c r="M315" s="8"/>
      <c r="N315" s="8"/>
      <c r="O315" s="8"/>
      <c r="P315" s="8"/>
      <c r="Q315" s="8"/>
      <c r="R315" s="8"/>
    </row>
    <row r="316" spans="1:18" x14ac:dyDescent="0.2">
      <c r="A316" s="8"/>
      <c r="B316" s="33"/>
      <c r="C316" s="35"/>
      <c r="D316" s="35"/>
      <c r="E316" s="35"/>
      <c r="F316" s="35"/>
      <c r="G316" s="35"/>
      <c r="H316" s="35"/>
      <c r="I316" s="35"/>
      <c r="J316" s="35"/>
      <c r="K316" s="35"/>
      <c r="L316" s="35"/>
      <c r="M316" s="35"/>
      <c r="N316" s="8"/>
      <c r="O316" s="8"/>
      <c r="P316" s="8"/>
      <c r="Q316" s="8"/>
      <c r="R316" s="8"/>
    </row>
    <row r="317" spans="1:18" x14ac:dyDescent="0.2">
      <c r="A317" s="8"/>
      <c r="B317" s="33"/>
      <c r="C317" s="35"/>
      <c r="D317" s="35"/>
      <c r="E317" s="35"/>
      <c r="F317" s="35"/>
      <c r="G317" s="35"/>
      <c r="H317" s="35"/>
      <c r="I317" s="35"/>
      <c r="J317" s="35"/>
      <c r="K317" s="35"/>
      <c r="L317" s="8"/>
      <c r="M317" s="8"/>
      <c r="N317" s="8"/>
      <c r="O317" s="8"/>
      <c r="P317" s="8"/>
      <c r="Q317" s="8"/>
      <c r="R317" s="8"/>
    </row>
    <row r="318" spans="1:18" x14ac:dyDescent="0.2">
      <c r="A318" s="8"/>
      <c r="B318" s="33"/>
      <c r="C318" s="35"/>
      <c r="D318" s="35"/>
      <c r="E318" s="35"/>
      <c r="F318" s="35"/>
      <c r="G318" s="35"/>
      <c r="H318" s="35"/>
      <c r="I318" s="35"/>
      <c r="J318" s="35"/>
      <c r="K318" s="35"/>
      <c r="L318" s="8"/>
      <c r="M318" s="8"/>
      <c r="N318" s="8"/>
      <c r="O318" s="8"/>
      <c r="P318" s="8"/>
      <c r="Q318" s="8"/>
      <c r="R318" s="8"/>
    </row>
    <row r="319" spans="1:18" x14ac:dyDescent="0.2">
      <c r="A319" s="8"/>
      <c r="B319" s="33"/>
      <c r="C319" s="35"/>
      <c r="D319" s="35"/>
      <c r="E319" s="35"/>
      <c r="F319" s="35"/>
      <c r="G319" s="35"/>
      <c r="H319" s="35"/>
      <c r="I319" s="35"/>
      <c r="J319" s="35"/>
      <c r="K319" s="35"/>
      <c r="L319" s="8"/>
      <c r="M319" s="8"/>
      <c r="N319" s="8"/>
      <c r="O319" s="8"/>
      <c r="P319" s="8"/>
      <c r="Q319" s="8"/>
      <c r="R319" s="8"/>
    </row>
    <row r="320" spans="1:18" x14ac:dyDescent="0.2">
      <c r="A320" s="8"/>
      <c r="B320" s="33"/>
      <c r="C320" s="58"/>
      <c r="D320" s="58"/>
      <c r="E320" s="58"/>
      <c r="F320" s="58"/>
      <c r="G320" s="58"/>
      <c r="H320" s="58"/>
      <c r="I320" s="58"/>
      <c r="J320" s="58"/>
      <c r="K320" s="35"/>
      <c r="L320" s="8"/>
      <c r="M320" s="8"/>
      <c r="N320" s="8"/>
      <c r="O320" s="8"/>
      <c r="P320" s="8"/>
      <c r="Q320" s="8"/>
      <c r="R320" s="8"/>
    </row>
    <row r="321" spans="1:18" x14ac:dyDescent="0.2">
      <c r="A321" s="58"/>
      <c r="B321" s="33"/>
      <c r="C321" s="35"/>
      <c r="D321" s="35"/>
      <c r="E321" s="35"/>
      <c r="F321" s="35"/>
      <c r="G321" s="35"/>
      <c r="H321" s="35"/>
      <c r="I321" s="35"/>
      <c r="J321" s="35"/>
      <c r="K321" s="35"/>
      <c r="L321" s="8"/>
      <c r="M321" s="8"/>
      <c r="N321" s="8"/>
      <c r="O321" s="8"/>
      <c r="P321" s="8"/>
      <c r="Q321" s="8"/>
      <c r="R321" s="8"/>
    </row>
    <row r="322" spans="1:18" x14ac:dyDescent="0.2">
      <c r="A322" s="58"/>
      <c r="B322" s="33"/>
      <c r="C322" s="35"/>
      <c r="D322" s="35"/>
      <c r="E322" s="35"/>
      <c r="F322" s="35"/>
      <c r="G322" s="35"/>
      <c r="H322" s="35"/>
      <c r="I322" s="35"/>
      <c r="J322" s="35"/>
      <c r="K322" s="35"/>
      <c r="L322" s="8"/>
      <c r="M322" s="8"/>
      <c r="N322" s="8"/>
      <c r="O322" s="8"/>
      <c r="P322" s="8"/>
      <c r="Q322" s="8"/>
      <c r="R322" s="8"/>
    </row>
    <row r="323" spans="1:18" x14ac:dyDescent="0.2">
      <c r="B323" s="8"/>
      <c r="C323" s="58"/>
      <c r="D323" s="58"/>
      <c r="E323" s="35"/>
      <c r="F323" s="35"/>
      <c r="G323" s="35"/>
      <c r="H323" s="35"/>
      <c r="I323" s="35"/>
      <c r="J323" s="35"/>
      <c r="K323" s="35"/>
      <c r="L323" s="8"/>
      <c r="M323" s="8"/>
      <c r="N323" s="8"/>
      <c r="O323" s="8"/>
      <c r="P323" s="8"/>
      <c r="Q323" s="8"/>
      <c r="R323" s="8"/>
    </row>
    <row r="324" spans="1:18" x14ac:dyDescent="0.2">
      <c r="B324" s="8"/>
      <c r="C324" s="8"/>
      <c r="D324" s="8"/>
      <c r="E324" s="8"/>
      <c r="F324" s="8"/>
      <c r="G324" s="8"/>
      <c r="H324" s="8"/>
      <c r="I324" s="8"/>
      <c r="J324" s="8"/>
      <c r="K324" s="8"/>
      <c r="L324" s="8"/>
      <c r="M324" s="8"/>
      <c r="N324" s="8"/>
      <c r="O324" s="8"/>
      <c r="P324" s="8"/>
      <c r="Q324" s="8"/>
      <c r="R324" s="8"/>
    </row>
    <row r="325" spans="1:18" x14ac:dyDescent="0.2">
      <c r="B325" s="8"/>
      <c r="C325" s="8"/>
      <c r="D325" s="8"/>
      <c r="E325" s="8"/>
      <c r="F325" s="8"/>
      <c r="G325" s="8"/>
      <c r="H325" s="8"/>
      <c r="I325" s="8"/>
      <c r="J325" s="8"/>
      <c r="K325" s="8"/>
      <c r="L325" s="8"/>
      <c r="M325" s="8"/>
      <c r="N325" s="8"/>
      <c r="O325" s="8"/>
      <c r="P325" s="8"/>
      <c r="Q325" s="8"/>
      <c r="R325" s="8"/>
    </row>
    <row r="326" spans="1:18" x14ac:dyDescent="0.2">
      <c r="B326" s="8"/>
      <c r="C326" s="8"/>
      <c r="D326" s="8"/>
      <c r="E326" s="8"/>
      <c r="F326" s="8"/>
      <c r="G326" s="8"/>
      <c r="H326" s="8"/>
      <c r="I326" s="8"/>
      <c r="J326" s="8"/>
      <c r="K326" s="8"/>
      <c r="L326" s="8"/>
      <c r="M326" s="8"/>
      <c r="N326" s="8"/>
      <c r="O326" s="8"/>
      <c r="P326" s="8"/>
      <c r="Q326" s="8"/>
      <c r="R326" s="8"/>
    </row>
    <row r="327" spans="1:18" x14ac:dyDescent="0.2">
      <c r="B327" s="8"/>
      <c r="C327" s="8"/>
      <c r="D327" s="8"/>
      <c r="E327" s="8"/>
      <c r="F327" s="8"/>
      <c r="G327" s="8"/>
      <c r="H327" s="8"/>
      <c r="I327" s="8"/>
      <c r="J327" s="8"/>
      <c r="K327" s="8"/>
      <c r="L327" s="8"/>
      <c r="M327" s="8"/>
      <c r="N327" s="8"/>
      <c r="O327" s="8"/>
      <c r="P327" s="8"/>
      <c r="Q327" s="8"/>
      <c r="R327" s="8"/>
    </row>
    <row r="328" spans="1:18" x14ac:dyDescent="0.2">
      <c r="B328" s="8"/>
      <c r="C328" s="8"/>
      <c r="D328" s="8"/>
      <c r="E328" s="8"/>
      <c r="F328" s="8"/>
      <c r="G328" s="8"/>
      <c r="H328" s="8"/>
      <c r="I328" s="8"/>
      <c r="J328" s="8"/>
      <c r="K328" s="8"/>
      <c r="L328" s="8"/>
      <c r="M328" s="8"/>
      <c r="N328" s="8"/>
      <c r="O328" s="8"/>
      <c r="P328" s="8"/>
      <c r="Q328" s="8"/>
      <c r="R328" s="8"/>
    </row>
    <row r="329" spans="1:18" x14ac:dyDescent="0.2">
      <c r="B329" s="8"/>
      <c r="C329" s="8"/>
      <c r="D329" s="8"/>
      <c r="E329" s="8"/>
      <c r="F329" s="8"/>
      <c r="G329" s="8"/>
      <c r="H329" s="8"/>
      <c r="I329" s="8"/>
      <c r="J329" s="8"/>
      <c r="K329" s="8"/>
      <c r="L329" s="8"/>
      <c r="M329" s="8"/>
      <c r="N329" s="8"/>
      <c r="O329" s="8"/>
      <c r="P329" s="8"/>
      <c r="Q329" s="8"/>
      <c r="R329" s="8"/>
    </row>
    <row r="330" spans="1:18" x14ac:dyDescent="0.2">
      <c r="B330" s="8"/>
      <c r="C330" s="8"/>
      <c r="D330" s="8"/>
      <c r="E330" s="8"/>
      <c r="F330" s="8"/>
      <c r="G330" s="8"/>
      <c r="H330" s="8"/>
      <c r="I330" s="8"/>
      <c r="J330" s="8"/>
      <c r="K330" s="8"/>
      <c r="L330" s="8"/>
      <c r="M330" s="8"/>
      <c r="N330" s="8"/>
      <c r="O330" s="8"/>
      <c r="P330" s="8"/>
      <c r="Q330" s="8"/>
      <c r="R330" s="8"/>
    </row>
    <row r="331" spans="1:18" x14ac:dyDescent="0.2">
      <c r="B331" s="8"/>
      <c r="C331" s="8"/>
      <c r="D331" s="8"/>
      <c r="E331" s="8"/>
      <c r="F331" s="8"/>
      <c r="G331" s="8"/>
      <c r="H331" s="8"/>
      <c r="I331" s="8"/>
      <c r="J331" s="8"/>
      <c r="K331" s="8"/>
      <c r="L331" s="8"/>
      <c r="M331" s="8"/>
      <c r="N331" s="8"/>
      <c r="O331" s="8"/>
      <c r="P331" s="8"/>
      <c r="Q331" s="8"/>
      <c r="R331" s="8"/>
    </row>
    <row r="332" spans="1:18" x14ac:dyDescent="0.2">
      <c r="B332" s="8"/>
      <c r="C332" s="8"/>
      <c r="D332" s="8"/>
      <c r="E332" s="8"/>
      <c r="F332" s="8"/>
      <c r="G332" s="8"/>
      <c r="H332" s="8"/>
      <c r="I332" s="8"/>
      <c r="J332" s="8"/>
      <c r="K332" s="8"/>
      <c r="L332" s="8"/>
      <c r="M332" s="8"/>
      <c r="N332" s="8"/>
      <c r="O332" s="8"/>
      <c r="P332" s="8"/>
      <c r="Q332" s="8"/>
      <c r="R332" s="8"/>
    </row>
    <row r="333" spans="1:18" x14ac:dyDescent="0.2">
      <c r="B333" s="8"/>
      <c r="C333" s="8"/>
      <c r="D333" s="8"/>
      <c r="E333" s="8"/>
      <c r="F333" s="8"/>
      <c r="G333" s="8"/>
      <c r="H333" s="8"/>
      <c r="I333" s="8"/>
      <c r="J333" s="8"/>
      <c r="K333" s="8"/>
      <c r="L333" s="8"/>
      <c r="M333" s="8"/>
      <c r="N333" s="8"/>
      <c r="O333" s="8"/>
      <c r="P333" s="8"/>
      <c r="Q333" s="8"/>
      <c r="R333" s="8"/>
    </row>
    <row r="334" spans="1:18" x14ac:dyDescent="0.2">
      <c r="B334" s="8"/>
      <c r="C334" s="8"/>
      <c r="D334" s="8"/>
      <c r="E334" s="8"/>
      <c r="F334" s="8"/>
      <c r="G334" s="8"/>
      <c r="H334" s="8"/>
      <c r="I334" s="8"/>
      <c r="J334" s="8"/>
      <c r="K334" s="8"/>
      <c r="L334" s="8"/>
      <c r="M334" s="8"/>
      <c r="N334" s="8"/>
      <c r="O334" s="8"/>
      <c r="P334" s="8"/>
      <c r="Q334" s="8"/>
      <c r="R334" s="8"/>
    </row>
    <row r="335" spans="1:18" x14ac:dyDescent="0.2">
      <c r="B335" s="8"/>
      <c r="C335" s="8"/>
      <c r="D335" s="8"/>
      <c r="E335" s="8"/>
      <c r="F335" s="8"/>
      <c r="G335" s="8"/>
      <c r="H335" s="8"/>
      <c r="I335" s="8"/>
      <c r="J335" s="8"/>
      <c r="K335" s="8"/>
      <c r="L335" s="8"/>
      <c r="M335" s="8"/>
      <c r="N335" s="8"/>
      <c r="O335" s="8"/>
      <c r="P335" s="8"/>
      <c r="Q335" s="8"/>
      <c r="R335" s="8"/>
    </row>
    <row r="336" spans="1:18" x14ac:dyDescent="0.2">
      <c r="B336" s="8"/>
      <c r="C336" s="8"/>
      <c r="D336" s="8"/>
      <c r="E336" s="8"/>
      <c r="F336" s="8"/>
      <c r="G336" s="8"/>
      <c r="H336" s="8"/>
      <c r="I336" s="8"/>
      <c r="J336" s="8"/>
      <c r="K336" s="8"/>
      <c r="L336" s="8"/>
      <c r="M336" s="8"/>
      <c r="N336" s="8"/>
      <c r="O336" s="8"/>
      <c r="P336" s="8"/>
      <c r="Q336" s="8"/>
      <c r="R336" s="8"/>
    </row>
    <row r="337" spans="2:18" x14ac:dyDescent="0.2">
      <c r="B337" s="8"/>
      <c r="C337" s="8"/>
      <c r="D337" s="8"/>
      <c r="E337" s="8"/>
      <c r="F337" s="8"/>
      <c r="G337" s="8"/>
      <c r="H337" s="8"/>
      <c r="I337" s="8"/>
      <c r="J337" s="8"/>
      <c r="K337" s="8"/>
      <c r="L337" s="8"/>
      <c r="M337" s="8"/>
      <c r="N337" s="8"/>
      <c r="O337" s="8"/>
      <c r="P337" s="8"/>
      <c r="Q337" s="8"/>
      <c r="R337" s="8"/>
    </row>
    <row r="338" spans="2:18" x14ac:dyDescent="0.2">
      <c r="B338" s="8"/>
      <c r="C338" s="8"/>
      <c r="D338" s="8"/>
      <c r="E338" s="8"/>
      <c r="F338" s="8"/>
      <c r="G338" s="8"/>
      <c r="H338" s="8"/>
      <c r="I338" s="8"/>
      <c r="J338" s="8"/>
      <c r="K338" s="8"/>
      <c r="L338" s="8"/>
      <c r="M338" s="8"/>
      <c r="N338" s="8"/>
      <c r="O338" s="8"/>
      <c r="P338" s="8"/>
      <c r="Q338" s="8"/>
      <c r="R338" s="8"/>
    </row>
    <row r="339" spans="2:18" x14ac:dyDescent="0.2">
      <c r="B339" s="8"/>
      <c r="C339" s="8"/>
      <c r="D339" s="8"/>
      <c r="E339" s="8"/>
      <c r="F339" s="8"/>
      <c r="G339" s="8"/>
      <c r="H339" s="8"/>
      <c r="I339" s="8"/>
      <c r="J339" s="8"/>
      <c r="K339" s="8"/>
      <c r="L339" s="8"/>
      <c r="M339" s="8"/>
      <c r="N339" s="8"/>
      <c r="O339" s="8"/>
      <c r="P339" s="8"/>
      <c r="Q339" s="8"/>
      <c r="R339" s="8"/>
    </row>
    <row r="340" spans="2:18" x14ac:dyDescent="0.2">
      <c r="B340" s="8"/>
      <c r="C340" s="8"/>
      <c r="D340" s="8"/>
      <c r="E340" s="8"/>
      <c r="F340" s="8"/>
      <c r="G340" s="8"/>
      <c r="H340" s="8"/>
      <c r="I340" s="8"/>
      <c r="J340" s="8"/>
      <c r="K340" s="8"/>
      <c r="L340" s="8"/>
      <c r="M340" s="8"/>
      <c r="N340" s="8"/>
      <c r="O340" s="8"/>
      <c r="P340" s="8"/>
      <c r="Q340" s="8"/>
      <c r="R340" s="8"/>
    </row>
    <row r="341" spans="2:18" x14ac:dyDescent="0.2">
      <c r="B341" s="8"/>
      <c r="C341" s="8"/>
      <c r="D341" s="8"/>
      <c r="E341" s="8"/>
      <c r="F341" s="8"/>
      <c r="G341" s="8"/>
      <c r="H341" s="8"/>
      <c r="I341" s="8"/>
      <c r="J341" s="8"/>
      <c r="K341" s="8"/>
      <c r="L341" s="8"/>
      <c r="M341" s="8"/>
      <c r="N341" s="8"/>
      <c r="O341" s="8"/>
      <c r="P341" s="8"/>
      <c r="Q341" s="8"/>
      <c r="R341" s="8"/>
    </row>
    <row r="342" spans="2:18" x14ac:dyDescent="0.2">
      <c r="B342" s="8"/>
      <c r="C342" s="8"/>
      <c r="D342" s="8"/>
      <c r="E342" s="8"/>
      <c r="F342" s="8"/>
      <c r="G342" s="8"/>
      <c r="H342" s="8"/>
      <c r="I342" s="8"/>
      <c r="J342" s="8"/>
      <c r="K342" s="8"/>
      <c r="L342" s="8"/>
      <c r="M342" s="8"/>
      <c r="N342" s="8"/>
      <c r="O342" s="8"/>
      <c r="P342" s="8"/>
      <c r="Q342" s="8"/>
      <c r="R342" s="8"/>
    </row>
    <row r="343" spans="2:18" x14ac:dyDescent="0.2">
      <c r="B343" s="8"/>
      <c r="C343" s="8"/>
      <c r="D343" s="8"/>
      <c r="E343" s="8"/>
      <c r="F343" s="8"/>
      <c r="G343" s="8"/>
      <c r="H343" s="8"/>
      <c r="I343" s="8"/>
      <c r="J343" s="8"/>
      <c r="K343" s="8"/>
      <c r="L343" s="8"/>
      <c r="M343" s="8"/>
      <c r="N343" s="8"/>
      <c r="O343" s="8"/>
      <c r="P343" s="8"/>
      <c r="Q343" s="8"/>
      <c r="R343" s="8"/>
    </row>
    <row r="344" spans="2:18" x14ac:dyDescent="0.2">
      <c r="B344" s="8"/>
      <c r="C344" s="8"/>
      <c r="D344" s="8"/>
      <c r="E344" s="8"/>
      <c r="F344" s="8"/>
      <c r="G344" s="8"/>
      <c r="H344" s="8"/>
      <c r="I344" s="8"/>
      <c r="J344" s="8"/>
      <c r="K344" s="8"/>
      <c r="L344" s="8"/>
      <c r="M344" s="8"/>
      <c r="N344" s="8"/>
      <c r="O344" s="8"/>
      <c r="P344" s="8"/>
      <c r="Q344" s="8"/>
      <c r="R344" s="8"/>
    </row>
    <row r="345" spans="2:18" x14ac:dyDescent="0.2">
      <c r="B345" s="8"/>
      <c r="C345" s="8"/>
      <c r="D345" s="8"/>
      <c r="E345" s="8"/>
      <c r="F345" s="8"/>
      <c r="G345" s="8"/>
      <c r="H345" s="8"/>
      <c r="I345" s="8"/>
      <c r="J345" s="8"/>
      <c r="K345" s="8"/>
      <c r="L345" s="8"/>
      <c r="M345" s="8"/>
      <c r="N345" s="8"/>
      <c r="O345" s="8"/>
      <c r="P345" s="8"/>
      <c r="Q345" s="8"/>
      <c r="R345" s="8"/>
    </row>
    <row r="346" spans="2:18" x14ac:dyDescent="0.2">
      <c r="B346" s="8"/>
      <c r="C346" s="8"/>
      <c r="D346" s="8"/>
      <c r="E346" s="8"/>
      <c r="F346" s="8"/>
      <c r="G346" s="8"/>
      <c r="H346" s="8"/>
      <c r="I346" s="8"/>
      <c r="J346" s="8"/>
      <c r="K346" s="8"/>
      <c r="L346" s="8"/>
      <c r="M346" s="8"/>
      <c r="N346" s="8"/>
      <c r="O346" s="8"/>
      <c r="P346" s="8"/>
      <c r="Q346" s="8"/>
      <c r="R346" s="8"/>
    </row>
    <row r="347" spans="2:18" x14ac:dyDescent="0.2">
      <c r="B347" s="8"/>
      <c r="C347" s="8"/>
      <c r="D347" s="8"/>
      <c r="E347" s="8"/>
      <c r="F347" s="8"/>
      <c r="G347" s="8"/>
      <c r="H347" s="8"/>
      <c r="I347" s="8"/>
      <c r="J347" s="8"/>
      <c r="K347" s="8"/>
      <c r="L347" s="8"/>
      <c r="M347" s="8"/>
      <c r="N347" s="8"/>
      <c r="O347" s="8"/>
      <c r="P347" s="8"/>
      <c r="Q347" s="8"/>
      <c r="R347" s="8"/>
    </row>
    <row r="348" spans="2:18" x14ac:dyDescent="0.2">
      <c r="B348" s="8"/>
      <c r="C348" s="8"/>
      <c r="D348" s="8"/>
      <c r="E348" s="8"/>
      <c r="F348" s="8"/>
      <c r="G348" s="8"/>
      <c r="H348" s="8"/>
      <c r="I348" s="8"/>
      <c r="J348" s="8"/>
      <c r="K348" s="8"/>
      <c r="L348" s="8"/>
      <c r="M348" s="8"/>
      <c r="N348" s="8"/>
      <c r="O348" s="8"/>
      <c r="P348" s="8"/>
      <c r="Q348" s="8"/>
      <c r="R348" s="8"/>
    </row>
    <row r="349" spans="2:18" x14ac:dyDescent="0.2">
      <c r="B349" s="8"/>
      <c r="C349" s="8"/>
      <c r="D349" s="8"/>
      <c r="E349" s="8"/>
      <c r="F349" s="8"/>
      <c r="G349" s="8"/>
      <c r="H349" s="8"/>
      <c r="I349" s="8"/>
      <c r="J349" s="8"/>
      <c r="K349" s="8"/>
      <c r="L349" s="8"/>
      <c r="M349" s="8"/>
      <c r="N349" s="8"/>
      <c r="O349" s="8"/>
      <c r="P349" s="8"/>
      <c r="Q349" s="8"/>
      <c r="R349" s="8"/>
    </row>
    <row r="350" spans="2:18" x14ac:dyDescent="0.2">
      <c r="B350" s="8"/>
      <c r="C350" s="8"/>
      <c r="D350" s="8"/>
      <c r="E350" s="8"/>
      <c r="F350" s="8"/>
      <c r="G350" s="8"/>
      <c r="H350" s="8"/>
      <c r="I350" s="8"/>
      <c r="J350" s="8"/>
      <c r="K350" s="8"/>
      <c r="L350" s="8"/>
      <c r="M350" s="8"/>
      <c r="N350" s="8"/>
      <c r="O350" s="8"/>
      <c r="P350" s="8"/>
      <c r="Q350" s="8"/>
      <c r="R350" s="8"/>
    </row>
    <row r="351" spans="2:18" x14ac:dyDescent="0.2">
      <c r="B351" s="8"/>
      <c r="C351" s="8"/>
      <c r="D351" s="8"/>
      <c r="E351" s="8"/>
      <c r="F351" s="8"/>
      <c r="G351" s="8"/>
      <c r="H351" s="8"/>
      <c r="I351" s="8"/>
      <c r="J351" s="8"/>
      <c r="K351" s="8"/>
      <c r="L351" s="8"/>
      <c r="M351" s="8"/>
      <c r="N351" s="8"/>
      <c r="O351" s="8"/>
      <c r="P351" s="8"/>
      <c r="Q351" s="8"/>
      <c r="R351" s="8"/>
    </row>
    <row r="352" spans="2:18" x14ac:dyDescent="0.2">
      <c r="B352" s="8"/>
      <c r="C352" s="8"/>
      <c r="D352" s="8"/>
      <c r="E352" s="8"/>
      <c r="F352" s="8"/>
      <c r="G352" s="8"/>
      <c r="H352" s="8"/>
      <c r="I352" s="8"/>
      <c r="J352" s="8"/>
      <c r="K352" s="8"/>
      <c r="L352" s="8"/>
      <c r="M352" s="8"/>
      <c r="N352" s="8"/>
      <c r="O352" s="8"/>
      <c r="P352" s="8"/>
      <c r="Q352" s="8"/>
      <c r="R352" s="8"/>
    </row>
    <row r="353" spans="2:18" x14ac:dyDescent="0.2">
      <c r="B353" s="8"/>
      <c r="C353" s="8"/>
      <c r="D353" s="8"/>
      <c r="E353" s="8"/>
      <c r="F353" s="8"/>
      <c r="G353" s="8"/>
      <c r="H353" s="8"/>
      <c r="I353" s="8"/>
      <c r="J353" s="8"/>
      <c r="K353" s="8"/>
      <c r="L353" s="8"/>
      <c r="M353" s="8"/>
      <c r="N353" s="8"/>
      <c r="O353" s="8"/>
      <c r="P353" s="8"/>
      <c r="Q353" s="8"/>
      <c r="R353" s="8"/>
    </row>
    <row r="354" spans="2:18" x14ac:dyDescent="0.2">
      <c r="B354" s="8"/>
      <c r="C354" s="8"/>
      <c r="D354" s="8"/>
      <c r="E354" s="8"/>
      <c r="F354" s="8"/>
      <c r="G354" s="8"/>
      <c r="H354" s="8"/>
      <c r="I354" s="8"/>
      <c r="J354" s="8"/>
      <c r="K354" s="8"/>
      <c r="L354" s="8"/>
      <c r="M354" s="8"/>
      <c r="N354" s="8"/>
      <c r="O354" s="8"/>
      <c r="P354" s="8"/>
      <c r="Q354" s="8"/>
      <c r="R354" s="8"/>
    </row>
    <row r="355" spans="2:18" x14ac:dyDescent="0.2">
      <c r="B355" s="8"/>
      <c r="C355" s="8"/>
      <c r="D355" s="8"/>
      <c r="E355" s="8"/>
      <c r="F355" s="8"/>
      <c r="G355" s="8"/>
      <c r="H355" s="8"/>
      <c r="I355" s="8"/>
      <c r="J355" s="8"/>
      <c r="K355" s="8"/>
      <c r="L355" s="8"/>
      <c r="M355" s="8"/>
      <c r="N355" s="8"/>
      <c r="O355" s="8"/>
      <c r="P355" s="8"/>
      <c r="Q355" s="8"/>
      <c r="R355" s="8"/>
    </row>
    <row r="356" spans="2:18" x14ac:dyDescent="0.2">
      <c r="B356" s="8"/>
      <c r="C356" s="8"/>
      <c r="D356" s="8"/>
      <c r="E356" s="8"/>
      <c r="F356" s="8"/>
      <c r="G356" s="8"/>
      <c r="H356" s="8"/>
      <c r="I356" s="8"/>
      <c r="J356" s="8"/>
      <c r="K356" s="8"/>
      <c r="L356" s="8"/>
      <c r="M356" s="8"/>
      <c r="N356" s="8"/>
      <c r="O356" s="8"/>
      <c r="P356" s="8"/>
      <c r="Q356" s="8"/>
      <c r="R356" s="8"/>
    </row>
    <row r="357" spans="2:18" x14ac:dyDescent="0.2">
      <c r="B357" s="8"/>
      <c r="C357" s="8"/>
      <c r="D357" s="8"/>
      <c r="E357" s="8"/>
      <c r="F357" s="8"/>
      <c r="G357" s="8"/>
      <c r="H357" s="8"/>
      <c r="I357" s="8"/>
      <c r="J357" s="8"/>
      <c r="K357" s="8"/>
      <c r="L357" s="8"/>
      <c r="M357" s="8"/>
      <c r="N357" s="8"/>
      <c r="O357" s="8"/>
      <c r="P357" s="8"/>
      <c r="Q357" s="8"/>
      <c r="R357" s="8"/>
    </row>
    <row r="358" spans="2:18" x14ac:dyDescent="0.2">
      <c r="B358" s="8"/>
      <c r="C358" s="8"/>
      <c r="D358" s="8"/>
      <c r="E358" s="8"/>
      <c r="F358" s="8"/>
      <c r="G358" s="8"/>
      <c r="H358" s="8"/>
      <c r="I358" s="8"/>
      <c r="J358" s="8"/>
      <c r="K358" s="8"/>
      <c r="L358" s="8"/>
      <c r="M358" s="8"/>
      <c r="N358" s="8"/>
      <c r="O358" s="8"/>
      <c r="P358" s="8"/>
      <c r="Q358" s="8"/>
      <c r="R358" s="8"/>
    </row>
    <row r="359" spans="2:18" x14ac:dyDescent="0.2">
      <c r="B359" s="8"/>
      <c r="C359" s="8"/>
      <c r="D359" s="8"/>
      <c r="E359" s="8"/>
      <c r="F359" s="8"/>
      <c r="G359" s="8"/>
      <c r="H359" s="8"/>
      <c r="I359" s="8"/>
      <c r="J359" s="8"/>
      <c r="K359" s="8"/>
      <c r="L359" s="8"/>
      <c r="M359" s="8"/>
      <c r="N359" s="8"/>
      <c r="O359" s="8"/>
      <c r="P359" s="8"/>
      <c r="Q359" s="8"/>
      <c r="R359" s="8"/>
    </row>
    <row r="360" spans="2:18" x14ac:dyDescent="0.2">
      <c r="B360" s="8"/>
      <c r="C360" s="8"/>
      <c r="D360" s="8"/>
      <c r="E360" s="8"/>
      <c r="F360" s="8"/>
      <c r="G360" s="8"/>
      <c r="H360" s="8"/>
      <c r="I360" s="8"/>
      <c r="J360" s="8"/>
      <c r="K360" s="8"/>
      <c r="L360" s="8"/>
      <c r="M360" s="8"/>
      <c r="N360" s="8"/>
      <c r="O360" s="8"/>
      <c r="P360" s="8"/>
      <c r="Q360" s="8"/>
      <c r="R360" s="8"/>
    </row>
    <row r="361" spans="2:18" x14ac:dyDescent="0.2">
      <c r="B361" s="8"/>
      <c r="C361" s="8"/>
      <c r="D361" s="8"/>
      <c r="E361" s="8"/>
      <c r="F361" s="8"/>
      <c r="G361" s="8"/>
      <c r="H361" s="8"/>
      <c r="I361" s="8"/>
      <c r="J361" s="8"/>
      <c r="K361" s="8"/>
      <c r="L361" s="8"/>
      <c r="M361" s="8"/>
      <c r="N361" s="8"/>
      <c r="O361" s="8"/>
      <c r="P361" s="8"/>
      <c r="Q361" s="8"/>
      <c r="R361" s="8"/>
    </row>
    <row r="362" spans="2:18" x14ac:dyDescent="0.2">
      <c r="B362" s="8"/>
      <c r="C362" s="8"/>
      <c r="D362" s="8"/>
      <c r="E362" s="8"/>
      <c r="F362" s="8"/>
      <c r="G362" s="8"/>
      <c r="H362" s="8"/>
      <c r="I362" s="8"/>
      <c r="J362" s="8"/>
      <c r="K362" s="8"/>
      <c r="L362" s="8"/>
      <c r="M362" s="8"/>
      <c r="N362" s="8"/>
      <c r="O362" s="8"/>
      <c r="P362" s="8"/>
      <c r="Q362" s="8"/>
      <c r="R362" s="8"/>
    </row>
    <row r="363" spans="2:18" x14ac:dyDescent="0.2">
      <c r="B363" s="8"/>
      <c r="C363" s="8"/>
      <c r="D363" s="8"/>
      <c r="E363" s="8"/>
      <c r="F363" s="8"/>
      <c r="G363" s="8"/>
      <c r="H363" s="8"/>
      <c r="I363" s="8"/>
      <c r="J363" s="8"/>
      <c r="K363" s="8"/>
      <c r="L363" s="8"/>
      <c r="M363" s="8"/>
      <c r="N363" s="8"/>
      <c r="O363" s="8"/>
      <c r="P363" s="8"/>
      <c r="Q363" s="8"/>
      <c r="R363" s="8"/>
    </row>
    <row r="364" spans="2:18" x14ac:dyDescent="0.2">
      <c r="B364" s="8"/>
      <c r="C364" s="8"/>
      <c r="D364" s="8"/>
      <c r="E364" s="8"/>
      <c r="F364" s="8"/>
      <c r="G364" s="8"/>
      <c r="H364" s="8"/>
      <c r="I364" s="8"/>
      <c r="J364" s="8"/>
      <c r="K364" s="8"/>
      <c r="L364" s="8"/>
      <c r="M364" s="8"/>
      <c r="N364" s="8"/>
      <c r="O364" s="8"/>
      <c r="P364" s="8"/>
      <c r="Q364" s="8"/>
      <c r="R364" s="8"/>
    </row>
    <row r="365" spans="2:18" x14ac:dyDescent="0.2">
      <c r="B365" s="8"/>
      <c r="C365" s="8"/>
      <c r="D365" s="8"/>
      <c r="E365" s="8"/>
      <c r="F365" s="8"/>
      <c r="G365" s="8"/>
      <c r="H365" s="8"/>
      <c r="I365" s="8"/>
      <c r="J365" s="8"/>
      <c r="K365" s="8"/>
      <c r="L365" s="8"/>
      <c r="M365" s="8"/>
      <c r="N365" s="8"/>
      <c r="O365" s="8"/>
      <c r="P365" s="8"/>
      <c r="Q365" s="8"/>
      <c r="R365" s="8"/>
    </row>
    <row r="366" spans="2:18" x14ac:dyDescent="0.2">
      <c r="B366" s="8"/>
      <c r="C366" s="8"/>
      <c r="D366" s="8"/>
      <c r="E366" s="8"/>
      <c r="F366" s="8"/>
      <c r="G366" s="8"/>
      <c r="H366" s="8"/>
      <c r="I366" s="8"/>
      <c r="J366" s="8"/>
      <c r="K366" s="8"/>
      <c r="L366" s="8"/>
      <c r="M366" s="8"/>
      <c r="N366" s="8"/>
      <c r="O366" s="8"/>
      <c r="P366" s="8"/>
      <c r="Q366" s="8"/>
      <c r="R366" s="8"/>
    </row>
    <row r="367" spans="2:18" x14ac:dyDescent="0.2">
      <c r="B367" s="8"/>
      <c r="C367" s="8"/>
      <c r="D367" s="8"/>
      <c r="E367" s="8"/>
      <c r="F367" s="8"/>
      <c r="G367" s="8"/>
      <c r="H367" s="8"/>
      <c r="I367" s="8"/>
      <c r="J367" s="8"/>
      <c r="K367" s="8"/>
      <c r="L367" s="8"/>
      <c r="M367" s="8"/>
      <c r="N367" s="8"/>
      <c r="O367" s="8"/>
      <c r="P367" s="8"/>
      <c r="Q367" s="8"/>
      <c r="R367" s="8"/>
    </row>
    <row r="368" spans="2:18" x14ac:dyDescent="0.2">
      <c r="B368" s="8"/>
      <c r="C368" s="8"/>
      <c r="D368" s="8"/>
      <c r="E368" s="8"/>
      <c r="F368" s="8"/>
      <c r="G368" s="8"/>
      <c r="H368" s="8"/>
      <c r="I368" s="8"/>
      <c r="J368" s="8"/>
      <c r="K368" s="8"/>
      <c r="L368" s="8"/>
      <c r="M368" s="8"/>
      <c r="N368" s="8"/>
      <c r="O368" s="8"/>
      <c r="P368" s="8"/>
      <c r="Q368" s="8"/>
      <c r="R368" s="8"/>
    </row>
    <row r="369" spans="2:18" x14ac:dyDescent="0.2">
      <c r="B369" s="8"/>
      <c r="C369" s="8"/>
      <c r="D369" s="8"/>
      <c r="E369" s="8"/>
      <c r="F369" s="8"/>
      <c r="G369" s="8"/>
      <c r="H369" s="8"/>
      <c r="I369" s="8"/>
      <c r="J369" s="8"/>
      <c r="K369" s="8"/>
      <c r="L369" s="8"/>
      <c r="M369" s="8"/>
      <c r="N369" s="8"/>
      <c r="O369" s="8"/>
      <c r="P369" s="8"/>
      <c r="Q369" s="8"/>
      <c r="R369" s="8"/>
    </row>
    <row r="370" spans="2:18" x14ac:dyDescent="0.2">
      <c r="B370" s="8"/>
      <c r="C370" s="8"/>
      <c r="D370" s="8"/>
      <c r="E370" s="8"/>
      <c r="F370" s="8"/>
      <c r="G370" s="8"/>
      <c r="H370" s="8"/>
      <c r="I370" s="8"/>
      <c r="J370" s="8"/>
      <c r="K370" s="8"/>
      <c r="L370" s="8"/>
      <c r="M370" s="8"/>
      <c r="N370" s="8"/>
      <c r="O370" s="8"/>
      <c r="P370" s="8"/>
      <c r="Q370" s="8"/>
      <c r="R370" s="8"/>
    </row>
    <row r="371" spans="2:18" x14ac:dyDescent="0.2">
      <c r="B371" s="8"/>
      <c r="C371" s="8"/>
      <c r="D371" s="8"/>
      <c r="E371" s="8"/>
      <c r="F371" s="8"/>
      <c r="G371" s="8"/>
      <c r="H371" s="8"/>
      <c r="I371" s="8"/>
      <c r="J371" s="8"/>
      <c r="K371" s="8"/>
      <c r="L371" s="8"/>
      <c r="M371" s="8"/>
      <c r="N371" s="8"/>
      <c r="O371" s="8"/>
      <c r="P371" s="8"/>
      <c r="Q371" s="8"/>
      <c r="R371" s="8"/>
    </row>
    <row r="372" spans="2:18" x14ac:dyDescent="0.2">
      <c r="B372" s="8"/>
      <c r="C372" s="8"/>
      <c r="D372" s="8"/>
      <c r="E372" s="8"/>
      <c r="F372" s="8"/>
      <c r="G372" s="8"/>
      <c r="H372" s="8"/>
      <c r="I372" s="8"/>
      <c r="J372" s="8"/>
      <c r="K372" s="8"/>
      <c r="L372" s="8"/>
      <c r="M372" s="8"/>
      <c r="N372" s="8"/>
      <c r="O372" s="8"/>
      <c r="P372" s="8"/>
      <c r="Q372" s="8"/>
      <c r="R372" s="8"/>
    </row>
    <row r="373" spans="2:18" x14ac:dyDescent="0.2">
      <c r="B373" s="8"/>
      <c r="C373" s="8"/>
      <c r="D373" s="8"/>
      <c r="E373" s="8"/>
      <c r="F373" s="8"/>
      <c r="G373" s="8"/>
      <c r="H373" s="8"/>
      <c r="I373" s="8"/>
      <c r="J373" s="8"/>
      <c r="K373" s="8"/>
      <c r="L373" s="8"/>
      <c r="M373" s="8"/>
      <c r="N373" s="8"/>
      <c r="O373" s="8"/>
      <c r="P373" s="8"/>
      <c r="Q373" s="8"/>
      <c r="R373" s="8"/>
    </row>
    <row r="374" spans="2:18" x14ac:dyDescent="0.2">
      <c r="B374" s="8"/>
      <c r="C374" s="8"/>
      <c r="D374" s="8"/>
      <c r="E374" s="8"/>
      <c r="F374" s="8"/>
      <c r="G374" s="8"/>
      <c r="H374" s="8"/>
      <c r="I374" s="8"/>
      <c r="J374" s="8"/>
      <c r="K374" s="8"/>
      <c r="L374" s="8"/>
      <c r="M374" s="8"/>
      <c r="N374" s="8"/>
      <c r="O374" s="8"/>
      <c r="P374" s="8"/>
      <c r="Q374" s="8"/>
      <c r="R374" s="8"/>
    </row>
    <row r="375" spans="2:18" x14ac:dyDescent="0.2">
      <c r="B375" s="8"/>
      <c r="C375" s="8"/>
      <c r="D375" s="8"/>
      <c r="E375" s="8"/>
      <c r="F375" s="8"/>
      <c r="G375" s="8"/>
      <c r="H375" s="8"/>
      <c r="I375" s="8"/>
      <c r="J375" s="8"/>
      <c r="K375" s="8"/>
      <c r="L375" s="8"/>
      <c r="M375" s="8"/>
      <c r="N375" s="8"/>
      <c r="O375" s="8"/>
      <c r="P375" s="8"/>
      <c r="Q375" s="8"/>
      <c r="R375" s="8"/>
    </row>
    <row r="376" spans="2:18" x14ac:dyDescent="0.2">
      <c r="B376" s="8"/>
      <c r="C376" s="8"/>
      <c r="D376" s="8"/>
      <c r="E376" s="8"/>
      <c r="F376" s="8"/>
      <c r="G376" s="8"/>
      <c r="H376" s="8"/>
      <c r="I376" s="8"/>
      <c r="J376" s="8"/>
      <c r="K376" s="8"/>
      <c r="L376" s="8"/>
      <c r="M376" s="8"/>
      <c r="N376" s="8"/>
      <c r="O376" s="8"/>
      <c r="P376" s="8"/>
      <c r="Q376" s="8"/>
      <c r="R376" s="8"/>
    </row>
    <row r="377" spans="2:18" x14ac:dyDescent="0.2">
      <c r="B377" s="8"/>
      <c r="C377" s="8"/>
      <c r="D377" s="8"/>
      <c r="E377" s="8"/>
      <c r="F377" s="8"/>
      <c r="G377" s="8"/>
      <c r="H377" s="8"/>
      <c r="I377" s="8"/>
      <c r="J377" s="8"/>
      <c r="K377" s="8"/>
      <c r="L377" s="8"/>
      <c r="M377" s="8"/>
      <c r="N377" s="8"/>
      <c r="O377" s="8"/>
      <c r="P377" s="8"/>
      <c r="Q377" s="8"/>
      <c r="R377" s="8"/>
    </row>
    <row r="378" spans="2:18" x14ac:dyDescent="0.2">
      <c r="B378" s="8"/>
      <c r="C378" s="8"/>
      <c r="D378" s="8"/>
      <c r="E378" s="8"/>
      <c r="F378" s="8"/>
      <c r="G378" s="8"/>
      <c r="H378" s="8"/>
      <c r="I378" s="8"/>
      <c r="J378" s="8"/>
      <c r="K378" s="8"/>
      <c r="L378" s="8"/>
      <c r="M378" s="8"/>
      <c r="N378" s="8"/>
      <c r="O378" s="8"/>
      <c r="P378" s="8"/>
      <c r="Q378" s="8"/>
      <c r="R378" s="8"/>
    </row>
    <row r="379" spans="2:18" x14ac:dyDescent="0.2">
      <c r="B379" s="8"/>
      <c r="C379" s="8"/>
      <c r="D379" s="8"/>
      <c r="E379" s="8"/>
      <c r="F379" s="8"/>
      <c r="G379" s="8"/>
      <c r="H379" s="8"/>
      <c r="I379" s="8"/>
      <c r="J379" s="8"/>
      <c r="K379" s="8"/>
      <c r="L379" s="8"/>
      <c r="M379" s="8"/>
      <c r="N379" s="8"/>
      <c r="O379" s="8"/>
      <c r="P379" s="8"/>
      <c r="Q379" s="8"/>
      <c r="R379" s="8"/>
    </row>
    <row r="380" spans="2:18" x14ac:dyDescent="0.2">
      <c r="B380" s="8"/>
      <c r="C380" s="8"/>
      <c r="D380" s="8"/>
      <c r="E380" s="8"/>
      <c r="F380" s="8"/>
      <c r="G380" s="8"/>
      <c r="H380" s="8"/>
      <c r="I380" s="8"/>
      <c r="J380" s="8"/>
      <c r="K380" s="8"/>
      <c r="L380" s="8"/>
      <c r="M380" s="8"/>
      <c r="N380" s="8"/>
      <c r="O380" s="8"/>
      <c r="P380" s="8"/>
      <c r="Q380" s="8"/>
      <c r="R380" s="8"/>
    </row>
    <row r="381" spans="2:18" x14ac:dyDescent="0.2">
      <c r="B381" s="8"/>
      <c r="C381" s="8"/>
      <c r="D381" s="8"/>
      <c r="E381" s="8"/>
      <c r="F381" s="8"/>
      <c r="G381" s="8"/>
      <c r="H381" s="8"/>
      <c r="I381" s="8"/>
      <c r="J381" s="8"/>
      <c r="K381" s="8"/>
      <c r="L381" s="8"/>
      <c r="M381" s="8"/>
      <c r="N381" s="8"/>
      <c r="O381" s="8"/>
      <c r="P381" s="8"/>
      <c r="Q381" s="8"/>
      <c r="R381" s="8"/>
    </row>
    <row r="382" spans="2:18" x14ac:dyDescent="0.2">
      <c r="B382" s="8"/>
      <c r="C382" s="8"/>
      <c r="D382" s="8"/>
      <c r="E382" s="8"/>
      <c r="F382" s="8"/>
      <c r="G382" s="8"/>
      <c r="H382" s="8"/>
      <c r="I382" s="8"/>
      <c r="J382" s="8"/>
      <c r="K382" s="8"/>
      <c r="L382" s="8"/>
      <c r="M382" s="8"/>
      <c r="N382" s="8"/>
      <c r="O382" s="8"/>
      <c r="P382" s="8"/>
      <c r="Q382" s="8"/>
      <c r="R382" s="8"/>
    </row>
    <row r="383" spans="2:18" x14ac:dyDescent="0.2">
      <c r="B383" s="8"/>
      <c r="C383" s="8"/>
      <c r="D383" s="8"/>
      <c r="E383" s="8"/>
      <c r="F383" s="8"/>
      <c r="G383" s="8"/>
      <c r="H383" s="8"/>
      <c r="I383" s="8"/>
      <c r="J383" s="8"/>
      <c r="K383" s="8"/>
      <c r="L383" s="8"/>
      <c r="M383" s="8"/>
      <c r="N383" s="8"/>
      <c r="O383" s="8"/>
      <c r="P383" s="8"/>
      <c r="Q383" s="8"/>
      <c r="R383" s="8"/>
    </row>
    <row r="384" spans="2:18" x14ac:dyDescent="0.2">
      <c r="B384" s="8"/>
      <c r="C384" s="8"/>
      <c r="D384" s="8"/>
      <c r="E384" s="8"/>
      <c r="F384" s="8"/>
      <c r="G384" s="8"/>
      <c r="H384" s="8"/>
      <c r="I384" s="8"/>
      <c r="J384" s="8"/>
      <c r="K384" s="8"/>
      <c r="L384" s="8"/>
      <c r="M384" s="8"/>
      <c r="N384" s="8"/>
      <c r="O384" s="8"/>
      <c r="P384" s="8"/>
      <c r="Q384" s="8"/>
      <c r="R384" s="8"/>
    </row>
    <row r="385" spans="2:18" x14ac:dyDescent="0.2">
      <c r="B385" s="8"/>
      <c r="C385" s="8"/>
      <c r="D385" s="8"/>
      <c r="E385" s="8"/>
      <c r="F385" s="8"/>
      <c r="G385" s="8"/>
      <c r="H385" s="8"/>
      <c r="I385" s="8"/>
      <c r="J385" s="8"/>
      <c r="K385" s="8"/>
      <c r="L385" s="8"/>
      <c r="M385" s="8"/>
      <c r="N385" s="8"/>
      <c r="O385" s="8"/>
      <c r="P385" s="8"/>
      <c r="Q385" s="8"/>
      <c r="R385" s="8"/>
    </row>
    <row r="386" spans="2:18" x14ac:dyDescent="0.2">
      <c r="B386" s="8"/>
      <c r="C386" s="8"/>
      <c r="D386" s="8"/>
      <c r="E386" s="8"/>
      <c r="F386" s="8"/>
      <c r="G386" s="8"/>
      <c r="H386" s="8"/>
      <c r="I386" s="8"/>
      <c r="J386" s="8"/>
      <c r="K386" s="8"/>
      <c r="L386" s="8"/>
      <c r="M386" s="8"/>
      <c r="N386" s="8"/>
      <c r="O386" s="8"/>
      <c r="P386" s="8"/>
      <c r="Q386" s="8"/>
      <c r="R386" s="8"/>
    </row>
    <row r="387" spans="2:18" x14ac:dyDescent="0.2">
      <c r="B387" s="8"/>
      <c r="C387" s="8"/>
      <c r="D387" s="8"/>
      <c r="E387" s="8"/>
      <c r="F387" s="8"/>
      <c r="G387" s="8"/>
      <c r="H387" s="8"/>
      <c r="I387" s="8"/>
      <c r="J387" s="8"/>
      <c r="K387" s="8"/>
      <c r="L387" s="8"/>
      <c r="M387" s="8"/>
      <c r="N387" s="8"/>
      <c r="O387" s="8"/>
      <c r="P387" s="8"/>
      <c r="Q387" s="8"/>
      <c r="R387" s="8"/>
    </row>
    <row r="388" spans="2:18" x14ac:dyDescent="0.2">
      <c r="B388" s="8"/>
      <c r="C388" s="8"/>
      <c r="D388" s="8"/>
      <c r="E388" s="8"/>
      <c r="F388" s="8"/>
      <c r="G388" s="8"/>
      <c r="H388" s="8"/>
      <c r="I388" s="8"/>
      <c r="J388" s="8"/>
      <c r="K388" s="8"/>
      <c r="L388" s="8"/>
      <c r="M388" s="8"/>
      <c r="N388" s="8"/>
      <c r="O388" s="8"/>
      <c r="P388" s="8"/>
      <c r="Q388" s="8"/>
      <c r="R388" s="8"/>
    </row>
    <row r="389" spans="2:18" x14ac:dyDescent="0.2">
      <c r="B389" s="8"/>
      <c r="C389" s="8"/>
      <c r="D389" s="8"/>
      <c r="E389" s="8"/>
      <c r="F389" s="8"/>
      <c r="G389" s="8"/>
      <c r="H389" s="8"/>
      <c r="I389" s="8"/>
      <c r="J389" s="8"/>
      <c r="K389" s="8"/>
      <c r="L389" s="8"/>
      <c r="M389" s="8"/>
      <c r="N389" s="8"/>
      <c r="O389" s="8"/>
      <c r="P389" s="8"/>
      <c r="Q389" s="8"/>
      <c r="R389" s="8"/>
    </row>
    <row r="390" spans="2:18" x14ac:dyDescent="0.2">
      <c r="B390" s="8"/>
      <c r="C390" s="8"/>
      <c r="D390" s="8"/>
      <c r="E390" s="8"/>
      <c r="F390" s="8"/>
      <c r="G390" s="8"/>
      <c r="H390" s="8"/>
      <c r="I390" s="8"/>
      <c r="J390" s="8"/>
      <c r="K390" s="8"/>
      <c r="L390" s="8"/>
      <c r="M390" s="8"/>
      <c r="N390" s="8"/>
      <c r="O390" s="8"/>
      <c r="P390" s="8"/>
      <c r="Q390" s="8"/>
      <c r="R390" s="8"/>
    </row>
    <row r="391" spans="2:18" x14ac:dyDescent="0.2">
      <c r="B391" s="8"/>
      <c r="C391" s="8"/>
      <c r="D391" s="8"/>
      <c r="E391" s="8"/>
      <c r="F391" s="8"/>
      <c r="G391" s="8"/>
      <c r="H391" s="8"/>
      <c r="I391" s="8"/>
      <c r="J391" s="8"/>
      <c r="K391" s="8"/>
      <c r="L391" s="8"/>
      <c r="M391" s="8"/>
      <c r="N391" s="8"/>
      <c r="O391" s="8"/>
      <c r="P391" s="8"/>
      <c r="Q391" s="8"/>
      <c r="R391" s="8"/>
    </row>
    <row r="392" spans="2:18" x14ac:dyDescent="0.2">
      <c r="B392" s="8"/>
      <c r="C392" s="8"/>
      <c r="D392" s="8"/>
      <c r="E392" s="8"/>
      <c r="F392" s="8"/>
      <c r="G392" s="8"/>
      <c r="H392" s="8"/>
      <c r="I392" s="8"/>
      <c r="J392" s="8"/>
      <c r="K392" s="8"/>
      <c r="L392" s="8"/>
      <c r="M392" s="8"/>
      <c r="N392" s="8"/>
      <c r="O392" s="8"/>
      <c r="P392" s="8"/>
      <c r="Q392" s="8"/>
      <c r="R392" s="8"/>
    </row>
    <row r="393" spans="2:18" x14ac:dyDescent="0.2">
      <c r="B393" s="8"/>
      <c r="C393" s="8"/>
      <c r="D393" s="8"/>
      <c r="E393" s="8"/>
      <c r="F393" s="8"/>
      <c r="G393" s="8"/>
      <c r="H393" s="8"/>
      <c r="I393" s="8"/>
      <c r="J393" s="8"/>
      <c r="K393" s="8"/>
      <c r="L393" s="8"/>
      <c r="M393" s="8"/>
      <c r="N393" s="8"/>
      <c r="O393" s="8"/>
      <c r="P393" s="8"/>
      <c r="Q393" s="8"/>
      <c r="R393" s="8"/>
    </row>
    <row r="394" spans="2:18" x14ac:dyDescent="0.2">
      <c r="B394" s="8"/>
      <c r="C394" s="8"/>
      <c r="D394" s="8"/>
      <c r="E394" s="8"/>
      <c r="F394" s="8"/>
      <c r="G394" s="8"/>
      <c r="H394" s="8"/>
      <c r="I394" s="8"/>
      <c r="J394" s="8"/>
      <c r="K394" s="8"/>
      <c r="L394" s="8"/>
      <c r="M394" s="8"/>
      <c r="N394" s="8"/>
      <c r="O394" s="8"/>
      <c r="P394" s="8"/>
      <c r="Q394" s="8"/>
      <c r="R394" s="8"/>
    </row>
    <row r="395" spans="2:18" x14ac:dyDescent="0.2">
      <c r="B395" s="8"/>
      <c r="C395" s="8"/>
      <c r="D395" s="8"/>
      <c r="E395" s="8"/>
      <c r="F395" s="8"/>
      <c r="G395" s="8"/>
      <c r="H395" s="8"/>
      <c r="I395" s="8"/>
      <c r="J395" s="8"/>
      <c r="K395" s="8"/>
      <c r="L395" s="8"/>
      <c r="M395" s="8"/>
      <c r="N395" s="8"/>
      <c r="O395" s="8"/>
      <c r="P395" s="8"/>
      <c r="Q395" s="8"/>
      <c r="R395" s="8"/>
    </row>
    <row r="396" spans="2:18" x14ac:dyDescent="0.2">
      <c r="B396" s="8"/>
      <c r="C396" s="8"/>
      <c r="D396" s="8"/>
      <c r="E396" s="8"/>
      <c r="F396" s="8"/>
      <c r="G396" s="8"/>
      <c r="H396" s="8"/>
      <c r="I396" s="8"/>
      <c r="J396" s="8"/>
      <c r="K396" s="8"/>
      <c r="L396" s="8"/>
      <c r="M396" s="8"/>
      <c r="N396" s="8"/>
      <c r="O396" s="8"/>
      <c r="P396" s="8"/>
      <c r="Q396" s="8"/>
      <c r="R396" s="8"/>
    </row>
    <row r="397" spans="2:18" x14ac:dyDescent="0.2">
      <c r="B397" s="8"/>
      <c r="C397" s="8"/>
      <c r="D397" s="8"/>
      <c r="E397" s="8"/>
      <c r="F397" s="8"/>
      <c r="G397" s="8"/>
      <c r="H397" s="8"/>
      <c r="I397" s="8"/>
      <c r="J397" s="8"/>
      <c r="K397" s="8"/>
      <c r="L397" s="8"/>
      <c r="M397" s="8"/>
      <c r="N397" s="8"/>
      <c r="O397" s="8"/>
      <c r="P397" s="8"/>
      <c r="Q397" s="8"/>
      <c r="R397" s="8"/>
    </row>
    <row r="398" spans="2:18" x14ac:dyDescent="0.2">
      <c r="B398" s="8"/>
      <c r="C398" s="8"/>
      <c r="D398" s="8"/>
      <c r="E398" s="8"/>
      <c r="F398" s="8"/>
      <c r="G398" s="8"/>
      <c r="H398" s="8"/>
      <c r="I398" s="8"/>
      <c r="J398" s="8"/>
      <c r="K398" s="8"/>
      <c r="L398" s="8"/>
      <c r="M398" s="8"/>
      <c r="N398" s="8"/>
      <c r="O398" s="8"/>
      <c r="P398" s="8"/>
      <c r="Q398" s="8"/>
      <c r="R398" s="8"/>
    </row>
    <row r="399" spans="2:18" x14ac:dyDescent="0.2">
      <c r="B399" s="8"/>
      <c r="C399" s="8"/>
      <c r="D399" s="8"/>
      <c r="E399" s="8"/>
      <c r="F399" s="8"/>
      <c r="G399" s="8"/>
      <c r="H399" s="8"/>
      <c r="I399" s="8"/>
      <c r="J399" s="8"/>
      <c r="K399" s="8"/>
      <c r="L399" s="8"/>
      <c r="M399" s="8"/>
      <c r="N399" s="8"/>
      <c r="O399" s="8"/>
      <c r="P399" s="8"/>
      <c r="Q399" s="8"/>
      <c r="R399" s="8"/>
    </row>
    <row r="400" spans="2:18" x14ac:dyDescent="0.2">
      <c r="B400" s="8"/>
      <c r="C400" s="8"/>
      <c r="D400" s="8"/>
      <c r="E400" s="8"/>
      <c r="F400" s="8"/>
      <c r="G400" s="8"/>
      <c r="H400" s="8"/>
      <c r="I400" s="8"/>
      <c r="J400" s="8"/>
      <c r="K400" s="8"/>
      <c r="L400" s="8"/>
      <c r="M400" s="8"/>
      <c r="N400" s="8"/>
      <c r="O400" s="8"/>
      <c r="P400" s="8"/>
      <c r="Q400" s="8"/>
      <c r="R400" s="8"/>
    </row>
    <row r="401" spans="2:18" x14ac:dyDescent="0.2">
      <c r="B401" s="8"/>
      <c r="C401" s="8"/>
      <c r="D401" s="8"/>
      <c r="E401" s="8"/>
      <c r="F401" s="8"/>
      <c r="G401" s="8"/>
      <c r="H401" s="8"/>
      <c r="I401" s="8"/>
      <c r="J401" s="8"/>
      <c r="K401" s="8"/>
      <c r="L401" s="8"/>
      <c r="M401" s="8"/>
      <c r="N401" s="8"/>
      <c r="O401" s="8"/>
      <c r="P401" s="8"/>
      <c r="Q401" s="8"/>
      <c r="R401" s="8"/>
    </row>
    <row r="402" spans="2:18" x14ac:dyDescent="0.2">
      <c r="B402" s="8"/>
      <c r="C402" s="8"/>
      <c r="D402" s="8"/>
      <c r="E402" s="8"/>
      <c r="F402" s="8"/>
      <c r="G402" s="8"/>
      <c r="H402" s="8"/>
      <c r="I402" s="8"/>
      <c r="J402" s="8"/>
      <c r="K402" s="8"/>
      <c r="L402" s="8"/>
      <c r="M402" s="8"/>
      <c r="N402" s="8"/>
      <c r="O402" s="8"/>
      <c r="P402" s="8"/>
      <c r="Q402" s="8"/>
      <c r="R402" s="8"/>
    </row>
    <row r="403" spans="2:18" x14ac:dyDescent="0.2">
      <c r="B403" s="8"/>
      <c r="C403" s="8"/>
      <c r="D403" s="8"/>
      <c r="E403" s="8"/>
      <c r="F403" s="8"/>
      <c r="G403" s="8"/>
      <c r="H403" s="8"/>
      <c r="I403" s="8"/>
      <c r="J403" s="8"/>
      <c r="K403" s="8"/>
      <c r="L403" s="8"/>
      <c r="M403" s="8"/>
      <c r="N403" s="8"/>
      <c r="O403" s="8"/>
      <c r="P403" s="8"/>
      <c r="Q403" s="8"/>
      <c r="R403" s="8"/>
    </row>
    <row r="404" spans="2:18" x14ac:dyDescent="0.2">
      <c r="B404" s="8"/>
      <c r="C404" s="8"/>
      <c r="D404" s="8"/>
      <c r="E404" s="8"/>
      <c r="F404" s="8"/>
      <c r="G404" s="8"/>
      <c r="H404" s="8"/>
      <c r="I404" s="8"/>
      <c r="J404" s="8"/>
      <c r="K404" s="8"/>
      <c r="L404" s="8"/>
      <c r="M404" s="8"/>
      <c r="N404" s="8"/>
      <c r="O404" s="8"/>
      <c r="P404" s="8"/>
      <c r="Q404" s="8"/>
      <c r="R404" s="8"/>
    </row>
    <row r="405" spans="2:18" x14ac:dyDescent="0.2">
      <c r="B405" s="8"/>
      <c r="C405" s="8"/>
      <c r="D405" s="8"/>
      <c r="E405" s="8"/>
      <c r="F405" s="8"/>
      <c r="G405" s="8"/>
      <c r="H405" s="8"/>
      <c r="I405" s="8"/>
      <c r="J405" s="8"/>
      <c r="K405" s="8"/>
      <c r="L405" s="8"/>
      <c r="M405" s="8"/>
      <c r="N405" s="8"/>
      <c r="O405" s="8"/>
      <c r="P405" s="8"/>
      <c r="Q405" s="8"/>
      <c r="R405" s="8"/>
    </row>
    <row r="406" spans="2:18" x14ac:dyDescent="0.2">
      <c r="B406" s="8"/>
      <c r="C406" s="8"/>
      <c r="D406" s="8"/>
      <c r="E406" s="8"/>
      <c r="F406" s="8"/>
      <c r="G406" s="8"/>
      <c r="H406" s="8"/>
      <c r="I406" s="8"/>
      <c r="J406" s="8"/>
      <c r="K406" s="8"/>
      <c r="L406" s="8"/>
      <c r="M406" s="8"/>
      <c r="N406" s="8"/>
      <c r="O406" s="8"/>
      <c r="P406" s="8"/>
      <c r="Q406" s="8"/>
      <c r="R406" s="8"/>
    </row>
    <row r="407" spans="2:18" x14ac:dyDescent="0.2">
      <c r="B407" s="8"/>
      <c r="C407" s="8"/>
      <c r="D407" s="8"/>
      <c r="E407" s="8"/>
      <c r="F407" s="8"/>
      <c r="G407" s="8"/>
      <c r="H407" s="8"/>
      <c r="I407" s="8"/>
      <c r="J407" s="8"/>
      <c r="K407" s="8"/>
      <c r="L407" s="8"/>
      <c r="M407" s="8"/>
      <c r="N407" s="8"/>
      <c r="O407" s="8"/>
      <c r="P407" s="8"/>
      <c r="Q407" s="8"/>
      <c r="R407" s="8"/>
    </row>
    <row r="408" spans="2:18" x14ac:dyDescent="0.2">
      <c r="B408" s="8"/>
      <c r="C408" s="8"/>
      <c r="D408" s="8"/>
      <c r="E408" s="8"/>
      <c r="F408" s="8"/>
      <c r="G408" s="8"/>
      <c r="H408" s="8"/>
      <c r="I408" s="8"/>
      <c r="J408" s="8"/>
      <c r="K408" s="8"/>
      <c r="L408" s="8"/>
      <c r="M408" s="8"/>
      <c r="N408" s="8"/>
      <c r="O408" s="8"/>
      <c r="P408" s="8"/>
      <c r="Q408" s="8"/>
      <c r="R408" s="8"/>
    </row>
    <row r="409" spans="2:18" x14ac:dyDescent="0.2">
      <c r="B409" s="8"/>
      <c r="C409" s="8"/>
      <c r="D409" s="8"/>
      <c r="E409" s="8"/>
      <c r="F409" s="8"/>
      <c r="G409" s="8"/>
      <c r="H409" s="8"/>
      <c r="I409" s="8"/>
      <c r="J409" s="8"/>
      <c r="K409" s="8"/>
      <c r="L409" s="8"/>
      <c r="M409" s="8"/>
      <c r="N409" s="8"/>
      <c r="O409" s="8"/>
      <c r="P409" s="8"/>
      <c r="Q409" s="8"/>
      <c r="R409" s="8"/>
    </row>
    <row r="410" spans="2:18" x14ac:dyDescent="0.2">
      <c r="B410" s="8"/>
      <c r="C410" s="8"/>
      <c r="D410" s="8"/>
      <c r="E410" s="8"/>
      <c r="F410" s="8"/>
      <c r="G410" s="8"/>
      <c r="H410" s="8"/>
      <c r="I410" s="8"/>
      <c r="J410" s="8"/>
      <c r="K410" s="8"/>
      <c r="L410" s="8"/>
      <c r="M410" s="8"/>
      <c r="N410" s="8"/>
      <c r="O410" s="8"/>
      <c r="P410" s="8"/>
      <c r="Q410" s="8"/>
      <c r="R410" s="8"/>
    </row>
    <row r="411" spans="2:18" x14ac:dyDescent="0.2">
      <c r="B411" s="8"/>
      <c r="C411" s="8"/>
      <c r="D411" s="8"/>
      <c r="E411" s="8"/>
      <c r="F411" s="8"/>
      <c r="G411" s="8"/>
      <c r="H411" s="8"/>
      <c r="I411" s="8"/>
      <c r="J411" s="8"/>
      <c r="K411" s="8"/>
      <c r="L411" s="8"/>
      <c r="M411" s="8"/>
      <c r="N411" s="8"/>
      <c r="O411" s="8"/>
      <c r="P411" s="8"/>
      <c r="Q411" s="8"/>
      <c r="R411" s="8"/>
    </row>
    <row r="412" spans="2:18" x14ac:dyDescent="0.2">
      <c r="B412" s="8"/>
      <c r="C412" s="8"/>
      <c r="D412" s="8"/>
      <c r="E412" s="8"/>
      <c r="F412" s="8"/>
      <c r="G412" s="8"/>
      <c r="H412" s="8"/>
      <c r="I412" s="8"/>
      <c r="J412" s="8"/>
      <c r="K412" s="8"/>
      <c r="L412" s="8"/>
      <c r="M412" s="8"/>
      <c r="N412" s="8"/>
      <c r="O412" s="8"/>
      <c r="P412" s="8"/>
      <c r="Q412" s="8"/>
      <c r="R412" s="8"/>
    </row>
    <row r="413" spans="2:18" x14ac:dyDescent="0.2">
      <c r="B413" s="8"/>
      <c r="C413" s="8"/>
      <c r="D413" s="8"/>
      <c r="E413" s="8"/>
      <c r="F413" s="8"/>
      <c r="G413" s="8"/>
      <c r="H413" s="8"/>
      <c r="I413" s="8"/>
      <c r="J413" s="8"/>
      <c r="K413" s="8"/>
      <c r="L413" s="8"/>
      <c r="M413" s="8"/>
      <c r="N413" s="8"/>
      <c r="O413" s="8"/>
      <c r="P413" s="8"/>
      <c r="Q413" s="8"/>
      <c r="R413" s="8"/>
    </row>
    <row r="414" spans="2:18" x14ac:dyDescent="0.2">
      <c r="B414" s="8"/>
      <c r="C414" s="8"/>
      <c r="D414" s="8"/>
      <c r="E414" s="8"/>
      <c r="F414" s="8"/>
      <c r="G414" s="8"/>
      <c r="H414" s="8"/>
      <c r="I414" s="8"/>
      <c r="J414" s="8"/>
      <c r="K414" s="8"/>
      <c r="L414" s="8"/>
      <c r="M414" s="8"/>
      <c r="N414" s="8"/>
      <c r="O414" s="8"/>
      <c r="P414" s="8"/>
      <c r="Q414" s="8"/>
      <c r="R414" s="8"/>
    </row>
    <row r="415" spans="2:18" x14ac:dyDescent="0.2">
      <c r="B415" s="8"/>
      <c r="C415" s="8"/>
      <c r="D415" s="8"/>
      <c r="E415" s="8"/>
      <c r="F415" s="8"/>
      <c r="G415" s="8"/>
      <c r="H415" s="8"/>
      <c r="I415" s="8"/>
      <c r="J415" s="8"/>
      <c r="K415" s="8"/>
      <c r="L415" s="8"/>
      <c r="M415" s="8"/>
      <c r="N415" s="8"/>
      <c r="O415" s="8"/>
      <c r="P415" s="8"/>
      <c r="Q415" s="8"/>
      <c r="R415" s="8"/>
    </row>
    <row r="416" spans="2:18" x14ac:dyDescent="0.2">
      <c r="B416" s="8"/>
      <c r="C416" s="8"/>
      <c r="D416" s="8"/>
      <c r="E416" s="8"/>
      <c r="F416" s="8"/>
      <c r="G416" s="8"/>
      <c r="H416" s="8"/>
      <c r="I416" s="8"/>
      <c r="J416" s="8"/>
      <c r="K416" s="8"/>
      <c r="L416" s="8"/>
      <c r="M416" s="8"/>
      <c r="N416" s="8"/>
      <c r="O416" s="8"/>
      <c r="P416" s="8"/>
      <c r="Q416" s="8"/>
      <c r="R416" s="8"/>
    </row>
    <row r="417" spans="2:18" x14ac:dyDescent="0.2">
      <c r="B417" s="8"/>
      <c r="C417" s="8"/>
      <c r="D417" s="8"/>
      <c r="E417" s="8"/>
      <c r="F417" s="8"/>
      <c r="G417" s="8"/>
      <c r="H417" s="8"/>
      <c r="I417" s="8"/>
      <c r="J417" s="8"/>
      <c r="K417" s="8"/>
      <c r="L417" s="8"/>
      <c r="M417" s="8"/>
      <c r="N417" s="8"/>
      <c r="O417" s="8"/>
      <c r="P417" s="8"/>
      <c r="Q417" s="8"/>
      <c r="R417" s="8"/>
    </row>
    <row r="418" spans="2:18" x14ac:dyDescent="0.2">
      <c r="B418" s="8"/>
      <c r="C418" s="8"/>
      <c r="D418" s="8"/>
      <c r="E418" s="8"/>
      <c r="F418" s="8"/>
      <c r="G418" s="8"/>
      <c r="H418" s="8"/>
      <c r="I418" s="8"/>
      <c r="J418" s="8"/>
      <c r="K418" s="8"/>
      <c r="L418" s="8"/>
      <c r="M418" s="8"/>
      <c r="N418" s="8"/>
      <c r="O418" s="8"/>
      <c r="P418" s="8"/>
      <c r="Q418" s="8"/>
      <c r="R418" s="8"/>
    </row>
    <row r="419" spans="2:18" x14ac:dyDescent="0.2">
      <c r="B419" s="8"/>
      <c r="C419" s="8"/>
      <c r="D419" s="8"/>
      <c r="E419" s="8"/>
      <c r="F419" s="8"/>
      <c r="G419" s="8"/>
      <c r="H419" s="8"/>
      <c r="I419" s="8"/>
      <c r="J419" s="8"/>
      <c r="K419" s="8"/>
      <c r="L419" s="8"/>
      <c r="M419" s="8"/>
      <c r="N419" s="8"/>
      <c r="O419" s="8"/>
      <c r="P419" s="8"/>
      <c r="Q419" s="8"/>
      <c r="R419" s="8"/>
    </row>
    <row r="420" spans="2:18" x14ac:dyDescent="0.2">
      <c r="B420" s="8"/>
      <c r="C420" s="8"/>
      <c r="D420" s="8"/>
      <c r="E420" s="8"/>
      <c r="F420" s="8"/>
      <c r="G420" s="8"/>
      <c r="H420" s="8"/>
      <c r="I420" s="8"/>
      <c r="J420" s="8"/>
      <c r="K420" s="8"/>
      <c r="L420" s="8"/>
      <c r="M420" s="8"/>
      <c r="N420" s="8"/>
      <c r="O420" s="8"/>
      <c r="P420" s="8"/>
      <c r="Q420" s="8"/>
      <c r="R420" s="8"/>
    </row>
    <row r="421" spans="2:18" x14ac:dyDescent="0.2">
      <c r="B421" s="8"/>
      <c r="C421" s="8"/>
      <c r="D421" s="8"/>
      <c r="E421" s="8"/>
      <c r="F421" s="8"/>
      <c r="G421" s="8"/>
      <c r="H421" s="8"/>
      <c r="I421" s="8"/>
      <c r="J421" s="8"/>
      <c r="K421" s="8"/>
      <c r="L421" s="8"/>
      <c r="M421" s="8"/>
      <c r="N421" s="8"/>
      <c r="O421" s="8"/>
      <c r="P421" s="8"/>
      <c r="Q421" s="8"/>
      <c r="R421" s="8"/>
    </row>
    <row r="422" spans="2:18" x14ac:dyDescent="0.2">
      <c r="B422" s="8"/>
      <c r="C422" s="8"/>
      <c r="D422" s="8"/>
      <c r="E422" s="8"/>
      <c r="F422" s="8"/>
      <c r="G422" s="8"/>
      <c r="H422" s="8"/>
      <c r="I422" s="8"/>
      <c r="J422" s="8"/>
      <c r="K422" s="8"/>
      <c r="L422" s="8"/>
      <c r="M422" s="8"/>
      <c r="N422" s="8"/>
      <c r="O422" s="8"/>
      <c r="P422" s="8"/>
      <c r="Q422" s="8"/>
      <c r="R422" s="8"/>
    </row>
    <row r="423" spans="2:18" x14ac:dyDescent="0.2">
      <c r="B423" s="8"/>
      <c r="C423" s="8"/>
      <c r="D423" s="8"/>
      <c r="E423" s="8"/>
      <c r="F423" s="8"/>
      <c r="G423" s="8"/>
      <c r="H423" s="8"/>
      <c r="I423" s="8"/>
      <c r="J423" s="8"/>
      <c r="K423" s="8"/>
      <c r="L423" s="8"/>
      <c r="M423" s="8"/>
      <c r="N423" s="8"/>
      <c r="O423" s="8"/>
      <c r="P423" s="8"/>
      <c r="Q423" s="8"/>
      <c r="R423" s="8"/>
    </row>
    <row r="424" spans="2:18" x14ac:dyDescent="0.2">
      <c r="B424" s="8"/>
      <c r="C424" s="8"/>
      <c r="D424" s="8"/>
      <c r="E424" s="8"/>
      <c r="F424" s="8"/>
      <c r="G424" s="8"/>
      <c r="H424" s="8"/>
      <c r="I424" s="8"/>
      <c r="J424" s="8"/>
      <c r="K424" s="8"/>
      <c r="L424" s="8"/>
      <c r="M424" s="8"/>
      <c r="N424" s="8"/>
      <c r="O424" s="8"/>
      <c r="P424" s="8"/>
      <c r="Q424" s="8"/>
      <c r="R424" s="8"/>
    </row>
    <row r="425" spans="2:18" x14ac:dyDescent="0.2">
      <c r="B425" s="8"/>
      <c r="C425" s="8"/>
      <c r="D425" s="8"/>
      <c r="E425" s="8"/>
      <c r="F425" s="8"/>
      <c r="G425" s="8"/>
      <c r="H425" s="8"/>
      <c r="I425" s="8"/>
      <c r="J425" s="8"/>
      <c r="K425" s="8"/>
      <c r="L425" s="8"/>
      <c r="M425" s="8"/>
      <c r="N425" s="8"/>
      <c r="O425" s="8"/>
      <c r="P425" s="8"/>
      <c r="Q425" s="8"/>
      <c r="R425" s="8"/>
    </row>
    <row r="426" spans="2:18" x14ac:dyDescent="0.2">
      <c r="B426" s="8"/>
      <c r="C426" s="8"/>
      <c r="D426" s="8"/>
      <c r="E426" s="8"/>
      <c r="F426" s="8"/>
      <c r="G426" s="8"/>
      <c r="H426" s="8"/>
      <c r="I426" s="8"/>
      <c r="J426" s="8"/>
      <c r="K426" s="8"/>
      <c r="L426" s="8"/>
      <c r="M426" s="8"/>
      <c r="N426" s="8"/>
      <c r="O426" s="8"/>
      <c r="P426" s="8"/>
      <c r="Q426" s="8"/>
      <c r="R426" s="8"/>
    </row>
    <row r="427" spans="2:18" x14ac:dyDescent="0.2">
      <c r="B427" s="8"/>
      <c r="C427" s="8"/>
      <c r="D427" s="8"/>
      <c r="E427" s="8"/>
      <c r="F427" s="8"/>
      <c r="G427" s="8"/>
      <c r="H427" s="8"/>
      <c r="I427" s="8"/>
      <c r="J427" s="8"/>
      <c r="K427" s="8"/>
      <c r="L427" s="8"/>
      <c r="M427" s="8"/>
      <c r="N427" s="8"/>
      <c r="O427" s="8"/>
      <c r="P427" s="8"/>
      <c r="Q427" s="8"/>
      <c r="R427" s="8"/>
    </row>
    <row r="428" spans="2:18" x14ac:dyDescent="0.2">
      <c r="B428" s="8"/>
      <c r="C428" s="8"/>
      <c r="D428" s="8"/>
      <c r="E428" s="8"/>
      <c r="F428" s="8"/>
      <c r="G428" s="8"/>
      <c r="H428" s="8"/>
      <c r="I428" s="8"/>
      <c r="J428" s="8"/>
      <c r="K428" s="8"/>
      <c r="L428" s="8"/>
      <c r="M428" s="8"/>
      <c r="N428" s="8"/>
      <c r="O428" s="8"/>
      <c r="P428" s="8"/>
      <c r="Q428" s="8"/>
      <c r="R428" s="8"/>
    </row>
    <row r="429" spans="2:18" x14ac:dyDescent="0.2">
      <c r="B429" s="8"/>
      <c r="C429" s="8"/>
      <c r="D429" s="8"/>
      <c r="E429" s="8"/>
      <c r="F429" s="8"/>
      <c r="G429" s="8"/>
      <c r="H429" s="8"/>
      <c r="I429" s="8"/>
      <c r="J429" s="8"/>
      <c r="K429" s="8"/>
      <c r="L429" s="8"/>
      <c r="M429" s="8"/>
      <c r="N429" s="8"/>
      <c r="O429" s="8"/>
      <c r="P429" s="8"/>
      <c r="Q429" s="8"/>
      <c r="R429" s="8"/>
    </row>
    <row r="430" spans="2:18" x14ac:dyDescent="0.2">
      <c r="B430" s="8"/>
      <c r="C430" s="8"/>
      <c r="D430" s="8"/>
      <c r="E430" s="8"/>
      <c r="F430" s="8"/>
      <c r="G430" s="8"/>
      <c r="H430" s="8"/>
      <c r="I430" s="8"/>
      <c r="J430" s="8"/>
      <c r="K430" s="8"/>
      <c r="L430" s="8"/>
      <c r="M430" s="8"/>
      <c r="N430" s="8"/>
      <c r="O430" s="8"/>
      <c r="P430" s="8"/>
      <c r="Q430" s="8"/>
      <c r="R430" s="8"/>
    </row>
    <row r="431" spans="2:18" x14ac:dyDescent="0.2">
      <c r="B431" s="8"/>
      <c r="C431" s="8"/>
      <c r="D431" s="8"/>
      <c r="E431" s="8"/>
      <c r="F431" s="8"/>
      <c r="G431" s="8"/>
      <c r="H431" s="8"/>
      <c r="I431" s="8"/>
      <c r="J431" s="8"/>
      <c r="K431" s="8"/>
      <c r="L431" s="8"/>
      <c r="M431" s="8"/>
      <c r="N431" s="8"/>
      <c r="O431" s="8"/>
      <c r="P431" s="8"/>
      <c r="Q431" s="8"/>
      <c r="R431" s="8"/>
    </row>
    <row r="432" spans="2:18" x14ac:dyDescent="0.2">
      <c r="B432" s="8"/>
      <c r="C432" s="8"/>
      <c r="D432" s="8"/>
      <c r="E432" s="8"/>
      <c r="F432" s="8"/>
      <c r="G432" s="8"/>
      <c r="H432" s="8"/>
      <c r="I432" s="8"/>
      <c r="J432" s="8"/>
      <c r="K432" s="8"/>
      <c r="L432" s="8"/>
      <c r="M432" s="8"/>
      <c r="N432" s="8"/>
      <c r="O432" s="8"/>
      <c r="P432" s="8"/>
      <c r="Q432" s="8"/>
      <c r="R432" s="8"/>
    </row>
    <row r="433" spans="2:18" x14ac:dyDescent="0.2">
      <c r="B433" s="8"/>
      <c r="C433" s="8"/>
      <c r="D433" s="8"/>
      <c r="E433" s="8"/>
      <c r="F433" s="8"/>
      <c r="G433" s="8"/>
      <c r="H433" s="8"/>
      <c r="I433" s="8"/>
      <c r="J433" s="8"/>
      <c r="K433" s="8"/>
      <c r="L433" s="8"/>
      <c r="M433" s="8"/>
      <c r="N433" s="8"/>
      <c r="O433" s="8"/>
      <c r="P433" s="8"/>
      <c r="Q433" s="8"/>
      <c r="R433" s="8"/>
    </row>
    <row r="434" spans="2:18" x14ac:dyDescent="0.2">
      <c r="B434" s="8"/>
      <c r="C434" s="8"/>
      <c r="D434" s="8"/>
      <c r="E434" s="8"/>
      <c r="F434" s="8"/>
      <c r="G434" s="8"/>
      <c r="H434" s="8"/>
      <c r="I434" s="8"/>
      <c r="J434" s="8"/>
      <c r="K434" s="8"/>
      <c r="L434" s="8"/>
      <c r="M434" s="8"/>
      <c r="N434" s="8"/>
      <c r="O434" s="8"/>
      <c r="P434" s="8"/>
      <c r="Q434" s="8"/>
      <c r="R434" s="8"/>
    </row>
    <row r="435" spans="2:18" x14ac:dyDescent="0.2">
      <c r="B435" s="8"/>
      <c r="C435" s="8"/>
      <c r="D435" s="8"/>
      <c r="E435" s="8"/>
      <c r="F435" s="8"/>
      <c r="G435" s="8"/>
      <c r="H435" s="8"/>
      <c r="I435" s="8"/>
      <c r="J435" s="8"/>
      <c r="K435" s="8"/>
      <c r="L435" s="8"/>
      <c r="M435" s="8"/>
      <c r="N435" s="8"/>
      <c r="O435" s="8"/>
      <c r="P435" s="8"/>
      <c r="Q435" s="8"/>
      <c r="R435" s="8"/>
    </row>
    <row r="436" spans="2:18" x14ac:dyDescent="0.2">
      <c r="B436" s="8"/>
      <c r="C436" s="8"/>
      <c r="D436" s="8"/>
      <c r="E436" s="8"/>
      <c r="F436" s="8"/>
      <c r="G436" s="8"/>
      <c r="H436" s="8"/>
      <c r="I436" s="8"/>
      <c r="J436" s="8"/>
      <c r="K436" s="8"/>
      <c r="L436" s="8"/>
      <c r="M436" s="8"/>
      <c r="N436" s="8"/>
      <c r="O436" s="8"/>
      <c r="P436" s="8"/>
      <c r="Q436" s="8"/>
      <c r="R436" s="8"/>
    </row>
    <row r="437" spans="2:18" x14ac:dyDescent="0.2">
      <c r="B437" s="8"/>
      <c r="C437" s="8"/>
      <c r="D437" s="8"/>
      <c r="E437" s="8"/>
      <c r="F437" s="8"/>
      <c r="G437" s="8"/>
      <c r="H437" s="8"/>
      <c r="I437" s="8"/>
      <c r="J437" s="8"/>
      <c r="K437" s="8"/>
      <c r="L437" s="8"/>
      <c r="M437" s="8"/>
      <c r="N437" s="8"/>
      <c r="O437" s="8"/>
      <c r="P437" s="8"/>
      <c r="Q437" s="8"/>
      <c r="R437" s="8"/>
    </row>
    <row r="438" spans="2:18" x14ac:dyDescent="0.2">
      <c r="B438" s="8"/>
      <c r="C438" s="8"/>
      <c r="D438" s="8"/>
      <c r="E438" s="8"/>
      <c r="F438" s="8"/>
      <c r="G438" s="8"/>
      <c r="H438" s="8"/>
      <c r="I438" s="8"/>
      <c r="J438" s="8"/>
      <c r="K438" s="8"/>
      <c r="L438" s="8"/>
      <c r="M438" s="8"/>
      <c r="N438" s="8"/>
      <c r="O438" s="8"/>
      <c r="P438" s="8"/>
      <c r="Q438" s="8"/>
      <c r="R438" s="8"/>
    </row>
    <row r="439" spans="2:18" x14ac:dyDescent="0.2">
      <c r="B439" s="8"/>
      <c r="C439" s="8"/>
      <c r="D439" s="8"/>
      <c r="E439" s="8"/>
      <c r="F439" s="8"/>
      <c r="G439" s="8"/>
      <c r="H439" s="8"/>
      <c r="I439" s="8"/>
      <c r="J439" s="8"/>
      <c r="K439" s="8"/>
      <c r="L439" s="8"/>
      <c r="M439" s="8"/>
      <c r="N439" s="8"/>
      <c r="O439" s="8"/>
      <c r="P439" s="8"/>
      <c r="Q439" s="8"/>
      <c r="R439" s="8"/>
    </row>
    <row r="440" spans="2:18" x14ac:dyDescent="0.2">
      <c r="B440" s="8"/>
      <c r="C440" s="8"/>
      <c r="D440" s="8"/>
      <c r="E440" s="8"/>
      <c r="F440" s="8"/>
      <c r="G440" s="8"/>
      <c r="H440" s="8"/>
      <c r="I440" s="8"/>
      <c r="J440" s="8"/>
      <c r="K440" s="8"/>
      <c r="L440" s="8"/>
      <c r="M440" s="8"/>
      <c r="N440" s="8"/>
      <c r="O440" s="8"/>
      <c r="P440" s="8"/>
      <c r="Q440" s="8"/>
      <c r="R440" s="8"/>
    </row>
    <row r="441" spans="2:18" x14ac:dyDescent="0.2">
      <c r="B441" s="8"/>
      <c r="C441" s="8"/>
      <c r="D441" s="8"/>
      <c r="E441" s="8"/>
      <c r="F441" s="8"/>
      <c r="G441" s="8"/>
      <c r="H441" s="8"/>
      <c r="I441" s="8"/>
      <c r="J441" s="8"/>
      <c r="K441" s="8"/>
      <c r="L441" s="8"/>
      <c r="M441" s="8"/>
      <c r="N441" s="8"/>
      <c r="O441" s="8"/>
      <c r="P441" s="8"/>
      <c r="Q441" s="8"/>
      <c r="R441" s="8"/>
    </row>
    <row r="442" spans="2:18" x14ac:dyDescent="0.2">
      <c r="B442" s="8"/>
      <c r="C442" s="8"/>
      <c r="D442" s="8"/>
      <c r="E442" s="8"/>
      <c r="F442" s="8"/>
      <c r="G442" s="8"/>
      <c r="H442" s="8"/>
      <c r="I442" s="8"/>
      <c r="J442" s="8"/>
      <c r="K442" s="8"/>
      <c r="L442" s="8"/>
      <c r="M442" s="8"/>
      <c r="N442" s="8"/>
      <c r="O442" s="8"/>
      <c r="P442" s="8"/>
      <c r="Q442" s="8"/>
      <c r="R442" s="8"/>
    </row>
    <row r="443" spans="2:18" x14ac:dyDescent="0.2">
      <c r="B443" s="8"/>
      <c r="C443" s="8"/>
      <c r="D443" s="8"/>
      <c r="E443" s="8"/>
      <c r="F443" s="8"/>
      <c r="G443" s="8"/>
      <c r="H443" s="8"/>
      <c r="I443" s="8"/>
      <c r="J443" s="8"/>
      <c r="K443" s="8"/>
      <c r="L443" s="8"/>
      <c r="M443" s="8"/>
      <c r="N443" s="8"/>
      <c r="O443" s="8"/>
      <c r="P443" s="8"/>
      <c r="Q443" s="8"/>
      <c r="R443" s="8"/>
    </row>
    <row r="444" spans="2:18" x14ac:dyDescent="0.2">
      <c r="B444" s="8"/>
      <c r="C444" s="8"/>
      <c r="D444" s="8"/>
      <c r="E444" s="8"/>
      <c r="F444" s="8"/>
      <c r="G444" s="8"/>
      <c r="H444" s="8"/>
      <c r="I444" s="8"/>
      <c r="J444" s="8"/>
      <c r="K444" s="8"/>
      <c r="L444" s="8"/>
      <c r="M444" s="8"/>
      <c r="N444" s="8"/>
      <c r="O444" s="8"/>
      <c r="P444" s="8"/>
      <c r="Q444" s="8"/>
      <c r="R444" s="8"/>
    </row>
    <row r="445" spans="2:18" x14ac:dyDescent="0.2">
      <c r="B445" s="8"/>
      <c r="C445" s="8"/>
      <c r="D445" s="8"/>
      <c r="E445" s="8"/>
      <c r="F445" s="8"/>
      <c r="G445" s="8"/>
      <c r="H445" s="8"/>
      <c r="I445" s="8"/>
      <c r="J445" s="8"/>
      <c r="K445" s="8"/>
      <c r="L445" s="8"/>
      <c r="M445" s="8"/>
      <c r="N445" s="8"/>
      <c r="O445" s="8"/>
      <c r="P445" s="8"/>
      <c r="Q445" s="8"/>
      <c r="R445" s="8"/>
    </row>
    <row r="446" spans="2:18" x14ac:dyDescent="0.2">
      <c r="B446" s="8"/>
      <c r="C446" s="8"/>
      <c r="D446" s="8"/>
      <c r="E446" s="8"/>
      <c r="F446" s="8"/>
      <c r="G446" s="8"/>
      <c r="H446" s="8"/>
      <c r="I446" s="8"/>
      <c r="J446" s="8"/>
      <c r="K446" s="8"/>
      <c r="L446" s="8"/>
      <c r="M446" s="8"/>
      <c r="N446" s="8"/>
      <c r="O446" s="8"/>
      <c r="P446" s="8"/>
      <c r="Q446" s="8"/>
      <c r="R446" s="8"/>
    </row>
    <row r="447" spans="2:18" x14ac:dyDescent="0.2">
      <c r="B447" s="8"/>
      <c r="C447" s="8"/>
      <c r="D447" s="8"/>
      <c r="E447" s="8"/>
      <c r="F447" s="8"/>
      <c r="G447" s="8"/>
      <c r="H447" s="8"/>
      <c r="I447" s="8"/>
      <c r="J447" s="8"/>
      <c r="K447" s="8"/>
      <c r="L447" s="8"/>
      <c r="M447" s="8"/>
      <c r="N447" s="8"/>
      <c r="O447" s="8"/>
      <c r="P447" s="8"/>
      <c r="Q447" s="8"/>
      <c r="R447" s="8"/>
    </row>
    <row r="448" spans="2:18" x14ac:dyDescent="0.2">
      <c r="B448" s="8"/>
      <c r="C448" s="8"/>
      <c r="D448" s="8"/>
      <c r="E448" s="8"/>
      <c r="F448" s="8"/>
      <c r="G448" s="8"/>
      <c r="H448" s="8"/>
      <c r="I448" s="8"/>
      <c r="J448" s="8"/>
      <c r="K448" s="8"/>
      <c r="L448" s="8"/>
      <c r="M448" s="8"/>
      <c r="N448" s="8"/>
      <c r="O448" s="8"/>
      <c r="P448" s="8"/>
      <c r="Q448" s="8"/>
      <c r="R448" s="8"/>
    </row>
    <row r="449" spans="2:18" x14ac:dyDescent="0.2">
      <c r="B449" s="8"/>
      <c r="C449" s="8"/>
      <c r="D449" s="8"/>
      <c r="E449" s="8"/>
      <c r="F449" s="8"/>
      <c r="G449" s="8"/>
      <c r="H449" s="8"/>
      <c r="I449" s="8"/>
      <c r="J449" s="8"/>
      <c r="K449" s="8"/>
      <c r="L449" s="8"/>
      <c r="M449" s="8"/>
      <c r="N449" s="8"/>
      <c r="O449" s="8"/>
      <c r="P449" s="8"/>
      <c r="Q449" s="8"/>
      <c r="R449" s="8"/>
    </row>
    <row r="450" spans="2:18" x14ac:dyDescent="0.2">
      <c r="B450" s="8"/>
      <c r="C450" s="8"/>
      <c r="D450" s="8"/>
      <c r="E450" s="8"/>
      <c r="F450" s="8"/>
      <c r="G450" s="8"/>
      <c r="H450" s="8"/>
      <c r="I450" s="8"/>
      <c r="J450" s="8"/>
      <c r="K450" s="8"/>
      <c r="L450" s="8"/>
      <c r="M450" s="8"/>
      <c r="N450" s="8"/>
      <c r="O450" s="8"/>
      <c r="P450" s="8"/>
      <c r="Q450" s="8"/>
      <c r="R450" s="8"/>
    </row>
    <row r="451" spans="2:18" x14ac:dyDescent="0.2">
      <c r="B451" s="8"/>
      <c r="C451" s="8"/>
      <c r="D451" s="8"/>
      <c r="E451" s="8"/>
      <c r="F451" s="8"/>
      <c r="G451" s="8"/>
      <c r="H451" s="8"/>
      <c r="I451" s="8"/>
      <c r="J451" s="8"/>
      <c r="K451" s="8"/>
      <c r="L451" s="8"/>
      <c r="M451" s="8"/>
      <c r="N451" s="8"/>
      <c r="O451" s="8"/>
      <c r="P451" s="8"/>
      <c r="Q451" s="8"/>
      <c r="R451" s="8"/>
    </row>
    <row r="452" spans="2:18" x14ac:dyDescent="0.2">
      <c r="B452" s="8"/>
      <c r="C452" s="8"/>
      <c r="D452" s="8"/>
      <c r="E452" s="8"/>
      <c r="F452" s="8"/>
      <c r="G452" s="8"/>
      <c r="H452" s="8"/>
      <c r="I452" s="8"/>
      <c r="J452" s="8"/>
      <c r="K452" s="8"/>
      <c r="L452" s="8"/>
      <c r="M452" s="8"/>
      <c r="N452" s="8"/>
      <c r="O452" s="8"/>
      <c r="P452" s="8"/>
      <c r="Q452" s="8"/>
      <c r="R452" s="8"/>
    </row>
    <row r="453" spans="2:18" x14ac:dyDescent="0.2">
      <c r="B453" s="8"/>
      <c r="C453" s="8"/>
      <c r="D453" s="8"/>
      <c r="E453" s="8"/>
      <c r="F453" s="8"/>
      <c r="G453" s="8"/>
      <c r="H453" s="8"/>
      <c r="I453" s="8"/>
      <c r="J453" s="8"/>
      <c r="K453" s="8"/>
      <c r="L453" s="8"/>
      <c r="M453" s="8"/>
      <c r="N453" s="8"/>
      <c r="O453" s="8"/>
      <c r="P453" s="8"/>
      <c r="Q453" s="8"/>
      <c r="R453" s="8"/>
    </row>
    <row r="454" spans="2:18" x14ac:dyDescent="0.2">
      <c r="B454" s="8"/>
      <c r="C454" s="8"/>
      <c r="D454" s="8"/>
      <c r="E454" s="8"/>
      <c r="F454" s="8"/>
      <c r="G454" s="8"/>
      <c r="H454" s="8"/>
      <c r="I454" s="8"/>
      <c r="J454" s="8"/>
      <c r="K454" s="8"/>
      <c r="L454" s="8"/>
      <c r="M454" s="8"/>
      <c r="N454" s="8"/>
      <c r="O454" s="8"/>
      <c r="P454" s="8"/>
      <c r="Q454" s="8"/>
      <c r="R454" s="8"/>
    </row>
    <row r="455" spans="2:18" x14ac:dyDescent="0.2">
      <c r="B455" s="8"/>
      <c r="C455" s="8"/>
      <c r="D455" s="8"/>
      <c r="E455" s="8"/>
      <c r="F455" s="8"/>
      <c r="G455" s="8"/>
      <c r="H455" s="8"/>
      <c r="I455" s="8"/>
      <c r="J455" s="8"/>
      <c r="K455" s="8"/>
      <c r="L455" s="8"/>
      <c r="M455" s="8"/>
      <c r="N455" s="8"/>
      <c r="O455" s="8"/>
      <c r="P455" s="8"/>
      <c r="Q455" s="8"/>
      <c r="R455" s="8"/>
    </row>
    <row r="456" spans="2:18" x14ac:dyDescent="0.2">
      <c r="B456" s="8"/>
      <c r="C456" s="8"/>
      <c r="D456" s="8"/>
      <c r="E456" s="8"/>
      <c r="F456" s="8"/>
      <c r="G456" s="8"/>
      <c r="H456" s="8"/>
      <c r="I456" s="8"/>
      <c r="J456" s="8"/>
      <c r="K456" s="8"/>
      <c r="L456" s="8"/>
      <c r="M456" s="8"/>
      <c r="N456" s="8"/>
      <c r="O456" s="8"/>
      <c r="P456" s="8"/>
      <c r="Q456" s="8"/>
      <c r="R456" s="8"/>
    </row>
    <row r="457" spans="2:18" x14ac:dyDescent="0.2">
      <c r="B457" s="8"/>
      <c r="C457" s="8"/>
      <c r="D457" s="8"/>
      <c r="E457" s="8"/>
      <c r="F457" s="8"/>
      <c r="G457" s="8"/>
      <c r="H457" s="8"/>
      <c r="I457" s="8"/>
      <c r="J457" s="8"/>
      <c r="K457" s="8"/>
      <c r="L457" s="8"/>
      <c r="M457" s="8"/>
      <c r="N457" s="8"/>
      <c r="O457" s="8"/>
      <c r="P457" s="8"/>
      <c r="Q457" s="8"/>
      <c r="R457" s="8"/>
    </row>
    <row r="458" spans="2:18" x14ac:dyDescent="0.2">
      <c r="B458" s="8"/>
      <c r="C458" s="8"/>
      <c r="D458" s="8"/>
      <c r="E458" s="8"/>
      <c r="F458" s="8"/>
      <c r="G458" s="8"/>
      <c r="H458" s="8"/>
      <c r="I458" s="8"/>
      <c r="J458" s="8"/>
      <c r="K458" s="8"/>
      <c r="L458" s="8"/>
      <c r="M458" s="8"/>
      <c r="N458" s="8"/>
      <c r="O458" s="8"/>
      <c r="P458" s="8"/>
      <c r="Q458" s="8"/>
      <c r="R458" s="8"/>
    </row>
    <row r="459" spans="2:18" x14ac:dyDescent="0.2">
      <c r="B459" s="8"/>
      <c r="C459" s="8"/>
      <c r="D459" s="8"/>
      <c r="E459" s="8"/>
      <c r="F459" s="8"/>
      <c r="G459" s="8"/>
      <c r="H459" s="8"/>
      <c r="I459" s="8"/>
      <c r="J459" s="8"/>
      <c r="K459" s="8"/>
      <c r="L459" s="8"/>
      <c r="M459" s="8"/>
      <c r="N459" s="8"/>
      <c r="O459" s="8"/>
      <c r="P459" s="8"/>
      <c r="Q459" s="8"/>
      <c r="R459" s="8"/>
    </row>
    <row r="460" spans="2:18" x14ac:dyDescent="0.2">
      <c r="B460" s="8"/>
      <c r="C460" s="8"/>
      <c r="D460" s="8"/>
      <c r="E460" s="8"/>
      <c r="F460" s="8"/>
      <c r="G460" s="8"/>
      <c r="H460" s="8"/>
      <c r="I460" s="8"/>
      <c r="J460" s="8"/>
      <c r="K460" s="8"/>
      <c r="L460" s="8"/>
      <c r="M460" s="8"/>
      <c r="N460" s="8"/>
      <c r="O460" s="8"/>
      <c r="P460" s="8"/>
      <c r="Q460" s="8"/>
      <c r="R460" s="8"/>
    </row>
    <row r="461" spans="2:18" x14ac:dyDescent="0.2">
      <c r="B461" s="8"/>
      <c r="C461" s="8"/>
      <c r="D461" s="8"/>
      <c r="E461" s="8"/>
      <c r="F461" s="8"/>
      <c r="G461" s="8"/>
      <c r="H461" s="8"/>
      <c r="I461" s="8"/>
      <c r="J461" s="8"/>
      <c r="K461" s="8"/>
      <c r="L461" s="8"/>
      <c r="M461" s="8"/>
      <c r="N461" s="8"/>
      <c r="O461" s="8"/>
      <c r="P461" s="8"/>
      <c r="Q461" s="8"/>
      <c r="R461" s="8"/>
    </row>
    <row r="462" spans="2:18" x14ac:dyDescent="0.2">
      <c r="B462" s="8"/>
      <c r="C462" s="8"/>
      <c r="D462" s="8"/>
      <c r="E462" s="8"/>
      <c r="F462" s="8"/>
      <c r="G462" s="8"/>
      <c r="H462" s="8"/>
      <c r="I462" s="8"/>
      <c r="J462" s="8"/>
      <c r="K462" s="8"/>
      <c r="L462" s="8"/>
      <c r="M462" s="8"/>
      <c r="N462" s="8"/>
      <c r="O462" s="8"/>
      <c r="P462" s="8"/>
      <c r="Q462" s="8"/>
      <c r="R462" s="8"/>
    </row>
    <row r="463" spans="2:18" x14ac:dyDescent="0.2">
      <c r="B463" s="8"/>
      <c r="C463" s="8"/>
      <c r="D463" s="8"/>
      <c r="E463" s="8"/>
      <c r="F463" s="8"/>
      <c r="G463" s="8"/>
      <c r="H463" s="8"/>
      <c r="I463" s="8"/>
      <c r="J463" s="8"/>
      <c r="K463" s="8"/>
      <c r="L463" s="8"/>
      <c r="M463" s="8"/>
      <c r="N463" s="8"/>
      <c r="O463" s="8"/>
      <c r="P463" s="8"/>
      <c r="Q463" s="8"/>
      <c r="R463" s="8"/>
    </row>
    <row r="464" spans="2:18" x14ac:dyDescent="0.2">
      <c r="B464" s="8"/>
      <c r="C464" s="8"/>
      <c r="D464" s="8"/>
      <c r="E464" s="8"/>
      <c r="F464" s="8"/>
      <c r="G464" s="8"/>
      <c r="H464" s="8"/>
      <c r="I464" s="8"/>
      <c r="J464" s="8"/>
      <c r="K464" s="8"/>
      <c r="L464" s="8"/>
      <c r="M464" s="8"/>
      <c r="N464" s="8"/>
      <c r="O464" s="8"/>
      <c r="P464" s="8"/>
      <c r="Q464" s="8"/>
      <c r="R464" s="8"/>
    </row>
    <row r="465" spans="2:18" x14ac:dyDescent="0.2">
      <c r="B465" s="8"/>
      <c r="C465" s="8"/>
      <c r="D465" s="8"/>
      <c r="E465" s="8"/>
      <c r="F465" s="8"/>
      <c r="G465" s="8"/>
      <c r="H465" s="8"/>
      <c r="I465" s="8"/>
      <c r="J465" s="8"/>
      <c r="K465" s="8"/>
      <c r="L465" s="8"/>
      <c r="M465" s="8"/>
      <c r="N465" s="8"/>
      <c r="O465" s="8"/>
      <c r="P465" s="8"/>
      <c r="Q465" s="8"/>
      <c r="R465" s="8"/>
    </row>
    <row r="466" spans="2:18" x14ac:dyDescent="0.2">
      <c r="B466" s="8"/>
      <c r="C466" s="8"/>
      <c r="D466" s="8"/>
      <c r="E466" s="8"/>
      <c r="F466" s="8"/>
      <c r="G466" s="8"/>
      <c r="H466" s="8"/>
      <c r="I466" s="8"/>
      <c r="J466" s="8"/>
      <c r="K466" s="8"/>
      <c r="L466" s="8"/>
      <c r="M466" s="8"/>
      <c r="N466" s="8"/>
      <c r="O466" s="8"/>
      <c r="P466" s="8"/>
      <c r="Q466" s="8"/>
      <c r="R466" s="8"/>
    </row>
    <row r="467" spans="2:18" x14ac:dyDescent="0.2">
      <c r="B467" s="8"/>
      <c r="C467" s="8"/>
      <c r="D467" s="8"/>
      <c r="E467" s="8"/>
      <c r="F467" s="8"/>
      <c r="G467" s="8"/>
      <c r="H467" s="8"/>
      <c r="I467" s="8"/>
      <c r="J467" s="8"/>
      <c r="K467" s="8"/>
      <c r="L467" s="8"/>
      <c r="M467" s="8"/>
      <c r="N467" s="8"/>
      <c r="O467" s="8"/>
      <c r="P467" s="8"/>
      <c r="Q467" s="8"/>
      <c r="R467" s="8"/>
    </row>
    <row r="468" spans="2:18" x14ac:dyDescent="0.2">
      <c r="B468" s="8"/>
      <c r="C468" s="8"/>
      <c r="D468" s="8"/>
      <c r="E468" s="8"/>
      <c r="F468" s="8"/>
      <c r="G468" s="8"/>
      <c r="H468" s="8"/>
      <c r="I468" s="8"/>
      <c r="J468" s="8"/>
      <c r="K468" s="8"/>
      <c r="L468" s="8"/>
      <c r="M468" s="8"/>
      <c r="N468" s="8"/>
      <c r="O468" s="8"/>
      <c r="P468" s="8"/>
      <c r="Q468" s="8"/>
      <c r="R468" s="8"/>
    </row>
    <row r="469" spans="2:18" x14ac:dyDescent="0.2">
      <c r="B469" s="8"/>
      <c r="C469" s="8"/>
      <c r="D469" s="8"/>
      <c r="E469" s="8"/>
      <c r="F469" s="8"/>
      <c r="G469" s="8"/>
      <c r="H469" s="8"/>
      <c r="I469" s="8"/>
      <c r="J469" s="8"/>
      <c r="K469" s="8"/>
      <c r="L469" s="8"/>
      <c r="M469" s="8"/>
      <c r="N469" s="8"/>
      <c r="O469" s="8"/>
      <c r="P469" s="8"/>
      <c r="Q469" s="8"/>
      <c r="R469" s="8"/>
    </row>
    <row r="470" spans="2:18" x14ac:dyDescent="0.2">
      <c r="B470" s="8"/>
      <c r="C470" s="8"/>
      <c r="D470" s="8"/>
      <c r="E470" s="8"/>
      <c r="F470" s="8"/>
      <c r="G470" s="8"/>
      <c r="H470" s="8"/>
      <c r="I470" s="8"/>
      <c r="J470" s="8"/>
      <c r="K470" s="8"/>
      <c r="L470" s="8"/>
      <c r="M470" s="8"/>
      <c r="N470" s="8"/>
      <c r="O470" s="8"/>
      <c r="P470" s="8"/>
      <c r="Q470" s="8"/>
      <c r="R470" s="8"/>
    </row>
    <row r="471" spans="2:18" x14ac:dyDescent="0.2">
      <c r="B471" s="8"/>
      <c r="C471" s="8"/>
      <c r="D471" s="8"/>
      <c r="E471" s="8"/>
      <c r="F471" s="8"/>
      <c r="G471" s="8"/>
      <c r="H471" s="8"/>
      <c r="I471" s="8"/>
      <c r="J471" s="8"/>
      <c r="K471" s="8"/>
      <c r="L471" s="8"/>
      <c r="M471" s="8"/>
      <c r="N471" s="8"/>
      <c r="O471" s="8"/>
      <c r="P471" s="8"/>
      <c r="Q471" s="8"/>
      <c r="R471" s="8"/>
    </row>
    <row r="472" spans="2:18" x14ac:dyDescent="0.2">
      <c r="B472" s="8"/>
      <c r="C472" s="8"/>
      <c r="D472" s="8"/>
      <c r="E472" s="8"/>
      <c r="F472" s="8"/>
      <c r="G472" s="8"/>
      <c r="H472" s="8"/>
      <c r="I472" s="8"/>
      <c r="J472" s="8"/>
      <c r="K472" s="8"/>
      <c r="L472" s="8"/>
      <c r="M472" s="8"/>
      <c r="N472" s="8"/>
      <c r="O472" s="8"/>
      <c r="P472" s="8"/>
      <c r="Q472" s="8"/>
      <c r="R472" s="8"/>
    </row>
    <row r="473" spans="2:18" x14ac:dyDescent="0.2">
      <c r="B473" s="8"/>
      <c r="C473" s="8"/>
      <c r="D473" s="8"/>
      <c r="E473" s="8"/>
      <c r="F473" s="8"/>
      <c r="G473" s="8"/>
      <c r="H473" s="8"/>
      <c r="I473" s="8"/>
      <c r="J473" s="8"/>
      <c r="K473" s="8"/>
      <c r="L473" s="8"/>
      <c r="M473" s="8"/>
      <c r="N473" s="8"/>
      <c r="O473" s="8"/>
      <c r="P473" s="8"/>
      <c r="Q473" s="8"/>
      <c r="R473" s="8"/>
    </row>
    <row r="474" spans="2:18" x14ac:dyDescent="0.2">
      <c r="B474" s="8"/>
      <c r="C474" s="8"/>
      <c r="D474" s="8"/>
      <c r="E474" s="8"/>
      <c r="F474" s="8"/>
      <c r="G474" s="8"/>
      <c r="H474" s="8"/>
      <c r="I474" s="8"/>
      <c r="J474" s="8"/>
      <c r="K474" s="8"/>
      <c r="L474" s="8"/>
      <c r="M474" s="8"/>
      <c r="N474" s="8"/>
      <c r="O474" s="8"/>
      <c r="P474" s="8"/>
      <c r="Q474" s="8"/>
      <c r="R474" s="8"/>
    </row>
    <row r="475" spans="2:18" x14ac:dyDescent="0.2">
      <c r="B475" s="8"/>
      <c r="C475" s="8"/>
      <c r="D475" s="8"/>
      <c r="E475" s="8"/>
      <c r="F475" s="8"/>
      <c r="G475" s="8"/>
      <c r="H475" s="8"/>
      <c r="I475" s="8"/>
      <c r="J475" s="8"/>
      <c r="K475" s="8"/>
      <c r="L475" s="8"/>
      <c r="M475" s="8"/>
      <c r="N475" s="8"/>
      <c r="O475" s="8"/>
      <c r="P475" s="8"/>
      <c r="Q475" s="8"/>
      <c r="R475" s="8"/>
    </row>
    <row r="476" spans="2:18" x14ac:dyDescent="0.2">
      <c r="B476" s="8"/>
      <c r="C476" s="8"/>
      <c r="D476" s="8"/>
      <c r="E476" s="8"/>
      <c r="F476" s="8"/>
      <c r="G476" s="8"/>
      <c r="H476" s="8"/>
      <c r="I476" s="8"/>
      <c r="J476" s="8"/>
      <c r="K476" s="8"/>
      <c r="L476" s="8"/>
      <c r="M476" s="8"/>
      <c r="N476" s="8"/>
      <c r="O476" s="8"/>
      <c r="P476" s="8"/>
      <c r="Q476" s="8"/>
      <c r="R476" s="8"/>
    </row>
    <row r="477" spans="2:18" x14ac:dyDescent="0.2">
      <c r="B477" s="8"/>
      <c r="C477" s="8"/>
      <c r="D477" s="8"/>
      <c r="E477" s="8"/>
      <c r="F477" s="8"/>
      <c r="G477" s="8"/>
      <c r="H477" s="8"/>
      <c r="I477" s="8"/>
      <c r="J477" s="8"/>
      <c r="K477" s="8"/>
      <c r="L477" s="8"/>
      <c r="M477" s="8"/>
      <c r="N477" s="8"/>
      <c r="O477" s="8"/>
      <c r="P477" s="8"/>
      <c r="Q477" s="8"/>
      <c r="R477" s="8"/>
    </row>
    <row r="478" spans="2:18" x14ac:dyDescent="0.2">
      <c r="B478" s="8"/>
      <c r="C478" s="8"/>
      <c r="D478" s="8"/>
      <c r="E478" s="8"/>
      <c r="F478" s="8"/>
      <c r="G478" s="8"/>
      <c r="H478" s="8"/>
      <c r="I478" s="8"/>
      <c r="J478" s="8"/>
      <c r="K478" s="8"/>
      <c r="L478" s="8"/>
      <c r="M478" s="8"/>
      <c r="N478" s="8"/>
      <c r="O478" s="8"/>
      <c r="P478" s="8"/>
      <c r="Q478" s="8"/>
      <c r="R478" s="8"/>
    </row>
    <row r="479" spans="2:18" x14ac:dyDescent="0.2">
      <c r="B479" s="8"/>
      <c r="C479" s="8"/>
      <c r="D479" s="8"/>
      <c r="E479" s="8"/>
      <c r="F479" s="8"/>
      <c r="G479" s="8"/>
      <c r="H479" s="8"/>
      <c r="I479" s="8"/>
      <c r="J479" s="8"/>
      <c r="K479" s="8"/>
      <c r="L479" s="8"/>
      <c r="M479" s="8"/>
      <c r="N479" s="8"/>
      <c r="O479" s="8"/>
      <c r="P479" s="8"/>
      <c r="Q479" s="8"/>
      <c r="R479" s="8"/>
    </row>
    <row r="480" spans="2:18" x14ac:dyDescent="0.2">
      <c r="B480" s="8"/>
      <c r="C480" s="8"/>
      <c r="D480" s="8"/>
      <c r="E480" s="8"/>
      <c r="F480" s="8"/>
      <c r="G480" s="8"/>
      <c r="H480" s="8"/>
      <c r="I480" s="8"/>
      <c r="J480" s="8"/>
      <c r="K480" s="8"/>
      <c r="L480" s="8"/>
      <c r="M480" s="8"/>
      <c r="N480" s="8"/>
      <c r="O480" s="8"/>
      <c r="P480" s="8"/>
      <c r="Q480" s="8"/>
      <c r="R480" s="8"/>
    </row>
    <row r="481" spans="2:18" x14ac:dyDescent="0.2">
      <c r="B481" s="8"/>
      <c r="C481" s="8"/>
      <c r="D481" s="8"/>
      <c r="E481" s="8"/>
      <c r="F481" s="8"/>
      <c r="G481" s="8"/>
      <c r="H481" s="8"/>
      <c r="I481" s="8"/>
      <c r="J481" s="8"/>
      <c r="K481" s="8"/>
      <c r="L481" s="8"/>
      <c r="M481" s="8"/>
      <c r="N481" s="8"/>
      <c r="O481" s="8"/>
      <c r="P481" s="8"/>
      <c r="Q481" s="8"/>
      <c r="R481" s="8"/>
    </row>
    <row r="482" spans="2:18" x14ac:dyDescent="0.2">
      <c r="B482" s="8"/>
      <c r="C482" s="8"/>
      <c r="D482" s="8"/>
      <c r="E482" s="8"/>
      <c r="F482" s="8"/>
      <c r="G482" s="8"/>
      <c r="H482" s="8"/>
      <c r="I482" s="8"/>
      <c r="J482" s="8"/>
      <c r="K482" s="8"/>
      <c r="L482" s="8"/>
      <c r="M482" s="8"/>
      <c r="N482" s="8"/>
      <c r="O482" s="8"/>
      <c r="P482" s="8"/>
      <c r="Q482" s="8"/>
      <c r="R482" s="8"/>
    </row>
    <row r="483" spans="2:18" x14ac:dyDescent="0.2">
      <c r="B483" s="8"/>
      <c r="C483" s="8"/>
      <c r="D483" s="8"/>
      <c r="E483" s="8"/>
      <c r="F483" s="8"/>
      <c r="G483" s="8"/>
      <c r="H483" s="8"/>
      <c r="I483" s="8"/>
      <c r="J483" s="8"/>
      <c r="K483" s="8"/>
      <c r="L483" s="8"/>
      <c r="M483" s="8"/>
      <c r="N483" s="8"/>
      <c r="O483" s="8"/>
      <c r="P483" s="8"/>
      <c r="Q483" s="8"/>
      <c r="R483" s="8"/>
    </row>
    <row r="484" spans="2:18" x14ac:dyDescent="0.2">
      <c r="B484" s="8"/>
      <c r="C484" s="8"/>
      <c r="D484" s="8"/>
      <c r="E484" s="8"/>
      <c r="F484" s="8"/>
      <c r="G484" s="8"/>
      <c r="H484" s="8"/>
      <c r="I484" s="8"/>
      <c r="J484" s="8"/>
      <c r="K484" s="8"/>
      <c r="L484" s="8"/>
      <c r="M484" s="8"/>
      <c r="N484" s="8"/>
      <c r="O484" s="8"/>
      <c r="P484" s="8"/>
      <c r="Q484" s="8"/>
      <c r="R484" s="8"/>
    </row>
    <row r="485" spans="2:18" x14ac:dyDescent="0.2">
      <c r="B485" s="8"/>
      <c r="C485" s="8"/>
      <c r="D485" s="8"/>
      <c r="E485" s="8"/>
      <c r="F485" s="8"/>
      <c r="G485" s="8"/>
      <c r="H485" s="8"/>
      <c r="I485" s="8"/>
      <c r="J485" s="8"/>
      <c r="K485" s="8"/>
      <c r="L485" s="8"/>
      <c r="M485" s="8"/>
      <c r="N485" s="8"/>
      <c r="O485" s="8"/>
      <c r="P485" s="8"/>
      <c r="Q485" s="8"/>
      <c r="R485" s="8"/>
    </row>
    <row r="486" spans="2:18" x14ac:dyDescent="0.2">
      <c r="B486" s="8"/>
      <c r="C486" s="8"/>
      <c r="D486" s="8"/>
      <c r="E486" s="8"/>
      <c r="F486" s="8"/>
      <c r="G486" s="8"/>
      <c r="H486" s="8"/>
      <c r="I486" s="8"/>
      <c r="J486" s="8"/>
      <c r="K486" s="8"/>
      <c r="L486" s="8"/>
      <c r="M486" s="8"/>
      <c r="N486" s="8"/>
      <c r="O486" s="8"/>
      <c r="P486" s="8"/>
      <c r="Q486" s="8"/>
      <c r="R486" s="8"/>
    </row>
    <row r="487" spans="2:18" x14ac:dyDescent="0.2">
      <c r="B487" s="8"/>
      <c r="C487" s="8"/>
      <c r="D487" s="8"/>
      <c r="E487" s="8"/>
      <c r="F487" s="8"/>
      <c r="G487" s="8"/>
      <c r="H487" s="8"/>
      <c r="I487" s="8"/>
      <c r="J487" s="8"/>
      <c r="K487" s="8"/>
      <c r="L487" s="8"/>
      <c r="M487" s="8"/>
      <c r="N487" s="8"/>
      <c r="O487" s="8"/>
      <c r="P487" s="8"/>
      <c r="Q487" s="8"/>
      <c r="R487" s="8"/>
    </row>
    <row r="488" spans="2:18" x14ac:dyDescent="0.2">
      <c r="B488" s="8"/>
      <c r="C488" s="8"/>
      <c r="D488" s="8"/>
      <c r="E488" s="8"/>
      <c r="F488" s="8"/>
      <c r="G488" s="8"/>
      <c r="H488" s="8"/>
      <c r="I488" s="8"/>
      <c r="J488" s="8"/>
      <c r="K488" s="8"/>
      <c r="L488" s="8"/>
      <c r="M488" s="8"/>
      <c r="N488" s="8"/>
      <c r="O488" s="8"/>
      <c r="P488" s="8"/>
      <c r="Q488" s="8"/>
      <c r="R488" s="8"/>
    </row>
    <row r="489" spans="2:18" x14ac:dyDescent="0.2">
      <c r="B489" s="8"/>
      <c r="C489" s="8"/>
      <c r="D489" s="8"/>
      <c r="E489" s="8"/>
      <c r="F489" s="8"/>
      <c r="G489" s="8"/>
      <c r="H489" s="8"/>
      <c r="I489" s="8"/>
      <c r="J489" s="8"/>
      <c r="K489" s="8"/>
      <c r="L489" s="8"/>
      <c r="M489" s="8"/>
      <c r="N489" s="8"/>
      <c r="O489" s="8"/>
      <c r="P489" s="8"/>
      <c r="Q489" s="8"/>
      <c r="R489" s="8"/>
    </row>
    <row r="490" spans="2:18" x14ac:dyDescent="0.2">
      <c r="B490" s="8"/>
      <c r="C490" s="8"/>
      <c r="D490" s="8"/>
      <c r="E490" s="8"/>
      <c r="F490" s="8"/>
      <c r="G490" s="8"/>
      <c r="H490" s="8"/>
      <c r="I490" s="8"/>
      <c r="J490" s="8"/>
      <c r="K490" s="8"/>
      <c r="L490" s="8"/>
      <c r="M490" s="8"/>
      <c r="N490" s="8"/>
      <c r="O490" s="8"/>
      <c r="P490" s="8"/>
      <c r="Q490" s="8"/>
      <c r="R490" s="8"/>
    </row>
    <row r="491" spans="2:18" x14ac:dyDescent="0.2">
      <c r="B491" s="8"/>
      <c r="C491" s="8"/>
      <c r="D491" s="8"/>
      <c r="E491" s="8"/>
      <c r="F491" s="8"/>
      <c r="G491" s="8"/>
      <c r="H491" s="8"/>
      <c r="I491" s="8"/>
      <c r="J491" s="8"/>
      <c r="K491" s="8"/>
      <c r="L491" s="8"/>
      <c r="M491" s="8"/>
      <c r="N491" s="8"/>
      <c r="O491" s="8"/>
      <c r="P491" s="8"/>
      <c r="Q491" s="8"/>
      <c r="R491" s="8"/>
    </row>
    <row r="492" spans="2:18" x14ac:dyDescent="0.2">
      <c r="B492" s="8"/>
      <c r="C492" s="8"/>
      <c r="D492" s="8"/>
      <c r="E492" s="8"/>
      <c r="F492" s="8"/>
      <c r="G492" s="8"/>
      <c r="H492" s="8"/>
      <c r="I492" s="8"/>
      <c r="J492" s="8"/>
      <c r="K492" s="8"/>
      <c r="L492" s="8"/>
      <c r="M492" s="8"/>
      <c r="N492" s="8"/>
      <c r="O492" s="8"/>
      <c r="P492" s="8"/>
      <c r="Q492" s="8"/>
      <c r="R492" s="8"/>
    </row>
    <row r="493" spans="2:18" x14ac:dyDescent="0.2">
      <c r="B493" s="8"/>
      <c r="C493" s="8"/>
      <c r="D493" s="8"/>
      <c r="E493" s="8"/>
      <c r="F493" s="8"/>
      <c r="G493" s="8"/>
      <c r="H493" s="8"/>
      <c r="I493" s="8"/>
      <c r="J493" s="8"/>
      <c r="K493" s="8"/>
      <c r="L493" s="8"/>
      <c r="M493" s="8"/>
      <c r="N493" s="8"/>
      <c r="O493" s="8"/>
      <c r="P493" s="8"/>
      <c r="Q493" s="8"/>
      <c r="R493" s="8"/>
    </row>
    <row r="494" spans="2:18" x14ac:dyDescent="0.2">
      <c r="B494" s="8"/>
      <c r="C494" s="8"/>
      <c r="D494" s="8"/>
      <c r="E494" s="8"/>
      <c r="F494" s="8"/>
      <c r="G494" s="8"/>
      <c r="H494" s="8"/>
      <c r="I494" s="8"/>
      <c r="J494" s="8"/>
      <c r="K494" s="8"/>
      <c r="L494" s="8"/>
      <c r="M494" s="8"/>
      <c r="N494" s="8"/>
      <c r="O494" s="8"/>
      <c r="P494" s="8"/>
      <c r="Q494" s="8"/>
      <c r="R494" s="8"/>
    </row>
    <row r="495" spans="2:18" x14ac:dyDescent="0.2">
      <c r="B495" s="8"/>
      <c r="C495" s="8"/>
      <c r="D495" s="8"/>
      <c r="E495" s="8"/>
      <c r="F495" s="8"/>
      <c r="G495" s="8"/>
      <c r="H495" s="8"/>
      <c r="I495" s="8"/>
      <c r="J495" s="8"/>
      <c r="K495" s="8"/>
      <c r="L495" s="8"/>
      <c r="M495" s="8"/>
      <c r="N495" s="8"/>
      <c r="O495" s="8"/>
      <c r="P495" s="8"/>
      <c r="Q495" s="8"/>
      <c r="R495" s="8"/>
    </row>
    <row r="496" spans="2:18" x14ac:dyDescent="0.2">
      <c r="B496" s="8"/>
      <c r="C496" s="8"/>
      <c r="D496" s="8"/>
      <c r="E496" s="8"/>
      <c r="F496" s="8"/>
      <c r="G496" s="8"/>
      <c r="H496" s="8"/>
      <c r="I496" s="8"/>
      <c r="J496" s="8"/>
      <c r="K496" s="8"/>
      <c r="L496" s="8"/>
      <c r="M496" s="8"/>
      <c r="N496" s="8"/>
      <c r="O496" s="8"/>
      <c r="P496" s="8"/>
      <c r="Q496" s="8"/>
      <c r="R496" s="8"/>
    </row>
    <row r="497" spans="2:18" x14ac:dyDescent="0.2">
      <c r="B497" s="8"/>
      <c r="C497" s="8"/>
      <c r="D497" s="8"/>
      <c r="E497" s="8"/>
      <c r="F497" s="8"/>
      <c r="G497" s="8"/>
      <c r="H497" s="8"/>
      <c r="I497" s="8"/>
      <c r="J497" s="8"/>
      <c r="K497" s="8"/>
      <c r="L497" s="8"/>
      <c r="M497" s="8"/>
      <c r="N497" s="8"/>
      <c r="O497" s="8"/>
      <c r="P497" s="8"/>
      <c r="Q497" s="8"/>
      <c r="R497" s="8"/>
    </row>
    <row r="498" spans="2:18" x14ac:dyDescent="0.2">
      <c r="B498" s="8"/>
      <c r="C498" s="8"/>
      <c r="D498" s="8"/>
      <c r="E498" s="8"/>
      <c r="F498" s="8"/>
      <c r="G498" s="8"/>
      <c r="H498" s="8"/>
      <c r="I498" s="8"/>
      <c r="J498" s="8"/>
      <c r="K498" s="8"/>
      <c r="L498" s="8"/>
      <c r="M498" s="8"/>
      <c r="N498" s="8"/>
      <c r="O498" s="8"/>
      <c r="P498" s="8"/>
      <c r="Q498" s="8"/>
      <c r="R498" s="8"/>
    </row>
    <row r="499" spans="2:18" x14ac:dyDescent="0.2">
      <c r="B499" s="8"/>
      <c r="C499" s="8"/>
      <c r="D499" s="8"/>
      <c r="E499" s="8"/>
      <c r="F499" s="8"/>
      <c r="G499" s="8"/>
      <c r="H499" s="8"/>
      <c r="I499" s="8"/>
      <c r="J499" s="8"/>
      <c r="K499" s="8"/>
      <c r="L499" s="8"/>
      <c r="M499" s="8"/>
      <c r="N499" s="8"/>
      <c r="O499" s="8"/>
      <c r="P499" s="8"/>
      <c r="Q499" s="8"/>
      <c r="R499" s="8"/>
    </row>
    <row r="500" spans="2:18" x14ac:dyDescent="0.2">
      <c r="B500" s="8"/>
      <c r="C500" s="8"/>
      <c r="D500" s="8"/>
      <c r="E500" s="8"/>
      <c r="F500" s="8"/>
      <c r="G500" s="8"/>
      <c r="H500" s="8"/>
      <c r="I500" s="8"/>
      <c r="J500" s="8"/>
      <c r="K500" s="8"/>
      <c r="L500" s="8"/>
      <c r="M500" s="8"/>
      <c r="N500" s="8"/>
      <c r="O500" s="8"/>
      <c r="P500" s="8"/>
      <c r="Q500" s="8"/>
      <c r="R500" s="8"/>
    </row>
    <row r="501" spans="2:18" x14ac:dyDescent="0.2">
      <c r="B501" s="8"/>
      <c r="C501" s="8"/>
      <c r="D501" s="8"/>
      <c r="E501" s="8"/>
      <c r="F501" s="8"/>
      <c r="G501" s="8"/>
      <c r="H501" s="8"/>
      <c r="I501" s="8"/>
      <c r="J501" s="8"/>
      <c r="K501" s="8"/>
      <c r="L501" s="8"/>
      <c r="M501" s="8"/>
      <c r="N501" s="8"/>
      <c r="O501" s="8"/>
      <c r="P501" s="8"/>
      <c r="Q501" s="8"/>
      <c r="R501" s="8"/>
    </row>
    <row r="502" spans="2:18" x14ac:dyDescent="0.2">
      <c r="B502" s="8"/>
      <c r="C502" s="8"/>
      <c r="D502" s="8"/>
      <c r="E502" s="8"/>
      <c r="F502" s="8"/>
      <c r="G502" s="8"/>
      <c r="H502" s="8"/>
      <c r="I502" s="8"/>
      <c r="J502" s="8"/>
      <c r="K502" s="8"/>
      <c r="L502" s="8"/>
      <c r="M502" s="8"/>
      <c r="N502" s="8"/>
      <c r="O502" s="8"/>
      <c r="P502" s="8"/>
      <c r="Q502" s="8"/>
      <c r="R502" s="8"/>
    </row>
    <row r="503" spans="2:18" x14ac:dyDescent="0.2">
      <c r="B503" s="8"/>
      <c r="C503" s="8"/>
      <c r="D503" s="8"/>
      <c r="E503" s="8"/>
      <c r="F503" s="8"/>
      <c r="G503" s="8"/>
      <c r="H503" s="8"/>
      <c r="I503" s="8"/>
      <c r="J503" s="8"/>
      <c r="K503" s="8"/>
      <c r="L503" s="8"/>
      <c r="M503" s="8"/>
      <c r="N503" s="8"/>
      <c r="O503" s="8"/>
      <c r="P503" s="8"/>
      <c r="Q503" s="8"/>
      <c r="R503" s="8"/>
    </row>
    <row r="504" spans="2:18" x14ac:dyDescent="0.2">
      <c r="B504" s="8"/>
      <c r="C504" s="8"/>
      <c r="D504" s="8"/>
      <c r="E504" s="8"/>
      <c r="F504" s="8"/>
      <c r="G504" s="8"/>
      <c r="H504" s="8"/>
      <c r="I504" s="8"/>
      <c r="J504" s="8"/>
      <c r="K504" s="8"/>
      <c r="L504" s="8"/>
      <c r="M504" s="8"/>
      <c r="N504" s="8"/>
      <c r="O504" s="8"/>
      <c r="P504" s="8"/>
      <c r="Q504" s="8"/>
      <c r="R504" s="8"/>
    </row>
    <row r="505" spans="2:18" x14ac:dyDescent="0.2">
      <c r="B505" s="8"/>
      <c r="C505" s="8"/>
      <c r="D505" s="8"/>
      <c r="E505" s="8"/>
      <c r="F505" s="8"/>
      <c r="G505" s="8"/>
      <c r="H505" s="8"/>
      <c r="I505" s="8"/>
      <c r="J505" s="8"/>
      <c r="K505" s="8"/>
      <c r="L505" s="8"/>
      <c r="M505" s="8"/>
      <c r="N505" s="8"/>
      <c r="O505" s="8"/>
      <c r="P505" s="8"/>
      <c r="Q505" s="8"/>
      <c r="R505" s="8"/>
    </row>
    <row r="506" spans="2:18" x14ac:dyDescent="0.2">
      <c r="B506" s="8"/>
      <c r="C506" s="8"/>
      <c r="D506" s="8"/>
      <c r="E506" s="8"/>
      <c r="F506" s="8"/>
      <c r="G506" s="8"/>
      <c r="H506" s="8"/>
      <c r="I506" s="8"/>
      <c r="J506" s="8"/>
      <c r="K506" s="8"/>
      <c r="L506" s="8"/>
      <c r="M506" s="8"/>
      <c r="N506" s="8"/>
      <c r="O506" s="8"/>
      <c r="P506" s="8"/>
      <c r="Q506" s="8"/>
      <c r="R506" s="8"/>
    </row>
    <row r="507" spans="2:18" x14ac:dyDescent="0.2">
      <c r="B507" s="8"/>
      <c r="C507" s="8"/>
      <c r="D507" s="8"/>
      <c r="E507" s="8"/>
      <c r="F507" s="8"/>
      <c r="G507" s="8"/>
      <c r="H507" s="8"/>
      <c r="I507" s="8"/>
      <c r="J507" s="8"/>
      <c r="K507" s="8"/>
      <c r="L507" s="8"/>
      <c r="M507" s="8"/>
      <c r="N507" s="8"/>
      <c r="O507" s="8"/>
      <c r="P507" s="8"/>
      <c r="Q507" s="8"/>
      <c r="R507" s="8"/>
    </row>
    <row r="508" spans="2:18" x14ac:dyDescent="0.2">
      <c r="B508" s="8"/>
      <c r="C508" s="8"/>
      <c r="D508" s="8"/>
      <c r="E508" s="8"/>
      <c r="F508" s="8"/>
      <c r="G508" s="8"/>
      <c r="H508" s="8"/>
      <c r="I508" s="8"/>
      <c r="J508" s="8"/>
      <c r="K508" s="8"/>
      <c r="L508" s="8"/>
      <c r="M508" s="8"/>
      <c r="N508" s="8"/>
      <c r="O508" s="8"/>
      <c r="P508" s="8"/>
      <c r="Q508" s="8"/>
      <c r="R508" s="8"/>
    </row>
    <row r="509" spans="2:18" x14ac:dyDescent="0.2">
      <c r="B509" s="8"/>
      <c r="C509" s="8"/>
      <c r="D509" s="8"/>
      <c r="E509" s="8"/>
      <c r="F509" s="8"/>
      <c r="G509" s="8"/>
      <c r="H509" s="8"/>
      <c r="I509" s="8"/>
      <c r="J509" s="8"/>
      <c r="K509" s="8"/>
      <c r="L509" s="8"/>
      <c r="M509" s="8"/>
      <c r="N509" s="8"/>
      <c r="O509" s="8"/>
      <c r="P509" s="8"/>
      <c r="Q509" s="8"/>
      <c r="R509" s="8"/>
    </row>
    <row r="510" spans="2:18" x14ac:dyDescent="0.2">
      <c r="B510" s="8"/>
      <c r="C510" s="8"/>
      <c r="D510" s="8"/>
      <c r="E510" s="8"/>
      <c r="F510" s="8"/>
      <c r="G510" s="8"/>
      <c r="H510" s="8"/>
      <c r="I510" s="8"/>
      <c r="J510" s="8"/>
      <c r="K510" s="8"/>
      <c r="L510" s="8"/>
      <c r="M510" s="8"/>
      <c r="N510" s="8"/>
      <c r="O510" s="8"/>
      <c r="P510" s="8"/>
      <c r="Q510" s="8"/>
      <c r="R510" s="8"/>
    </row>
    <row r="511" spans="2:18" x14ac:dyDescent="0.2">
      <c r="B511" s="8"/>
      <c r="C511" s="8"/>
      <c r="D511" s="8"/>
      <c r="E511" s="8"/>
      <c r="F511" s="8"/>
      <c r="G511" s="8"/>
      <c r="H511" s="8"/>
      <c r="I511" s="8"/>
      <c r="J511" s="8"/>
      <c r="K511" s="8"/>
      <c r="L511" s="8"/>
      <c r="M511" s="8"/>
      <c r="N511" s="8"/>
      <c r="O511" s="8"/>
      <c r="P511" s="8"/>
      <c r="Q511" s="8"/>
      <c r="R511" s="8"/>
    </row>
    <row r="512" spans="2:18" x14ac:dyDescent="0.2">
      <c r="B512" s="8"/>
      <c r="C512" s="8"/>
      <c r="D512" s="8"/>
      <c r="E512" s="8"/>
      <c r="F512" s="8"/>
      <c r="G512" s="8"/>
      <c r="H512" s="8"/>
      <c r="I512" s="8"/>
      <c r="J512" s="8"/>
      <c r="K512" s="8"/>
      <c r="L512" s="8"/>
      <c r="M512" s="8"/>
      <c r="N512" s="8"/>
      <c r="O512" s="8"/>
      <c r="P512" s="8"/>
      <c r="Q512" s="8"/>
      <c r="R512" s="8"/>
    </row>
    <row r="513" spans="2:18" x14ac:dyDescent="0.2">
      <c r="B513" s="8"/>
      <c r="C513" s="8"/>
      <c r="D513" s="8"/>
      <c r="E513" s="8"/>
      <c r="F513" s="8"/>
      <c r="G513" s="8"/>
      <c r="H513" s="8"/>
      <c r="I513" s="8"/>
      <c r="J513" s="8"/>
      <c r="K513" s="8"/>
      <c r="L513" s="8"/>
      <c r="M513" s="8"/>
      <c r="N513" s="8"/>
      <c r="O513" s="8"/>
      <c r="P513" s="8"/>
      <c r="Q513" s="8"/>
      <c r="R513" s="8"/>
    </row>
    <row r="514" spans="2:18" x14ac:dyDescent="0.2">
      <c r="B514" s="8"/>
      <c r="C514" s="8"/>
      <c r="D514" s="8"/>
      <c r="E514" s="8"/>
      <c r="F514" s="8"/>
      <c r="G514" s="8"/>
      <c r="H514" s="8"/>
      <c r="I514" s="8"/>
      <c r="J514" s="8"/>
      <c r="K514" s="8"/>
      <c r="L514" s="8"/>
      <c r="M514" s="8"/>
      <c r="N514" s="8"/>
      <c r="O514" s="8"/>
      <c r="P514" s="8"/>
      <c r="Q514" s="8"/>
      <c r="R514" s="8"/>
    </row>
    <row r="515" spans="2:18" x14ac:dyDescent="0.2">
      <c r="B515" s="8"/>
      <c r="C515" s="8"/>
      <c r="D515" s="8"/>
      <c r="E515" s="8"/>
      <c r="F515" s="8"/>
      <c r="G515" s="8"/>
      <c r="H515" s="8"/>
      <c r="I515" s="8"/>
      <c r="J515" s="8"/>
      <c r="K515" s="8"/>
      <c r="L515" s="8"/>
      <c r="M515" s="8"/>
      <c r="N515" s="8"/>
      <c r="O515" s="8"/>
      <c r="P515" s="8"/>
      <c r="Q515" s="8"/>
      <c r="R515" s="8"/>
    </row>
    <row r="516" spans="2:18" x14ac:dyDescent="0.2">
      <c r="B516" s="8"/>
      <c r="C516" s="8"/>
      <c r="D516" s="8"/>
      <c r="E516" s="8"/>
      <c r="F516" s="8"/>
      <c r="G516" s="8"/>
      <c r="H516" s="8"/>
      <c r="I516" s="8"/>
      <c r="J516" s="8"/>
      <c r="K516" s="8"/>
      <c r="L516" s="8"/>
      <c r="M516" s="8"/>
      <c r="N516" s="8"/>
      <c r="O516" s="8"/>
      <c r="P516" s="8"/>
      <c r="Q516" s="8"/>
      <c r="R516" s="8"/>
    </row>
    <row r="517" spans="2:18" x14ac:dyDescent="0.2">
      <c r="B517" s="8"/>
      <c r="C517" s="8"/>
      <c r="D517" s="8"/>
      <c r="E517" s="8"/>
      <c r="F517" s="8"/>
      <c r="G517" s="8"/>
      <c r="H517" s="8"/>
      <c r="I517" s="8"/>
      <c r="J517" s="8"/>
      <c r="K517" s="8"/>
      <c r="L517" s="8"/>
      <c r="M517" s="8"/>
      <c r="N517" s="8"/>
      <c r="O517" s="8"/>
      <c r="P517" s="8"/>
      <c r="Q517" s="8"/>
      <c r="R517" s="8"/>
    </row>
    <row r="518" spans="2:18" x14ac:dyDescent="0.2">
      <c r="B518" s="8"/>
      <c r="C518" s="8"/>
      <c r="D518" s="8"/>
      <c r="E518" s="8"/>
      <c r="F518" s="8"/>
      <c r="G518" s="8"/>
      <c r="H518" s="8"/>
      <c r="I518" s="8"/>
      <c r="J518" s="8"/>
      <c r="K518" s="8"/>
      <c r="L518" s="8"/>
      <c r="M518" s="8"/>
      <c r="N518" s="8"/>
      <c r="O518" s="8"/>
      <c r="P518" s="8"/>
      <c r="Q518" s="8"/>
      <c r="R518" s="8"/>
    </row>
    <row r="519" spans="2:18" x14ac:dyDescent="0.2">
      <c r="B519" s="8"/>
      <c r="C519" s="8"/>
      <c r="D519" s="8"/>
      <c r="E519" s="8"/>
      <c r="F519" s="8"/>
      <c r="G519" s="8"/>
      <c r="H519" s="8"/>
      <c r="I519" s="8"/>
      <c r="J519" s="8"/>
      <c r="K519" s="8"/>
      <c r="L519" s="8"/>
      <c r="M519" s="8"/>
      <c r="N519" s="8"/>
      <c r="O519" s="8"/>
      <c r="P519" s="8"/>
      <c r="Q519" s="8"/>
      <c r="R519" s="8"/>
    </row>
    <row r="520" spans="2:18" x14ac:dyDescent="0.2">
      <c r="B520" s="8"/>
      <c r="C520" s="8"/>
      <c r="D520" s="8"/>
      <c r="E520" s="8"/>
      <c r="F520" s="8"/>
      <c r="G520" s="8"/>
      <c r="H520" s="8"/>
      <c r="I520" s="8"/>
      <c r="J520" s="8"/>
      <c r="K520" s="8"/>
      <c r="L520" s="8"/>
      <c r="M520" s="8"/>
      <c r="N520" s="8"/>
      <c r="O520" s="8"/>
      <c r="P520" s="8"/>
      <c r="Q520" s="8"/>
      <c r="R520" s="8"/>
    </row>
    <row r="521" spans="2:18" x14ac:dyDescent="0.2">
      <c r="B521" s="8"/>
      <c r="C521" s="8"/>
      <c r="D521" s="8"/>
      <c r="E521" s="8"/>
      <c r="F521" s="8"/>
      <c r="G521" s="8"/>
      <c r="H521" s="8"/>
      <c r="I521" s="8"/>
      <c r="J521" s="8"/>
      <c r="K521" s="8"/>
      <c r="L521" s="8"/>
      <c r="M521" s="8"/>
      <c r="N521" s="8"/>
      <c r="O521" s="8"/>
      <c r="P521" s="8"/>
      <c r="Q521" s="8"/>
      <c r="R521" s="8"/>
    </row>
    <row r="522" spans="2:18" x14ac:dyDescent="0.2">
      <c r="B522" s="8"/>
      <c r="C522" s="8"/>
      <c r="D522" s="8"/>
      <c r="E522" s="8"/>
      <c r="F522" s="8"/>
      <c r="G522" s="8"/>
      <c r="H522" s="8"/>
      <c r="I522" s="8"/>
      <c r="J522" s="8"/>
      <c r="K522" s="8"/>
      <c r="L522" s="8"/>
      <c r="M522" s="8"/>
      <c r="N522" s="8"/>
      <c r="O522" s="8"/>
      <c r="P522" s="8"/>
      <c r="Q522" s="8"/>
      <c r="R522" s="8"/>
    </row>
    <row r="523" spans="2:18" x14ac:dyDescent="0.2">
      <c r="B523" s="8"/>
      <c r="C523" s="8"/>
      <c r="D523" s="8"/>
      <c r="E523" s="8"/>
      <c r="F523" s="8"/>
      <c r="G523" s="8"/>
      <c r="H523" s="8"/>
      <c r="I523" s="8"/>
      <c r="J523" s="8"/>
      <c r="K523" s="8"/>
      <c r="L523" s="8"/>
      <c r="M523" s="8"/>
      <c r="N523" s="8"/>
      <c r="O523" s="8"/>
      <c r="P523" s="8"/>
      <c r="Q523" s="8"/>
      <c r="R523" s="8"/>
    </row>
    <row r="524" spans="2:18" x14ac:dyDescent="0.2">
      <c r="B524" s="8"/>
      <c r="C524" s="8"/>
      <c r="D524" s="8"/>
      <c r="E524" s="8"/>
      <c r="F524" s="8"/>
      <c r="G524" s="8"/>
      <c r="H524" s="8"/>
      <c r="I524" s="8"/>
      <c r="J524" s="8"/>
      <c r="K524" s="8"/>
      <c r="L524" s="8"/>
      <c r="M524" s="8"/>
      <c r="N524" s="8"/>
      <c r="O524" s="8"/>
      <c r="P524" s="8"/>
      <c r="Q524" s="8"/>
      <c r="R524" s="8"/>
    </row>
    <row r="525" spans="2:18" x14ac:dyDescent="0.2">
      <c r="B525" s="8"/>
      <c r="C525" s="8"/>
      <c r="D525" s="8"/>
      <c r="E525" s="8"/>
      <c r="F525" s="8"/>
      <c r="G525" s="8"/>
      <c r="H525" s="8"/>
      <c r="I525" s="8"/>
      <c r="J525" s="8"/>
      <c r="K525" s="8"/>
      <c r="L525" s="8"/>
      <c r="M525" s="8"/>
      <c r="N525" s="8"/>
      <c r="O525" s="8"/>
      <c r="P525" s="8"/>
      <c r="Q525" s="8"/>
      <c r="R525" s="8"/>
    </row>
    <row r="526" spans="2:18" x14ac:dyDescent="0.2">
      <c r="B526" s="8"/>
      <c r="C526" s="8"/>
      <c r="D526" s="8"/>
      <c r="E526" s="8"/>
      <c r="F526" s="8"/>
      <c r="G526" s="8"/>
      <c r="H526" s="8"/>
      <c r="I526" s="8"/>
      <c r="J526" s="8"/>
      <c r="K526" s="8"/>
      <c r="L526" s="8"/>
      <c r="M526" s="8"/>
      <c r="N526" s="8"/>
      <c r="O526" s="8"/>
      <c r="P526" s="8"/>
      <c r="Q526" s="8"/>
      <c r="R526" s="8"/>
    </row>
    <row r="527" spans="2:18" x14ac:dyDescent="0.2">
      <c r="B527" s="8"/>
      <c r="C527" s="8"/>
      <c r="D527" s="8"/>
      <c r="E527" s="8"/>
      <c r="F527" s="8"/>
      <c r="G527" s="8"/>
      <c r="H527" s="8"/>
      <c r="I527" s="8"/>
      <c r="J527" s="8"/>
      <c r="K527" s="8"/>
      <c r="L527" s="8"/>
      <c r="M527" s="8"/>
      <c r="N527" s="8"/>
      <c r="O527" s="8"/>
      <c r="P527" s="8"/>
      <c r="Q527" s="8"/>
      <c r="R527" s="8"/>
    </row>
    <row r="528" spans="2:18" x14ac:dyDescent="0.2">
      <c r="B528" s="8"/>
      <c r="C528" s="8"/>
      <c r="D528" s="8"/>
      <c r="E528" s="8"/>
      <c r="F528" s="8"/>
      <c r="G528" s="8"/>
      <c r="H528" s="8"/>
      <c r="I528" s="8"/>
      <c r="J528" s="8"/>
      <c r="K528" s="8"/>
      <c r="L528" s="8"/>
      <c r="M528" s="8"/>
      <c r="N528" s="8"/>
      <c r="O528" s="8"/>
      <c r="P528" s="8"/>
      <c r="Q528" s="8"/>
      <c r="R528" s="8"/>
    </row>
    <row r="529" spans="2:18" x14ac:dyDescent="0.2">
      <c r="B529" s="8"/>
      <c r="C529" s="8"/>
      <c r="D529" s="8"/>
      <c r="E529" s="8"/>
      <c r="F529" s="8"/>
      <c r="G529" s="8"/>
      <c r="H529" s="8"/>
      <c r="I529" s="8"/>
      <c r="J529" s="8"/>
      <c r="K529" s="8"/>
      <c r="L529" s="8"/>
      <c r="M529" s="8"/>
      <c r="N529" s="8"/>
      <c r="O529" s="8"/>
      <c r="P529" s="8"/>
      <c r="Q529" s="8"/>
      <c r="R529" s="8"/>
    </row>
    <row r="530" spans="2:18" x14ac:dyDescent="0.2">
      <c r="B530" s="8"/>
      <c r="C530" s="8"/>
      <c r="D530" s="8"/>
      <c r="E530" s="8"/>
      <c r="F530" s="8"/>
      <c r="G530" s="8"/>
      <c r="H530" s="8"/>
      <c r="I530" s="8"/>
      <c r="J530" s="8"/>
      <c r="K530" s="8"/>
      <c r="L530" s="8"/>
      <c r="M530" s="8"/>
      <c r="N530" s="8"/>
      <c r="O530" s="8"/>
      <c r="P530" s="8"/>
      <c r="Q530" s="8"/>
      <c r="R530" s="8"/>
    </row>
    <row r="531" spans="2:18" x14ac:dyDescent="0.2">
      <c r="B531" s="8"/>
      <c r="C531" s="8"/>
      <c r="D531" s="8"/>
      <c r="E531" s="8"/>
      <c r="F531" s="8"/>
      <c r="G531" s="8"/>
      <c r="H531" s="8"/>
      <c r="I531" s="8"/>
      <c r="J531" s="8"/>
      <c r="K531" s="8"/>
      <c r="L531" s="8"/>
      <c r="M531" s="8"/>
      <c r="N531" s="8"/>
      <c r="O531" s="8"/>
      <c r="P531" s="8"/>
      <c r="Q531" s="8"/>
      <c r="R531" s="8"/>
    </row>
    <row r="532" spans="2:18" x14ac:dyDescent="0.2">
      <c r="B532" s="8"/>
      <c r="C532" s="8"/>
      <c r="D532" s="8"/>
      <c r="E532" s="8"/>
      <c r="F532" s="8"/>
      <c r="G532" s="8"/>
      <c r="H532" s="8"/>
      <c r="I532" s="8"/>
      <c r="J532" s="8"/>
      <c r="K532" s="8"/>
      <c r="L532" s="8"/>
      <c r="M532" s="8"/>
      <c r="N532" s="8"/>
      <c r="O532" s="8"/>
      <c r="P532" s="8"/>
      <c r="Q532" s="8"/>
      <c r="R532" s="8"/>
    </row>
    <row r="533" spans="2:18" x14ac:dyDescent="0.2">
      <c r="B533" s="8"/>
      <c r="C533" s="8"/>
      <c r="D533" s="8"/>
      <c r="E533" s="8"/>
      <c r="F533" s="8"/>
      <c r="G533" s="8"/>
      <c r="H533" s="8"/>
      <c r="I533" s="8"/>
      <c r="J533" s="8"/>
      <c r="K533" s="8"/>
      <c r="L533" s="8"/>
      <c r="M533" s="8"/>
      <c r="N533" s="8"/>
      <c r="O533" s="8"/>
      <c r="P533" s="8"/>
      <c r="Q533" s="8"/>
      <c r="R533" s="8"/>
    </row>
    <row r="534" spans="2:18" x14ac:dyDescent="0.2">
      <c r="B534" s="8"/>
      <c r="C534" s="8"/>
      <c r="D534" s="8"/>
      <c r="E534" s="8"/>
      <c r="F534" s="8"/>
      <c r="G534" s="8"/>
      <c r="H534" s="8"/>
      <c r="I534" s="8"/>
      <c r="J534" s="8"/>
      <c r="K534" s="8"/>
      <c r="L534" s="8"/>
      <c r="M534" s="8"/>
      <c r="N534" s="8"/>
      <c r="O534" s="8"/>
      <c r="P534" s="8"/>
      <c r="Q534" s="8"/>
      <c r="R534" s="8"/>
    </row>
    <row r="535" spans="2:18" x14ac:dyDescent="0.2">
      <c r="B535" s="8"/>
      <c r="C535" s="8"/>
      <c r="D535" s="8"/>
      <c r="E535" s="8"/>
      <c r="F535" s="8"/>
      <c r="G535" s="8"/>
      <c r="H535" s="8"/>
      <c r="I535" s="8"/>
      <c r="J535" s="8"/>
      <c r="K535" s="8"/>
      <c r="L535" s="8"/>
      <c r="M535" s="8"/>
      <c r="N535" s="8"/>
      <c r="O535" s="8"/>
      <c r="P535" s="8"/>
      <c r="Q535" s="8"/>
      <c r="R535" s="8"/>
    </row>
    <row r="536" spans="2:18" x14ac:dyDescent="0.2">
      <c r="B536" s="8"/>
      <c r="C536" s="8"/>
      <c r="D536" s="8"/>
      <c r="E536" s="8"/>
      <c r="F536" s="8"/>
      <c r="G536" s="8"/>
      <c r="H536" s="8"/>
      <c r="I536" s="8"/>
      <c r="J536" s="8"/>
      <c r="K536" s="8"/>
      <c r="L536" s="8"/>
      <c r="M536" s="8"/>
      <c r="N536" s="8"/>
      <c r="O536" s="8"/>
      <c r="P536" s="8"/>
      <c r="Q536" s="8"/>
      <c r="R536" s="8"/>
    </row>
    <row r="537" spans="2:18" x14ac:dyDescent="0.2">
      <c r="B537" s="8"/>
      <c r="C537" s="8"/>
      <c r="D537" s="8"/>
      <c r="E537" s="8"/>
      <c r="F537" s="8"/>
      <c r="G537" s="8"/>
      <c r="H537" s="8"/>
      <c r="I537" s="8"/>
      <c r="J537" s="8"/>
      <c r="K537" s="8"/>
      <c r="L537" s="8"/>
      <c r="M537" s="8"/>
      <c r="N537" s="8"/>
      <c r="O537" s="8"/>
      <c r="P537" s="8"/>
      <c r="Q537" s="8"/>
      <c r="R537" s="8"/>
    </row>
    <row r="538" spans="2:18" x14ac:dyDescent="0.2">
      <c r="B538" s="8"/>
      <c r="C538" s="8"/>
      <c r="D538" s="8"/>
      <c r="E538" s="8"/>
      <c r="F538" s="8"/>
      <c r="G538" s="8"/>
      <c r="H538" s="8"/>
      <c r="I538" s="8"/>
      <c r="J538" s="8"/>
      <c r="K538" s="8"/>
      <c r="L538" s="8"/>
      <c r="M538" s="8"/>
      <c r="N538" s="8"/>
      <c r="O538" s="8"/>
      <c r="P538" s="8"/>
      <c r="Q538" s="8"/>
      <c r="R538" s="8"/>
    </row>
    <row r="539" spans="2:18" x14ac:dyDescent="0.2">
      <c r="B539" s="8"/>
      <c r="C539" s="8"/>
      <c r="D539" s="8"/>
      <c r="E539" s="8"/>
      <c r="F539" s="8"/>
      <c r="G539" s="8"/>
      <c r="H539" s="8"/>
      <c r="I539" s="8"/>
      <c r="J539" s="8"/>
      <c r="K539" s="8"/>
      <c r="L539" s="8"/>
      <c r="M539" s="8"/>
      <c r="N539" s="8"/>
      <c r="O539" s="8"/>
      <c r="P539" s="8"/>
      <c r="Q539" s="8"/>
      <c r="R539" s="8"/>
    </row>
    <row r="540" spans="2:18" x14ac:dyDescent="0.2">
      <c r="B540" s="8"/>
      <c r="C540" s="8"/>
      <c r="D540" s="8"/>
      <c r="E540" s="8"/>
      <c r="F540" s="8"/>
      <c r="G540" s="8"/>
      <c r="H540" s="8"/>
      <c r="I540" s="8"/>
      <c r="J540" s="8"/>
      <c r="K540" s="8"/>
      <c r="L540" s="8"/>
      <c r="M540" s="8"/>
      <c r="N540" s="8"/>
      <c r="O540" s="8"/>
      <c r="P540" s="8"/>
      <c r="Q540" s="8"/>
      <c r="R540" s="8"/>
    </row>
    <row r="541" spans="2:18" x14ac:dyDescent="0.2">
      <c r="B541" s="8"/>
      <c r="C541" s="8"/>
      <c r="D541" s="8"/>
      <c r="E541" s="8"/>
      <c r="F541" s="8"/>
      <c r="G541" s="8"/>
      <c r="H541" s="8"/>
      <c r="I541" s="8"/>
      <c r="J541" s="8"/>
      <c r="K541" s="8"/>
      <c r="L541" s="8"/>
      <c r="M541" s="8"/>
      <c r="N541" s="8"/>
      <c r="O541" s="8"/>
      <c r="P541" s="8"/>
      <c r="Q541" s="8"/>
      <c r="R541" s="8"/>
    </row>
    <row r="542" spans="2:18" x14ac:dyDescent="0.2">
      <c r="B542" s="8"/>
      <c r="C542" s="8"/>
      <c r="D542" s="8"/>
      <c r="E542" s="8"/>
      <c r="F542" s="8"/>
      <c r="G542" s="8"/>
      <c r="H542" s="8"/>
      <c r="I542" s="8"/>
      <c r="J542" s="8"/>
      <c r="K542" s="8"/>
      <c r="L542" s="8"/>
      <c r="M542" s="8"/>
      <c r="N542" s="8"/>
      <c r="O542" s="8"/>
      <c r="P542" s="8"/>
      <c r="Q542" s="8"/>
      <c r="R542" s="8"/>
    </row>
    <row r="543" spans="2:18" x14ac:dyDescent="0.2">
      <c r="B543" s="8"/>
      <c r="C543" s="8"/>
      <c r="D543" s="8"/>
      <c r="E543" s="8"/>
      <c r="F543" s="8"/>
      <c r="G543" s="8"/>
      <c r="H543" s="8"/>
      <c r="I543" s="8"/>
      <c r="J543" s="8"/>
      <c r="K543" s="8"/>
      <c r="L543" s="8"/>
      <c r="M543" s="8"/>
      <c r="N543" s="8"/>
      <c r="O543" s="8"/>
      <c r="P543" s="8"/>
      <c r="Q543" s="8"/>
      <c r="R543" s="8"/>
    </row>
    <row r="544" spans="2:18" x14ac:dyDescent="0.2">
      <c r="B544" s="8"/>
      <c r="C544" s="8"/>
      <c r="D544" s="8"/>
      <c r="E544" s="8"/>
      <c r="F544" s="8"/>
      <c r="G544" s="8"/>
      <c r="H544" s="8"/>
      <c r="I544" s="8"/>
      <c r="J544" s="8"/>
      <c r="K544" s="8"/>
      <c r="L544" s="8"/>
      <c r="M544" s="8"/>
      <c r="N544" s="8"/>
      <c r="O544" s="8"/>
      <c r="P544" s="8"/>
      <c r="Q544" s="8"/>
      <c r="R544" s="8"/>
    </row>
  </sheetData>
  <sheetProtection algorithmName="SHA-512" hashValue="6sAz7ya4bg17MMOFNO9Mtg2BlRVCEcU91NJhaZ6Yb7DAN9HB/numKk9g4efLHnwI2/91NcQ/Zrdk6KuL7bwcNg==" saltValue="hXJH6EEQTELXf5rIQP5tlw==" spinCount="100000" sheet="1" selectLockedCells="1"/>
  <mergeCells count="308">
    <mergeCell ref="D242:E242"/>
    <mergeCell ref="D227:E227"/>
    <mergeCell ref="D230:E230"/>
    <mergeCell ref="D282:E282"/>
    <mergeCell ref="D283:E283"/>
    <mergeCell ref="D284:E284"/>
    <mergeCell ref="D75:E75"/>
    <mergeCell ref="D82:E82"/>
    <mergeCell ref="D277:E277"/>
    <mergeCell ref="D278:E278"/>
    <mergeCell ref="D279:E279"/>
    <mergeCell ref="D231:E231"/>
    <mergeCell ref="D232:E232"/>
    <mergeCell ref="D233:E233"/>
    <mergeCell ref="D239:E239"/>
    <mergeCell ref="D234:E234"/>
    <mergeCell ref="D229:E229"/>
    <mergeCell ref="D241:E241"/>
    <mergeCell ref="D235:E235"/>
    <mergeCell ref="D228:E228"/>
    <mergeCell ref="D236:E236"/>
    <mergeCell ref="D237:E237"/>
    <mergeCell ref="D238:E238"/>
    <mergeCell ref="D240:E240"/>
    <mergeCell ref="D289:E289"/>
    <mergeCell ref="D290:E290"/>
    <mergeCell ref="D288:E288"/>
    <mergeCell ref="D243:E243"/>
    <mergeCell ref="D245:E245"/>
    <mergeCell ref="D246:E246"/>
    <mergeCell ref="D248:E248"/>
    <mergeCell ref="D250:E250"/>
    <mergeCell ref="D249:E249"/>
    <mergeCell ref="D244:E244"/>
    <mergeCell ref="D259:E259"/>
    <mergeCell ref="D262:E262"/>
    <mergeCell ref="D264:E264"/>
    <mergeCell ref="D265:E265"/>
    <mergeCell ref="D267:E267"/>
    <mergeCell ref="D251:E251"/>
    <mergeCell ref="D252:E252"/>
    <mergeCell ref="D255:E255"/>
    <mergeCell ref="D256:E256"/>
    <mergeCell ref="D258:E258"/>
    <mergeCell ref="D266:E266"/>
    <mergeCell ref="D260:E260"/>
    <mergeCell ref="D254:E254"/>
    <mergeCell ref="D263:E263"/>
    <mergeCell ref="D287:E287"/>
    <mergeCell ref="D269:E269"/>
    <mergeCell ref="D270:E270"/>
    <mergeCell ref="D272:E272"/>
    <mergeCell ref="D273:E273"/>
    <mergeCell ref="D275:E275"/>
    <mergeCell ref="D281:E281"/>
    <mergeCell ref="D286:E286"/>
    <mergeCell ref="D276:E276"/>
    <mergeCell ref="D271:E271"/>
    <mergeCell ref="D285:E285"/>
    <mergeCell ref="D280:E280"/>
    <mergeCell ref="D274:E274"/>
    <mergeCell ref="D185:E185"/>
    <mergeCell ref="D187:E187"/>
    <mergeCell ref="D189:E189"/>
    <mergeCell ref="D191:E191"/>
    <mergeCell ref="D193:E193"/>
    <mergeCell ref="D178:E178"/>
    <mergeCell ref="D179:E179"/>
    <mergeCell ref="D180:E180"/>
    <mergeCell ref="D183:E183"/>
    <mergeCell ref="D184:E184"/>
    <mergeCell ref="D192:E192"/>
    <mergeCell ref="D186:E186"/>
    <mergeCell ref="D181:E181"/>
    <mergeCell ref="D182:E182"/>
    <mergeCell ref="D190:E190"/>
    <mergeCell ref="D170:E170"/>
    <mergeCell ref="D172:E172"/>
    <mergeCell ref="D173:E173"/>
    <mergeCell ref="D174:E174"/>
    <mergeCell ref="D177:E177"/>
    <mergeCell ref="D162:E162"/>
    <mergeCell ref="D164:E164"/>
    <mergeCell ref="D165:E165"/>
    <mergeCell ref="D167:E167"/>
    <mergeCell ref="D168:E168"/>
    <mergeCell ref="D176:E176"/>
    <mergeCell ref="D171:E171"/>
    <mergeCell ref="D166:E166"/>
    <mergeCell ref="D175:E175"/>
    <mergeCell ref="D169:E169"/>
    <mergeCell ref="D163:E163"/>
    <mergeCell ref="D154:E154"/>
    <mergeCell ref="D155:E155"/>
    <mergeCell ref="D158:E158"/>
    <mergeCell ref="D159:E159"/>
    <mergeCell ref="D160:E160"/>
    <mergeCell ref="D147:E147"/>
    <mergeCell ref="D148:E148"/>
    <mergeCell ref="D149:E149"/>
    <mergeCell ref="D152:E152"/>
    <mergeCell ref="D153:E153"/>
    <mergeCell ref="D157:E157"/>
    <mergeCell ref="D150:E150"/>
    <mergeCell ref="D115:E115"/>
    <mergeCell ref="D117:E117"/>
    <mergeCell ref="D118:E118"/>
    <mergeCell ref="D120:E120"/>
    <mergeCell ref="D119:E119"/>
    <mergeCell ref="D113:E113"/>
    <mergeCell ref="D98:E98"/>
    <mergeCell ref="D101:E101"/>
    <mergeCell ref="D102:E102"/>
    <mergeCell ref="D103:E103"/>
    <mergeCell ref="D104:E104"/>
    <mergeCell ref="D112:E112"/>
    <mergeCell ref="D105:E105"/>
    <mergeCell ref="D100:E100"/>
    <mergeCell ref="D116:E116"/>
    <mergeCell ref="D268:E268"/>
    <mergeCell ref="D261:E261"/>
    <mergeCell ref="D253:E253"/>
    <mergeCell ref="D247:E247"/>
    <mergeCell ref="D208:E208"/>
    <mergeCell ref="D201:E201"/>
    <mergeCell ref="D197:E197"/>
    <mergeCell ref="D223:E223"/>
    <mergeCell ref="D225:E225"/>
    <mergeCell ref="D226:E226"/>
    <mergeCell ref="D210:E210"/>
    <mergeCell ref="D211:E211"/>
    <mergeCell ref="D214:E214"/>
    <mergeCell ref="D217:E217"/>
    <mergeCell ref="D218:E218"/>
    <mergeCell ref="D224:E224"/>
    <mergeCell ref="D219:E219"/>
    <mergeCell ref="D212:E212"/>
    <mergeCell ref="D222:E222"/>
    <mergeCell ref="D216:E216"/>
    <mergeCell ref="D220:E220"/>
    <mergeCell ref="D221:E221"/>
    <mergeCell ref="D213:E213"/>
    <mergeCell ref="D215:E215"/>
    <mergeCell ref="D124:E124"/>
    <mergeCell ref="D127:E127"/>
    <mergeCell ref="D128:E128"/>
    <mergeCell ref="D129:E129"/>
    <mergeCell ref="D123:E123"/>
    <mergeCell ref="D142:E142"/>
    <mergeCell ref="D71:E71"/>
    <mergeCell ref="D74:E74"/>
    <mergeCell ref="D76:E76"/>
    <mergeCell ref="D77:E77"/>
    <mergeCell ref="D81:E81"/>
    <mergeCell ref="D96:E96"/>
    <mergeCell ref="D97:E97"/>
    <mergeCell ref="D107:E107"/>
    <mergeCell ref="D108:E108"/>
    <mergeCell ref="D86:E86"/>
    <mergeCell ref="D88:E88"/>
    <mergeCell ref="D89:E89"/>
    <mergeCell ref="D93:E93"/>
    <mergeCell ref="D87:E87"/>
    <mergeCell ref="D95:E95"/>
    <mergeCell ref="D90:E90"/>
    <mergeCell ref="D85:E85"/>
    <mergeCell ref="D91:E91"/>
    <mergeCell ref="D139:E139"/>
    <mergeCell ref="D140:E140"/>
    <mergeCell ref="D143:E143"/>
    <mergeCell ref="D145:E145"/>
    <mergeCell ref="D130:E130"/>
    <mergeCell ref="D133:E133"/>
    <mergeCell ref="D134:E134"/>
    <mergeCell ref="D135:E135"/>
    <mergeCell ref="D137:E137"/>
    <mergeCell ref="D144:E144"/>
    <mergeCell ref="D138:E138"/>
    <mergeCell ref="D132:E132"/>
    <mergeCell ref="A296:B296"/>
    <mergeCell ref="I21:R21"/>
    <mergeCell ref="C305:R305"/>
    <mergeCell ref="C306:R306"/>
    <mergeCell ref="C307:R307"/>
    <mergeCell ref="D161:E161"/>
    <mergeCell ref="D156:E156"/>
    <mergeCell ref="D151:E151"/>
    <mergeCell ref="D146:E146"/>
    <mergeCell ref="D141:E141"/>
    <mergeCell ref="D136:E136"/>
    <mergeCell ref="D291:E291"/>
    <mergeCell ref="D195:E195"/>
    <mergeCell ref="D188:E188"/>
    <mergeCell ref="D203:E203"/>
    <mergeCell ref="D204:E204"/>
    <mergeCell ref="D205:E205"/>
    <mergeCell ref="D206:E206"/>
    <mergeCell ref="D209:E209"/>
    <mergeCell ref="D194:E194"/>
    <mergeCell ref="D196:E196"/>
    <mergeCell ref="D198:E198"/>
    <mergeCell ref="D199:E199"/>
    <mergeCell ref="D200:E200"/>
    <mergeCell ref="C308:R308"/>
    <mergeCell ref="L17:N17"/>
    <mergeCell ref="L16:N16"/>
    <mergeCell ref="H17:I17"/>
    <mergeCell ref="F240:R241"/>
    <mergeCell ref="C302:Q302"/>
    <mergeCell ref="C303:Q303"/>
    <mergeCell ref="C304:E304"/>
    <mergeCell ref="C297:E297"/>
    <mergeCell ref="C298:I298"/>
    <mergeCell ref="D42:E42"/>
    <mergeCell ref="D43:E43"/>
    <mergeCell ref="D44:E44"/>
    <mergeCell ref="D45:E45"/>
    <mergeCell ref="D46:E46"/>
    <mergeCell ref="D207:E207"/>
    <mergeCell ref="D202:E202"/>
    <mergeCell ref="D52:E52"/>
    <mergeCell ref="D51:E51"/>
    <mergeCell ref="D106:E106"/>
    <mergeCell ref="D99:E99"/>
    <mergeCell ref="D110:E110"/>
    <mergeCell ref="D122:E122"/>
    <mergeCell ref="D125:E125"/>
    <mergeCell ref="D121:E121"/>
    <mergeCell ref="D53:E53"/>
    <mergeCell ref="D54:E54"/>
    <mergeCell ref="D56:E56"/>
    <mergeCell ref="D57:E57"/>
    <mergeCell ref="D58:E58"/>
    <mergeCell ref="D59:E59"/>
    <mergeCell ref="D61:E61"/>
    <mergeCell ref="D62:E62"/>
    <mergeCell ref="D63:E63"/>
    <mergeCell ref="D64:E64"/>
    <mergeCell ref="D66:E66"/>
    <mergeCell ref="D67:E67"/>
    <mergeCell ref="D68:E68"/>
    <mergeCell ref="D109:E109"/>
    <mergeCell ref="D111:E111"/>
    <mergeCell ref="D72:E72"/>
    <mergeCell ref="D73:E73"/>
    <mergeCell ref="D78:E78"/>
    <mergeCell ref="D114:E114"/>
    <mergeCell ref="D83:E83"/>
    <mergeCell ref="D84:E84"/>
    <mergeCell ref="D92:E92"/>
    <mergeCell ref="D94:E94"/>
    <mergeCell ref="A294:R294"/>
    <mergeCell ref="A1:R1"/>
    <mergeCell ref="A2:R2"/>
    <mergeCell ref="A3:R3"/>
    <mergeCell ref="A4:R4"/>
    <mergeCell ref="A5:R5"/>
    <mergeCell ref="D24:F24"/>
    <mergeCell ref="D25:F25"/>
    <mergeCell ref="D26:F26"/>
    <mergeCell ref="H14:I14"/>
    <mergeCell ref="H15:I15"/>
    <mergeCell ref="H16:I16"/>
    <mergeCell ref="D21:F21"/>
    <mergeCell ref="D23:F23"/>
    <mergeCell ref="D27:F27"/>
    <mergeCell ref="F138:R138"/>
    <mergeCell ref="D47:E47"/>
    <mergeCell ref="D48:E48"/>
    <mergeCell ref="D49:E49"/>
    <mergeCell ref="D50:E50"/>
    <mergeCell ref="D131:E131"/>
    <mergeCell ref="D126:E126"/>
    <mergeCell ref="D80:E80"/>
    <mergeCell ref="D69:E69"/>
    <mergeCell ref="I27:R27"/>
    <mergeCell ref="D28:F28"/>
    <mergeCell ref="D29:F29"/>
    <mergeCell ref="D34:E34"/>
    <mergeCell ref="D35:E35"/>
    <mergeCell ref="D36:E36"/>
    <mergeCell ref="D37:E37"/>
    <mergeCell ref="D38:E38"/>
    <mergeCell ref="D39:E39"/>
    <mergeCell ref="H30:R31"/>
    <mergeCell ref="F33:M33"/>
    <mergeCell ref="N33:R33"/>
    <mergeCell ref="D40:E40"/>
    <mergeCell ref="D41:E41"/>
    <mergeCell ref="D79:E79"/>
    <mergeCell ref="D70:E70"/>
    <mergeCell ref="D65:E65"/>
    <mergeCell ref="D60:E60"/>
    <mergeCell ref="D55:E55"/>
    <mergeCell ref="A12:C12"/>
    <mergeCell ref="D12:F12"/>
    <mergeCell ref="D31:F31"/>
    <mergeCell ref="D30:F30"/>
    <mergeCell ref="A7:C7"/>
    <mergeCell ref="D7:F7"/>
    <mergeCell ref="A8:C8"/>
    <mergeCell ref="D8:F8"/>
    <mergeCell ref="A9:C9"/>
    <mergeCell ref="D9:F9"/>
    <mergeCell ref="A10:C10"/>
    <mergeCell ref="D10:P10"/>
    <mergeCell ref="A11:C11"/>
    <mergeCell ref="D11:P11"/>
  </mergeCells>
  <conditionalFormatting sqref="D35:D291">
    <cfRule type="expression" dxfId="7" priority="1">
      <formula>OR(J35="FER",M35="FER",R35="FER")</formula>
    </cfRule>
  </conditionalFormatting>
  <hyperlinks>
    <hyperlink ref="H30:R31" r:id="rId1" display="https://dep.nj.gov/wp-content/uploads/boss/permitting-guidance/stackheight.pdf" xr:uid="{A14A6D85-6310-41BE-A2A9-BC758FC2A696}"/>
  </hyperlinks>
  <pageMargins left="0.7" right="0.7" top="0.75" bottom="0.75" header="0.3" footer="0.3"/>
  <pageSetup scale="57"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58"/>
  <sheetViews>
    <sheetView workbookViewId="0">
      <selection activeCell="A3" sqref="A3:B58"/>
    </sheetView>
  </sheetViews>
  <sheetFormatPr defaultRowHeight="15" x14ac:dyDescent="0.25"/>
  <sheetData>
    <row r="3" spans="1:2" x14ac:dyDescent="0.25">
      <c r="A3" s="60">
        <v>10</v>
      </c>
      <c r="B3" s="59">
        <v>2</v>
      </c>
    </row>
    <row r="4" spans="1:2" x14ac:dyDescent="0.25">
      <c r="A4" s="61">
        <v>11</v>
      </c>
      <c r="B4" s="59">
        <v>3</v>
      </c>
    </row>
    <row r="5" spans="1:2" x14ac:dyDescent="0.25">
      <c r="A5" s="61">
        <v>12</v>
      </c>
      <c r="B5" s="59">
        <v>4</v>
      </c>
    </row>
    <row r="6" spans="1:2" x14ac:dyDescent="0.25">
      <c r="A6" s="61">
        <v>13</v>
      </c>
      <c r="B6" s="59">
        <v>5</v>
      </c>
    </row>
    <row r="7" spans="1:2" x14ac:dyDescent="0.25">
      <c r="A7" s="61">
        <v>14</v>
      </c>
      <c r="B7" s="59">
        <v>6</v>
      </c>
    </row>
    <row r="8" spans="1:2" x14ac:dyDescent="0.25">
      <c r="A8" s="60">
        <v>15</v>
      </c>
      <c r="B8" s="59">
        <v>7</v>
      </c>
    </row>
    <row r="9" spans="1:2" x14ac:dyDescent="0.25">
      <c r="A9" s="61">
        <v>16</v>
      </c>
      <c r="B9" s="59">
        <v>8</v>
      </c>
    </row>
    <row r="10" spans="1:2" x14ac:dyDescent="0.25">
      <c r="A10" s="61">
        <v>17</v>
      </c>
      <c r="B10" s="59">
        <v>9</v>
      </c>
    </row>
    <row r="11" spans="1:2" x14ac:dyDescent="0.25">
      <c r="A11" s="61">
        <v>18</v>
      </c>
      <c r="B11" s="59">
        <v>10</v>
      </c>
    </row>
    <row r="12" spans="1:2" x14ac:dyDescent="0.25">
      <c r="A12" s="61">
        <v>19</v>
      </c>
      <c r="B12" s="59">
        <v>11</v>
      </c>
    </row>
    <row r="13" spans="1:2" x14ac:dyDescent="0.25">
      <c r="A13" s="60">
        <v>20</v>
      </c>
      <c r="B13" s="59">
        <v>12</v>
      </c>
    </row>
    <row r="14" spans="1:2" x14ac:dyDescent="0.25">
      <c r="A14" s="61">
        <v>21</v>
      </c>
      <c r="B14" s="59">
        <v>13</v>
      </c>
    </row>
    <row r="15" spans="1:2" x14ac:dyDescent="0.25">
      <c r="A15" s="61">
        <v>22</v>
      </c>
      <c r="B15" s="59">
        <v>14</v>
      </c>
    </row>
    <row r="16" spans="1:2" x14ac:dyDescent="0.25">
      <c r="A16" s="61">
        <v>23</v>
      </c>
      <c r="B16" s="59">
        <v>15</v>
      </c>
    </row>
    <row r="17" spans="1:2" x14ac:dyDescent="0.25">
      <c r="A17" s="61">
        <v>24</v>
      </c>
      <c r="B17" s="59">
        <v>16</v>
      </c>
    </row>
    <row r="18" spans="1:2" x14ac:dyDescent="0.25">
      <c r="A18" s="60">
        <v>25</v>
      </c>
      <c r="B18" s="59">
        <v>17</v>
      </c>
    </row>
    <row r="19" spans="1:2" x14ac:dyDescent="0.25">
      <c r="A19" s="61">
        <v>26</v>
      </c>
      <c r="B19" s="59">
        <v>18</v>
      </c>
    </row>
    <row r="20" spans="1:2" x14ac:dyDescent="0.25">
      <c r="A20" s="61">
        <v>27</v>
      </c>
      <c r="B20" s="59">
        <v>19</v>
      </c>
    </row>
    <row r="21" spans="1:2" x14ac:dyDescent="0.25">
      <c r="A21" s="61">
        <v>28</v>
      </c>
      <c r="B21" s="59">
        <v>20</v>
      </c>
    </row>
    <row r="22" spans="1:2" x14ac:dyDescent="0.25">
      <c r="A22" s="61">
        <v>29</v>
      </c>
      <c r="B22" s="59">
        <v>21</v>
      </c>
    </row>
    <row r="23" spans="1:2" x14ac:dyDescent="0.25">
      <c r="A23" s="60">
        <v>30</v>
      </c>
      <c r="B23" s="59">
        <v>22</v>
      </c>
    </row>
    <row r="24" spans="1:2" x14ac:dyDescent="0.25">
      <c r="A24" s="61">
        <v>32</v>
      </c>
      <c r="B24" s="59">
        <v>23</v>
      </c>
    </row>
    <row r="25" spans="1:2" x14ac:dyDescent="0.25">
      <c r="A25" s="61">
        <v>34</v>
      </c>
      <c r="B25" s="59">
        <v>24</v>
      </c>
    </row>
    <row r="26" spans="1:2" x14ac:dyDescent="0.25">
      <c r="A26" s="61">
        <v>36</v>
      </c>
      <c r="B26" s="59">
        <v>25</v>
      </c>
    </row>
    <row r="27" spans="1:2" x14ac:dyDescent="0.25">
      <c r="A27" s="61">
        <v>38</v>
      </c>
      <c r="B27" s="59">
        <v>26</v>
      </c>
    </row>
    <row r="28" spans="1:2" x14ac:dyDescent="0.25">
      <c r="A28" s="60">
        <v>40</v>
      </c>
      <c r="B28" s="59">
        <v>27</v>
      </c>
    </row>
    <row r="29" spans="1:2" x14ac:dyDescent="0.25">
      <c r="A29" s="61">
        <v>42</v>
      </c>
      <c r="B29" s="59">
        <v>28</v>
      </c>
    </row>
    <row r="30" spans="1:2" x14ac:dyDescent="0.25">
      <c r="A30" s="61">
        <v>44</v>
      </c>
      <c r="B30" s="59">
        <v>29</v>
      </c>
    </row>
    <row r="31" spans="1:2" x14ac:dyDescent="0.25">
      <c r="A31" s="61">
        <v>46</v>
      </c>
      <c r="B31" s="59">
        <v>30</v>
      </c>
    </row>
    <row r="32" spans="1:2" x14ac:dyDescent="0.25">
      <c r="A32" s="61">
        <v>48</v>
      </c>
      <c r="B32" s="59">
        <v>31</v>
      </c>
    </row>
    <row r="33" spans="1:2" x14ac:dyDescent="0.25">
      <c r="A33" s="60">
        <v>50</v>
      </c>
      <c r="B33" s="59">
        <v>32</v>
      </c>
    </row>
    <row r="34" spans="1:2" x14ac:dyDescent="0.25">
      <c r="A34" s="61">
        <v>55</v>
      </c>
      <c r="B34" s="59">
        <v>33</v>
      </c>
    </row>
    <row r="35" spans="1:2" x14ac:dyDescent="0.25">
      <c r="A35" s="61">
        <v>60</v>
      </c>
      <c r="B35" s="59">
        <v>34</v>
      </c>
    </row>
    <row r="36" spans="1:2" x14ac:dyDescent="0.25">
      <c r="A36" s="61">
        <v>65</v>
      </c>
      <c r="B36" s="59">
        <v>35</v>
      </c>
    </row>
    <row r="37" spans="1:2" x14ac:dyDescent="0.25">
      <c r="A37" s="61">
        <v>70</v>
      </c>
      <c r="B37" s="59">
        <v>36</v>
      </c>
    </row>
    <row r="38" spans="1:2" x14ac:dyDescent="0.25">
      <c r="A38" s="60">
        <v>75</v>
      </c>
      <c r="B38" s="59">
        <v>37</v>
      </c>
    </row>
    <row r="39" spans="1:2" x14ac:dyDescent="0.25">
      <c r="A39" s="61">
        <v>80</v>
      </c>
      <c r="B39" s="59">
        <v>38</v>
      </c>
    </row>
    <row r="40" spans="1:2" x14ac:dyDescent="0.25">
      <c r="A40" s="61">
        <v>85</v>
      </c>
      <c r="B40" s="59">
        <v>39</v>
      </c>
    </row>
    <row r="41" spans="1:2" x14ac:dyDescent="0.25">
      <c r="A41" s="61">
        <v>90</v>
      </c>
      <c r="B41" s="59">
        <v>40</v>
      </c>
    </row>
    <row r="42" spans="1:2" x14ac:dyDescent="0.25">
      <c r="A42" s="61">
        <v>95</v>
      </c>
      <c r="B42" s="59">
        <v>41</v>
      </c>
    </row>
    <row r="43" spans="1:2" x14ac:dyDescent="0.25">
      <c r="A43" s="60">
        <v>100</v>
      </c>
      <c r="B43" s="59">
        <v>42</v>
      </c>
    </row>
    <row r="44" spans="1:2" x14ac:dyDescent="0.25">
      <c r="A44" s="61">
        <v>110</v>
      </c>
      <c r="B44" s="59">
        <v>43</v>
      </c>
    </row>
    <row r="45" spans="1:2" x14ac:dyDescent="0.25">
      <c r="A45" s="61">
        <v>120</v>
      </c>
      <c r="B45" s="59">
        <v>44</v>
      </c>
    </row>
    <row r="46" spans="1:2" x14ac:dyDescent="0.25">
      <c r="A46" s="61">
        <v>130</v>
      </c>
      <c r="B46" s="59">
        <v>45</v>
      </c>
    </row>
    <row r="47" spans="1:2" x14ac:dyDescent="0.25">
      <c r="A47" s="61">
        <v>140</v>
      </c>
      <c r="B47" s="59">
        <v>46</v>
      </c>
    </row>
    <row r="48" spans="1:2" x14ac:dyDescent="0.25">
      <c r="A48" s="60">
        <v>150</v>
      </c>
      <c r="B48" s="59">
        <v>47</v>
      </c>
    </row>
    <row r="49" spans="1:2" x14ac:dyDescent="0.25">
      <c r="A49" s="61">
        <v>160</v>
      </c>
      <c r="B49" s="59">
        <v>48</v>
      </c>
    </row>
    <row r="50" spans="1:2" x14ac:dyDescent="0.25">
      <c r="A50" s="61">
        <v>170</v>
      </c>
      <c r="B50" s="59">
        <v>49</v>
      </c>
    </row>
    <row r="51" spans="1:2" x14ac:dyDescent="0.25">
      <c r="A51" s="61">
        <v>180</v>
      </c>
      <c r="B51" s="59">
        <v>50</v>
      </c>
    </row>
    <row r="52" spans="1:2" x14ac:dyDescent="0.25">
      <c r="A52" s="61">
        <v>190</v>
      </c>
      <c r="B52" s="59">
        <v>51</v>
      </c>
    </row>
    <row r="53" spans="1:2" x14ac:dyDescent="0.25">
      <c r="A53" s="60">
        <v>200</v>
      </c>
      <c r="B53" s="59">
        <v>52</v>
      </c>
    </row>
    <row r="54" spans="1:2" x14ac:dyDescent="0.25">
      <c r="A54" s="61">
        <v>210</v>
      </c>
      <c r="B54" s="59">
        <v>53</v>
      </c>
    </row>
    <row r="55" spans="1:2" x14ac:dyDescent="0.25">
      <c r="A55" s="61">
        <v>220</v>
      </c>
      <c r="B55" s="59">
        <v>54</v>
      </c>
    </row>
    <row r="56" spans="1:2" x14ac:dyDescent="0.25">
      <c r="A56" s="61">
        <v>230</v>
      </c>
      <c r="B56" s="59">
        <v>55</v>
      </c>
    </row>
    <row r="57" spans="1:2" x14ac:dyDescent="0.25">
      <c r="A57" s="61">
        <v>240</v>
      </c>
      <c r="B57" s="59">
        <v>56</v>
      </c>
    </row>
    <row r="58" spans="1:2" x14ac:dyDescent="0.25">
      <c r="A58" s="60">
        <v>250</v>
      </c>
      <c r="B58" s="59">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2"/>
  <sheetViews>
    <sheetView topLeftCell="A229" workbookViewId="0">
      <selection activeCell="D210" sqref="D210"/>
    </sheetView>
  </sheetViews>
  <sheetFormatPr defaultRowHeight="15" x14ac:dyDescent="0.25"/>
  <cols>
    <col min="1" max="1" width="2.85546875" customWidth="1"/>
    <col min="2" max="2" width="8.7109375" bestFit="1" customWidth="1"/>
    <col min="3" max="4" width="41.85546875" customWidth="1"/>
  </cols>
  <sheetData>
    <row r="1" spans="1:8" x14ac:dyDescent="0.25">
      <c r="A1" s="186" t="s">
        <v>375</v>
      </c>
      <c r="B1" s="186"/>
      <c r="C1" s="186"/>
      <c r="D1" s="186"/>
    </row>
    <row r="2" spans="1:8" x14ac:dyDescent="0.25">
      <c r="A2" s="186" t="s">
        <v>300</v>
      </c>
      <c r="B2" s="186"/>
      <c r="C2" s="186"/>
      <c r="D2" s="186"/>
    </row>
    <row r="3" spans="1:8" x14ac:dyDescent="0.25">
      <c r="A3" s="53"/>
      <c r="B3" s="47"/>
      <c r="C3" s="47"/>
      <c r="D3" s="47"/>
    </row>
    <row r="4" spans="1:8" x14ac:dyDescent="0.25">
      <c r="A4" s="187" t="s">
        <v>369</v>
      </c>
      <c r="B4" s="187"/>
      <c r="C4" s="187"/>
      <c r="D4" s="187"/>
    </row>
    <row r="5" spans="1:8" x14ac:dyDescent="0.25">
      <c r="A5" s="48"/>
      <c r="B5" s="48"/>
      <c r="C5" s="48"/>
      <c r="D5" s="48"/>
    </row>
    <row r="6" spans="1:8" x14ac:dyDescent="0.25">
      <c r="A6" s="56" t="s">
        <v>370</v>
      </c>
      <c r="B6" s="48"/>
      <c r="C6" s="48"/>
      <c r="D6" s="47"/>
    </row>
    <row r="7" spans="1:8" x14ac:dyDescent="0.25">
      <c r="A7" s="49" t="s">
        <v>301</v>
      </c>
      <c r="B7" s="48"/>
      <c r="C7" s="48"/>
      <c r="D7" s="47"/>
    </row>
    <row r="8" spans="1:8" x14ac:dyDescent="0.25">
      <c r="A8" s="47"/>
      <c r="B8" s="47"/>
      <c r="C8" s="47"/>
      <c r="D8" s="47"/>
    </row>
    <row r="9" spans="1:8" x14ac:dyDescent="0.25">
      <c r="A9" s="47"/>
      <c r="B9" s="47"/>
      <c r="C9" s="47"/>
      <c r="D9" s="47"/>
    </row>
    <row r="10" spans="1:8" x14ac:dyDescent="0.25">
      <c r="A10" s="47"/>
      <c r="B10" s="52" t="s">
        <v>38</v>
      </c>
      <c r="C10" s="51" t="s">
        <v>367</v>
      </c>
      <c r="D10" s="55" t="s">
        <v>302</v>
      </c>
    </row>
    <row r="11" spans="1:8" x14ac:dyDescent="0.25">
      <c r="A11" s="54" t="s">
        <v>46</v>
      </c>
      <c r="B11" s="50">
        <v>50000</v>
      </c>
      <c r="C11" s="47" t="s">
        <v>167</v>
      </c>
      <c r="D11" s="47"/>
      <c r="E11" s="41"/>
      <c r="F11" s="2"/>
      <c r="G11" s="8"/>
      <c r="H11" s="8"/>
    </row>
    <row r="12" spans="1:8" x14ac:dyDescent="0.25">
      <c r="A12" s="54"/>
      <c r="B12" s="50">
        <v>50293</v>
      </c>
      <c r="C12" s="47" t="s">
        <v>120</v>
      </c>
      <c r="D12" s="47"/>
      <c r="E12" s="41"/>
      <c r="F12" s="2"/>
      <c r="G12" s="8"/>
      <c r="H12" s="8"/>
    </row>
    <row r="13" spans="1:8" x14ac:dyDescent="0.25">
      <c r="A13" s="54" t="s">
        <v>65</v>
      </c>
      <c r="B13" s="50">
        <v>50328</v>
      </c>
      <c r="C13" s="47" t="s">
        <v>75</v>
      </c>
      <c r="D13" s="47"/>
      <c r="E13" s="41"/>
      <c r="F13" s="2"/>
      <c r="G13" s="8"/>
      <c r="H13" s="8"/>
    </row>
    <row r="14" spans="1:8" x14ac:dyDescent="0.25">
      <c r="A14" s="54" t="s">
        <v>46</v>
      </c>
      <c r="B14" s="50">
        <v>51796</v>
      </c>
      <c r="C14" s="47" t="s">
        <v>152</v>
      </c>
      <c r="D14" s="47" t="s">
        <v>303</v>
      </c>
      <c r="E14" s="41"/>
      <c r="F14" s="2"/>
      <c r="G14" s="8"/>
      <c r="H14" s="8"/>
    </row>
    <row r="15" spans="1:8" x14ac:dyDescent="0.25">
      <c r="A15" s="54" t="s">
        <v>46</v>
      </c>
      <c r="B15" s="50">
        <v>53963</v>
      </c>
      <c r="C15" s="47" t="s">
        <v>53</v>
      </c>
      <c r="D15" s="47"/>
      <c r="E15" s="41"/>
      <c r="F15" s="2"/>
      <c r="G15" s="8"/>
      <c r="H15" s="8"/>
    </row>
    <row r="16" spans="1:8" x14ac:dyDescent="0.25">
      <c r="A16" s="54"/>
      <c r="B16" s="50">
        <v>55185</v>
      </c>
      <c r="C16" s="47" t="s">
        <v>225</v>
      </c>
      <c r="D16" s="47"/>
      <c r="E16" s="41"/>
      <c r="F16" s="2"/>
      <c r="G16" s="8"/>
      <c r="H16" s="8"/>
    </row>
    <row r="17" spans="1:8" x14ac:dyDescent="0.25">
      <c r="A17" s="54" t="s">
        <v>46</v>
      </c>
      <c r="B17" s="50">
        <v>56235</v>
      </c>
      <c r="C17" s="47" t="s">
        <v>90</v>
      </c>
      <c r="D17" s="47"/>
      <c r="E17" s="41"/>
      <c r="F17" s="2"/>
      <c r="G17" s="8"/>
      <c r="H17" s="8"/>
    </row>
    <row r="18" spans="1:8" x14ac:dyDescent="0.25">
      <c r="A18" s="54" t="s">
        <v>46</v>
      </c>
      <c r="B18" s="50">
        <v>57147</v>
      </c>
      <c r="C18" s="47" t="s">
        <v>141</v>
      </c>
      <c r="D18" s="47"/>
      <c r="E18" s="41"/>
      <c r="F18" s="2"/>
      <c r="G18" s="8"/>
      <c r="H18" s="8"/>
    </row>
    <row r="19" spans="1:8" x14ac:dyDescent="0.25">
      <c r="A19" s="54" t="s">
        <v>46</v>
      </c>
      <c r="B19" s="50">
        <v>57578</v>
      </c>
      <c r="C19" s="47" t="s">
        <v>250</v>
      </c>
      <c r="D19" s="47"/>
      <c r="E19" s="41"/>
      <c r="F19" s="2"/>
      <c r="G19" s="8"/>
      <c r="H19" s="8"/>
    </row>
    <row r="20" spans="1:8" x14ac:dyDescent="0.25">
      <c r="A20" s="54" t="s">
        <v>46</v>
      </c>
      <c r="B20" s="50">
        <v>57749</v>
      </c>
      <c r="C20" s="47" t="s">
        <v>91</v>
      </c>
      <c r="D20" s="47"/>
      <c r="E20" s="41"/>
      <c r="F20" s="2"/>
      <c r="G20" s="8"/>
      <c r="H20" s="8"/>
    </row>
    <row r="21" spans="1:8" x14ac:dyDescent="0.25">
      <c r="A21" s="54" t="s">
        <v>46</v>
      </c>
      <c r="B21" s="50">
        <v>58899</v>
      </c>
      <c r="C21" s="47" t="s">
        <v>178</v>
      </c>
      <c r="D21" s="47" t="s">
        <v>304</v>
      </c>
      <c r="E21" s="41"/>
      <c r="F21" s="2"/>
      <c r="G21" s="8"/>
      <c r="H21" s="8"/>
    </row>
    <row r="22" spans="1:8" x14ac:dyDescent="0.25">
      <c r="A22" s="54" t="s">
        <v>46</v>
      </c>
      <c r="B22" s="50">
        <v>59892</v>
      </c>
      <c r="C22" s="47" t="s">
        <v>232</v>
      </c>
      <c r="D22" s="47"/>
      <c r="E22" s="41"/>
      <c r="F22" s="2"/>
      <c r="G22" s="8"/>
      <c r="H22" s="8"/>
    </row>
    <row r="23" spans="1:8" x14ac:dyDescent="0.25">
      <c r="A23" s="54" t="s">
        <v>46</v>
      </c>
      <c r="B23" s="50">
        <v>60117</v>
      </c>
      <c r="C23" s="47" t="s">
        <v>138</v>
      </c>
      <c r="D23" s="47"/>
      <c r="E23" s="41"/>
      <c r="F23" s="2"/>
      <c r="G23" s="8"/>
      <c r="H23" s="8"/>
    </row>
    <row r="24" spans="1:8" x14ac:dyDescent="0.25">
      <c r="A24" s="54" t="s">
        <v>46</v>
      </c>
      <c r="B24" s="50">
        <v>60344</v>
      </c>
      <c r="C24" s="47" t="s">
        <v>214</v>
      </c>
      <c r="D24" s="47"/>
      <c r="E24" s="41"/>
      <c r="F24" s="2"/>
      <c r="G24" s="8"/>
      <c r="H24" s="8"/>
    </row>
    <row r="25" spans="1:8" x14ac:dyDescent="0.25">
      <c r="A25" s="54" t="s">
        <v>46</v>
      </c>
      <c r="B25" s="50">
        <v>60355</v>
      </c>
      <c r="C25" s="47" t="s">
        <v>48</v>
      </c>
      <c r="D25" s="47"/>
      <c r="E25" s="41"/>
      <c r="F25" s="2"/>
      <c r="G25" s="8"/>
      <c r="H25" s="8"/>
    </row>
    <row r="26" spans="1:8" x14ac:dyDescent="0.25">
      <c r="A26" s="54"/>
      <c r="B26" s="50">
        <v>60571</v>
      </c>
      <c r="C26" s="47" t="s">
        <v>132</v>
      </c>
      <c r="D26" s="47"/>
      <c r="E26" s="41"/>
      <c r="F26" s="2"/>
      <c r="G26" s="8"/>
      <c r="H26" s="8"/>
    </row>
    <row r="27" spans="1:8" x14ac:dyDescent="0.25">
      <c r="A27" s="54" t="s">
        <v>46</v>
      </c>
      <c r="B27" s="50">
        <v>62533</v>
      </c>
      <c r="C27" s="47" t="s">
        <v>63</v>
      </c>
      <c r="D27" s="47"/>
      <c r="E27" s="41"/>
      <c r="F27" s="2"/>
      <c r="G27" s="8"/>
      <c r="H27" s="8"/>
    </row>
    <row r="28" spans="1:8" x14ac:dyDescent="0.25">
      <c r="A28" s="54"/>
      <c r="B28" s="50">
        <v>62555</v>
      </c>
      <c r="C28" s="47" t="s">
        <v>268</v>
      </c>
      <c r="D28" s="47"/>
      <c r="E28" s="41"/>
      <c r="F28" s="2"/>
      <c r="G28" s="8"/>
      <c r="H28" s="8"/>
    </row>
    <row r="29" spans="1:8" x14ac:dyDescent="0.25">
      <c r="A29" s="54" t="s">
        <v>46</v>
      </c>
      <c r="B29" s="50">
        <v>62737</v>
      </c>
      <c r="C29" s="47" t="s">
        <v>130</v>
      </c>
      <c r="D29" s="47"/>
      <c r="E29" s="41"/>
      <c r="F29" s="2"/>
      <c r="G29" s="8"/>
      <c r="H29" s="8"/>
    </row>
    <row r="30" spans="1:8" x14ac:dyDescent="0.25">
      <c r="A30" s="54" t="s">
        <v>46</v>
      </c>
      <c r="B30" s="50">
        <v>62759</v>
      </c>
      <c r="C30" s="47" t="s">
        <v>226</v>
      </c>
      <c r="D30" s="47"/>
      <c r="E30" s="41"/>
      <c r="F30" s="2"/>
      <c r="G30" s="8"/>
      <c r="H30" s="8"/>
    </row>
    <row r="31" spans="1:8" x14ac:dyDescent="0.25">
      <c r="A31" s="54" t="s">
        <v>46</v>
      </c>
      <c r="B31" s="50">
        <v>67561</v>
      </c>
      <c r="C31" s="47" t="s">
        <v>199</v>
      </c>
      <c r="D31" s="47"/>
      <c r="E31" s="41"/>
      <c r="F31" s="2"/>
      <c r="G31" s="8"/>
      <c r="H31" s="8"/>
    </row>
    <row r="32" spans="1:8" x14ac:dyDescent="0.25">
      <c r="A32" s="54"/>
      <c r="B32" s="47">
        <v>67630</v>
      </c>
      <c r="C32" s="47" t="s">
        <v>193</v>
      </c>
      <c r="D32" s="47"/>
      <c r="E32" s="41"/>
      <c r="F32" s="2"/>
      <c r="G32" s="8"/>
      <c r="H32" s="8"/>
    </row>
    <row r="33" spans="1:8" x14ac:dyDescent="0.25">
      <c r="A33" s="54"/>
      <c r="B33" s="50">
        <v>67641</v>
      </c>
      <c r="C33" s="47" t="s">
        <v>49</v>
      </c>
      <c r="D33" s="47"/>
      <c r="E33" s="41"/>
      <c r="F33" s="2"/>
      <c r="G33" s="8"/>
      <c r="H33" s="8"/>
    </row>
    <row r="34" spans="1:8" x14ac:dyDescent="0.25">
      <c r="A34" s="54" t="s">
        <v>46</v>
      </c>
      <c r="B34" s="50">
        <v>67663</v>
      </c>
      <c r="C34" s="47" t="s">
        <v>100</v>
      </c>
      <c r="D34" s="47"/>
      <c r="E34" s="41"/>
      <c r="F34" s="2"/>
      <c r="G34" s="8"/>
      <c r="H34" s="8"/>
    </row>
    <row r="35" spans="1:8" x14ac:dyDescent="0.25">
      <c r="A35" s="54" t="s">
        <v>46</v>
      </c>
      <c r="B35" s="50">
        <v>67721</v>
      </c>
      <c r="C35" s="47" t="s">
        <v>182</v>
      </c>
      <c r="D35" s="47"/>
      <c r="E35" s="41"/>
      <c r="F35" s="2"/>
      <c r="G35" s="8"/>
      <c r="H35" s="8"/>
    </row>
    <row r="36" spans="1:8" x14ac:dyDescent="0.25">
      <c r="A36" s="54" t="s">
        <v>46</v>
      </c>
      <c r="B36" s="50">
        <v>68122</v>
      </c>
      <c r="C36" s="47" t="s">
        <v>140</v>
      </c>
      <c r="D36" s="47"/>
      <c r="E36" s="41"/>
      <c r="F36" s="2"/>
      <c r="G36" s="8"/>
      <c r="H36" s="8"/>
    </row>
    <row r="37" spans="1:8" x14ac:dyDescent="0.25">
      <c r="A37" s="54" t="s">
        <v>46</v>
      </c>
      <c r="B37" s="50">
        <v>71432</v>
      </c>
      <c r="C37" s="47" t="s">
        <v>73</v>
      </c>
      <c r="D37" s="47"/>
      <c r="E37" s="41"/>
      <c r="F37" s="2"/>
      <c r="G37" s="8"/>
      <c r="H37" s="8"/>
    </row>
    <row r="38" spans="1:8" x14ac:dyDescent="0.25">
      <c r="A38" s="54" t="s">
        <v>46</v>
      </c>
      <c r="B38" s="50">
        <v>71556</v>
      </c>
      <c r="C38" s="47" t="s">
        <v>202</v>
      </c>
      <c r="D38" s="47" t="s">
        <v>305</v>
      </c>
      <c r="E38" s="41"/>
      <c r="F38" s="2"/>
      <c r="G38" s="8"/>
      <c r="H38" s="8"/>
    </row>
    <row r="39" spans="1:8" x14ac:dyDescent="0.25">
      <c r="A39" s="54" t="s">
        <v>46</v>
      </c>
      <c r="B39" s="47">
        <v>72559</v>
      </c>
      <c r="C39" s="47" t="s">
        <v>119</v>
      </c>
      <c r="D39" s="47"/>
      <c r="E39" s="41"/>
      <c r="F39" s="2"/>
      <c r="G39" s="8"/>
      <c r="H39" s="8"/>
    </row>
    <row r="40" spans="1:8" x14ac:dyDescent="0.25">
      <c r="A40" s="54" t="s">
        <v>46</v>
      </c>
      <c r="B40" s="50">
        <v>74839</v>
      </c>
      <c r="C40" s="47" t="s">
        <v>200</v>
      </c>
      <c r="D40" s="47" t="s">
        <v>306</v>
      </c>
      <c r="E40" s="41"/>
      <c r="F40" s="2"/>
      <c r="G40" s="8"/>
      <c r="H40" s="8"/>
    </row>
    <row r="41" spans="1:8" x14ac:dyDescent="0.25">
      <c r="A41" s="54" t="s">
        <v>46</v>
      </c>
      <c r="B41" s="50">
        <v>74873</v>
      </c>
      <c r="C41" s="47" t="s">
        <v>201</v>
      </c>
      <c r="D41" s="47" t="s">
        <v>307</v>
      </c>
      <c r="E41" s="41"/>
      <c r="F41" s="2"/>
      <c r="G41" s="8"/>
      <c r="H41" s="8"/>
    </row>
    <row r="42" spans="1:8" x14ac:dyDescent="0.25">
      <c r="A42" s="54" t="s">
        <v>65</v>
      </c>
      <c r="B42" s="50">
        <v>74908</v>
      </c>
      <c r="C42" s="47" t="s">
        <v>188</v>
      </c>
      <c r="D42" s="47"/>
      <c r="E42" s="41"/>
      <c r="F42" s="2"/>
      <c r="G42" s="8"/>
      <c r="H42" s="8"/>
    </row>
    <row r="43" spans="1:8" x14ac:dyDescent="0.25">
      <c r="A43" s="54"/>
      <c r="B43" s="50">
        <v>74975</v>
      </c>
      <c r="C43" s="47" t="s">
        <v>357</v>
      </c>
      <c r="D43" s="47" t="s">
        <v>361</v>
      </c>
      <c r="E43" s="41"/>
      <c r="F43" s="2"/>
      <c r="G43" s="8"/>
      <c r="H43" s="8"/>
    </row>
    <row r="44" spans="1:8" x14ac:dyDescent="0.25">
      <c r="A44" s="54" t="s">
        <v>46</v>
      </c>
      <c r="B44" s="50">
        <v>75003</v>
      </c>
      <c r="C44" s="47" t="s">
        <v>153</v>
      </c>
      <c r="D44" s="47"/>
      <c r="E44" s="41"/>
      <c r="F44" s="2"/>
      <c r="G44" s="8"/>
      <c r="H44" s="8"/>
    </row>
    <row r="45" spans="1:8" x14ac:dyDescent="0.25">
      <c r="A45" s="54" t="s">
        <v>46</v>
      </c>
      <c r="B45" s="50">
        <v>75014</v>
      </c>
      <c r="C45" s="47" t="s">
        <v>287</v>
      </c>
      <c r="D45" s="47"/>
      <c r="E45" s="41"/>
      <c r="F45" s="2"/>
      <c r="G45" s="8"/>
      <c r="H45" s="8"/>
    </row>
    <row r="46" spans="1:8" x14ac:dyDescent="0.25">
      <c r="A46" s="54" t="s">
        <v>46</v>
      </c>
      <c r="B46" s="50">
        <v>75058</v>
      </c>
      <c r="C46" s="47" t="s">
        <v>51</v>
      </c>
      <c r="D46" s="47"/>
      <c r="E46" s="41"/>
      <c r="F46" s="2"/>
      <c r="G46" s="8"/>
      <c r="H46" s="8"/>
    </row>
    <row r="47" spans="1:8" x14ac:dyDescent="0.25">
      <c r="A47" s="54" t="s">
        <v>46</v>
      </c>
      <c r="B47" s="50">
        <v>75070</v>
      </c>
      <c r="C47" s="47" t="s">
        <v>47</v>
      </c>
      <c r="D47" s="47"/>
      <c r="E47" s="41"/>
      <c r="F47" s="2"/>
      <c r="G47" s="8"/>
      <c r="H47" s="8"/>
    </row>
    <row r="48" spans="1:8" x14ac:dyDescent="0.25">
      <c r="A48" s="54" t="s">
        <v>46</v>
      </c>
      <c r="B48" s="50">
        <v>75092</v>
      </c>
      <c r="C48" s="47" t="s">
        <v>211</v>
      </c>
      <c r="D48" s="47" t="s">
        <v>308</v>
      </c>
      <c r="E48" s="41"/>
      <c r="F48" s="2"/>
      <c r="G48" s="8"/>
      <c r="H48" s="8"/>
    </row>
    <row r="49" spans="1:8" x14ac:dyDescent="0.25">
      <c r="A49" s="54" t="s">
        <v>46</v>
      </c>
      <c r="B49" s="50">
        <v>75150</v>
      </c>
      <c r="C49" s="47" t="s">
        <v>89</v>
      </c>
      <c r="D49" s="47"/>
      <c r="E49" s="41"/>
      <c r="F49" s="2"/>
      <c r="G49" s="8"/>
      <c r="H49" s="8"/>
    </row>
    <row r="50" spans="1:8" x14ac:dyDescent="0.25">
      <c r="A50" s="54" t="s">
        <v>46</v>
      </c>
      <c r="B50" s="50">
        <v>75218</v>
      </c>
      <c r="C50" s="47" t="s">
        <v>162</v>
      </c>
      <c r="D50" s="47"/>
      <c r="E50" s="41"/>
      <c r="F50" s="2"/>
      <c r="G50" s="8"/>
      <c r="H50" s="8"/>
    </row>
    <row r="51" spans="1:8" x14ac:dyDescent="0.25">
      <c r="A51" s="54" t="s">
        <v>46</v>
      </c>
      <c r="B51" s="50">
        <v>75252</v>
      </c>
      <c r="C51" s="47" t="s">
        <v>85</v>
      </c>
      <c r="D51" s="47"/>
      <c r="E51" s="41"/>
      <c r="F51" s="2"/>
      <c r="G51" s="8"/>
      <c r="H51" s="8"/>
    </row>
    <row r="52" spans="1:8" x14ac:dyDescent="0.25">
      <c r="A52" s="54"/>
      <c r="B52" s="50">
        <v>75274</v>
      </c>
      <c r="C52" s="47" t="s">
        <v>358</v>
      </c>
      <c r="D52" s="47"/>
      <c r="E52" s="41"/>
      <c r="F52" s="2"/>
      <c r="G52" s="8"/>
      <c r="H52" s="8"/>
    </row>
    <row r="53" spans="1:8" x14ac:dyDescent="0.25">
      <c r="A53" s="54"/>
      <c r="B53" s="50">
        <v>75296</v>
      </c>
      <c r="C53" s="47" t="s">
        <v>106</v>
      </c>
      <c r="D53" s="47"/>
      <c r="E53" s="41"/>
      <c r="F53" s="2"/>
      <c r="G53" s="8"/>
      <c r="H53" s="8"/>
    </row>
    <row r="54" spans="1:8" x14ac:dyDescent="0.25">
      <c r="A54" s="54" t="s">
        <v>46</v>
      </c>
      <c r="B54" s="50">
        <v>75343</v>
      </c>
      <c r="C54" s="47" t="s">
        <v>165</v>
      </c>
      <c r="D54" s="47" t="s">
        <v>309</v>
      </c>
      <c r="E54" s="41"/>
      <c r="F54" s="2"/>
      <c r="G54" s="8"/>
      <c r="H54" s="8"/>
    </row>
    <row r="55" spans="1:8" x14ac:dyDescent="0.25">
      <c r="A55" s="54" t="s">
        <v>46</v>
      </c>
      <c r="B55" s="50">
        <v>75354</v>
      </c>
      <c r="C55" s="47" t="s">
        <v>288</v>
      </c>
      <c r="D55" s="47" t="s">
        <v>310</v>
      </c>
      <c r="E55" s="41"/>
      <c r="F55" s="2"/>
      <c r="G55" s="8"/>
      <c r="H55" s="8"/>
    </row>
    <row r="56" spans="1:8" x14ac:dyDescent="0.25">
      <c r="A56" s="54"/>
      <c r="B56" s="50">
        <v>75376</v>
      </c>
      <c r="C56" s="47" t="s">
        <v>136</v>
      </c>
      <c r="D56" s="47" t="s">
        <v>311</v>
      </c>
      <c r="E56" s="41"/>
      <c r="F56" s="2"/>
      <c r="G56" s="8"/>
      <c r="H56" s="8"/>
    </row>
    <row r="57" spans="1:8" x14ac:dyDescent="0.25">
      <c r="A57" s="54" t="s">
        <v>46</v>
      </c>
      <c r="B57" s="50">
        <v>75445</v>
      </c>
      <c r="C57" s="47" t="s">
        <v>239</v>
      </c>
      <c r="D57" s="47"/>
      <c r="E57" s="41"/>
      <c r="F57" s="2"/>
      <c r="G57" s="8"/>
      <c r="H57" s="8"/>
    </row>
    <row r="58" spans="1:8" x14ac:dyDescent="0.25">
      <c r="A58" s="54"/>
      <c r="B58" s="50">
        <v>75456</v>
      </c>
      <c r="C58" s="47" t="s">
        <v>312</v>
      </c>
      <c r="D58" s="47" t="s">
        <v>313</v>
      </c>
      <c r="E58" s="41"/>
      <c r="F58" s="2"/>
      <c r="G58" s="8"/>
      <c r="H58" s="8"/>
    </row>
    <row r="59" spans="1:8" x14ac:dyDescent="0.25">
      <c r="A59" s="54" t="s">
        <v>46</v>
      </c>
      <c r="B59" s="50">
        <v>75569</v>
      </c>
      <c r="C59" s="47" t="s">
        <v>255</v>
      </c>
      <c r="D59" s="47"/>
      <c r="E59" s="41"/>
      <c r="F59" s="2"/>
      <c r="G59" s="8"/>
      <c r="H59" s="8"/>
    </row>
    <row r="60" spans="1:8" x14ac:dyDescent="0.25">
      <c r="A60" s="54"/>
      <c r="B60" s="50">
        <v>75683</v>
      </c>
      <c r="C60" s="47" t="s">
        <v>314</v>
      </c>
      <c r="D60" s="47" t="s">
        <v>315</v>
      </c>
      <c r="E60" s="41"/>
      <c r="F60" s="2"/>
      <c r="G60" s="8"/>
      <c r="H60" s="8"/>
    </row>
    <row r="61" spans="1:8" x14ac:dyDescent="0.25">
      <c r="A61" s="54"/>
      <c r="B61" s="50">
        <v>75694</v>
      </c>
      <c r="C61" s="47" t="s">
        <v>281</v>
      </c>
      <c r="D61" s="47"/>
      <c r="E61" s="41"/>
      <c r="F61" s="2"/>
      <c r="G61" s="8"/>
      <c r="H61" s="8"/>
    </row>
    <row r="62" spans="1:8" x14ac:dyDescent="0.25">
      <c r="A62" s="54"/>
      <c r="B62" s="50">
        <v>75718</v>
      </c>
      <c r="C62" s="47" t="s">
        <v>127</v>
      </c>
      <c r="D62" s="47"/>
      <c r="E62" s="41"/>
      <c r="F62" s="2"/>
      <c r="G62" s="8"/>
      <c r="H62" s="8"/>
    </row>
    <row r="63" spans="1:8" x14ac:dyDescent="0.25">
      <c r="A63" s="54"/>
      <c r="B63" s="50">
        <v>75865</v>
      </c>
      <c r="C63" s="47" t="s">
        <v>50</v>
      </c>
      <c r="D63" s="47"/>
      <c r="E63" s="41"/>
      <c r="F63" s="2"/>
      <c r="G63" s="8"/>
      <c r="H63" s="8"/>
    </row>
    <row r="64" spans="1:8" x14ac:dyDescent="0.25">
      <c r="A64" s="55"/>
      <c r="B64" s="50">
        <v>76062</v>
      </c>
      <c r="C64" s="47" t="s">
        <v>104</v>
      </c>
      <c r="D64" s="47"/>
      <c r="E64" s="41"/>
      <c r="F64" s="2"/>
      <c r="G64" s="8"/>
      <c r="H64" s="8"/>
    </row>
    <row r="65" spans="1:8" x14ac:dyDescent="0.25">
      <c r="A65" s="54"/>
      <c r="B65" s="50">
        <v>76131</v>
      </c>
      <c r="C65" s="47" t="s">
        <v>277</v>
      </c>
      <c r="D65" s="47" t="s">
        <v>316</v>
      </c>
      <c r="E65" s="41"/>
      <c r="F65" s="2"/>
      <c r="G65" s="8"/>
      <c r="H65" s="8"/>
    </row>
    <row r="66" spans="1:8" x14ac:dyDescent="0.25">
      <c r="A66" s="54" t="s">
        <v>46</v>
      </c>
      <c r="B66" s="50">
        <v>76448</v>
      </c>
      <c r="C66" s="47" t="s">
        <v>172</v>
      </c>
      <c r="D66" s="47"/>
      <c r="E66" s="41"/>
      <c r="F66" s="2"/>
      <c r="G66" s="8"/>
      <c r="H66" s="8"/>
    </row>
    <row r="67" spans="1:8" x14ac:dyDescent="0.25">
      <c r="A67" s="54" t="s">
        <v>46</v>
      </c>
      <c r="B67" s="50">
        <v>77474</v>
      </c>
      <c r="C67" s="47" t="s">
        <v>180</v>
      </c>
      <c r="D67" s="47"/>
      <c r="E67" s="41"/>
      <c r="F67" s="2"/>
      <c r="G67" s="8"/>
      <c r="H67" s="8"/>
    </row>
    <row r="68" spans="1:8" x14ac:dyDescent="0.25">
      <c r="A68" s="54"/>
      <c r="B68" s="50">
        <v>77736</v>
      </c>
      <c r="C68" s="47" t="s">
        <v>131</v>
      </c>
      <c r="D68" s="47"/>
      <c r="E68" s="41"/>
      <c r="F68" s="2"/>
      <c r="G68" s="8"/>
      <c r="H68" s="8"/>
    </row>
    <row r="69" spans="1:8" x14ac:dyDescent="0.25">
      <c r="A69" s="54" t="s">
        <v>46</v>
      </c>
      <c r="B69" s="50">
        <v>77781</v>
      </c>
      <c r="C69" s="47" t="s">
        <v>137</v>
      </c>
      <c r="D69" s="47"/>
      <c r="E69" s="41"/>
      <c r="F69" s="2"/>
      <c r="G69" s="8"/>
      <c r="H69" s="8"/>
    </row>
    <row r="70" spans="1:8" x14ac:dyDescent="0.25">
      <c r="A70" s="54" t="s">
        <v>46</v>
      </c>
      <c r="B70" s="47">
        <v>78591</v>
      </c>
      <c r="C70" s="47" t="s">
        <v>192</v>
      </c>
      <c r="D70" s="47"/>
      <c r="E70" s="70"/>
      <c r="F70" s="2"/>
      <c r="G70" s="8"/>
      <c r="H70" s="8"/>
    </row>
    <row r="71" spans="1:8" x14ac:dyDescent="0.25">
      <c r="A71" s="54" t="s">
        <v>46</v>
      </c>
      <c r="B71" s="50">
        <v>78875</v>
      </c>
      <c r="C71" s="47" t="s">
        <v>253</v>
      </c>
      <c r="D71" s="47" t="s">
        <v>317</v>
      </c>
      <c r="E71" s="41"/>
      <c r="F71" s="2"/>
      <c r="G71" s="8"/>
      <c r="H71" s="8"/>
    </row>
    <row r="72" spans="1:8" x14ac:dyDescent="0.25">
      <c r="A72" s="54"/>
      <c r="B72" s="50">
        <v>78933</v>
      </c>
      <c r="C72" s="47" t="s">
        <v>203</v>
      </c>
      <c r="D72" s="47" t="s">
        <v>318</v>
      </c>
      <c r="E72" s="41"/>
      <c r="F72" s="2"/>
      <c r="G72" s="8"/>
      <c r="H72" s="8"/>
    </row>
    <row r="73" spans="1:8" x14ac:dyDescent="0.25">
      <c r="A73" s="54" t="s">
        <v>46</v>
      </c>
      <c r="B73" s="50">
        <v>79005</v>
      </c>
      <c r="C73" s="47" t="s">
        <v>279</v>
      </c>
      <c r="D73" s="47"/>
      <c r="E73" s="41"/>
      <c r="F73" s="2"/>
      <c r="G73" s="8"/>
      <c r="H73" s="8"/>
    </row>
    <row r="74" spans="1:8" x14ac:dyDescent="0.25">
      <c r="A74" s="54" t="s">
        <v>46</v>
      </c>
      <c r="B74" s="50">
        <v>79016</v>
      </c>
      <c r="C74" s="47" t="s">
        <v>280</v>
      </c>
      <c r="D74" s="47"/>
      <c r="E74" s="41"/>
      <c r="F74" s="2"/>
      <c r="G74" s="8"/>
      <c r="H74" s="8"/>
    </row>
    <row r="75" spans="1:8" x14ac:dyDescent="0.25">
      <c r="A75" s="54" t="s">
        <v>46</v>
      </c>
      <c r="B75" s="50">
        <v>79061</v>
      </c>
      <c r="C75" s="47" t="s">
        <v>55</v>
      </c>
      <c r="D75" s="47"/>
      <c r="E75" s="41"/>
      <c r="F75" s="2"/>
      <c r="G75" s="8"/>
      <c r="H75" s="8"/>
    </row>
    <row r="76" spans="1:8" x14ac:dyDescent="0.25">
      <c r="A76" s="54" t="s">
        <v>46</v>
      </c>
      <c r="B76" s="50">
        <v>79107</v>
      </c>
      <c r="C76" s="47" t="s">
        <v>56</v>
      </c>
      <c r="D76" s="47"/>
      <c r="E76" s="41"/>
      <c r="F76" s="2"/>
      <c r="G76" s="8"/>
      <c r="H76" s="8"/>
    </row>
    <row r="77" spans="1:8" x14ac:dyDescent="0.25">
      <c r="A77" s="54" t="s">
        <v>46</v>
      </c>
      <c r="B77" s="50">
        <v>79345</v>
      </c>
      <c r="C77" s="47" t="s">
        <v>265</v>
      </c>
      <c r="D77" s="47"/>
      <c r="E77" s="41"/>
      <c r="F77" s="2"/>
      <c r="G77" s="8"/>
      <c r="H77" s="8"/>
    </row>
    <row r="78" spans="1:8" x14ac:dyDescent="0.25">
      <c r="A78" s="54" t="s">
        <v>46</v>
      </c>
      <c r="B78" s="50">
        <v>79447</v>
      </c>
      <c r="C78" s="47" t="s">
        <v>139</v>
      </c>
      <c r="D78" s="47"/>
      <c r="E78" s="41"/>
      <c r="F78" s="2"/>
      <c r="G78" s="8"/>
      <c r="H78" s="8"/>
    </row>
    <row r="79" spans="1:8" x14ac:dyDescent="0.25">
      <c r="A79" s="54" t="s">
        <v>46</v>
      </c>
      <c r="B79" s="50">
        <v>79469</v>
      </c>
      <c r="C79" s="47" t="s">
        <v>224</v>
      </c>
      <c r="D79" s="47"/>
      <c r="E79" s="41"/>
      <c r="F79" s="2"/>
      <c r="G79" s="8"/>
      <c r="H79" s="8"/>
    </row>
    <row r="80" spans="1:8" x14ac:dyDescent="0.25">
      <c r="A80" s="54" t="s">
        <v>46</v>
      </c>
      <c r="B80" s="50">
        <v>80626</v>
      </c>
      <c r="C80" s="47" t="s">
        <v>206</v>
      </c>
      <c r="D80" s="47"/>
      <c r="E80" s="41"/>
      <c r="F80" s="2"/>
      <c r="G80" s="8"/>
      <c r="H80" s="8"/>
    </row>
    <row r="81" spans="1:8" x14ac:dyDescent="0.25">
      <c r="A81" s="54" t="s">
        <v>46</v>
      </c>
      <c r="B81" s="50">
        <v>85449</v>
      </c>
      <c r="C81" s="47" t="s">
        <v>243</v>
      </c>
      <c r="D81" s="47"/>
      <c r="E81" s="41"/>
      <c r="F81" s="2"/>
      <c r="G81" s="8"/>
      <c r="H81" s="8"/>
    </row>
    <row r="82" spans="1:8" x14ac:dyDescent="0.25">
      <c r="A82" s="54"/>
      <c r="B82" s="50">
        <v>86306</v>
      </c>
      <c r="C82" s="47" t="s">
        <v>229</v>
      </c>
      <c r="D82" s="47"/>
      <c r="E82" s="41"/>
      <c r="F82" s="2"/>
      <c r="G82" s="8"/>
      <c r="H82" s="8"/>
    </row>
    <row r="83" spans="1:8" x14ac:dyDescent="0.25">
      <c r="A83" s="54" t="s">
        <v>46</v>
      </c>
      <c r="B83" s="50">
        <v>87683</v>
      </c>
      <c r="C83" s="47" t="s">
        <v>175</v>
      </c>
      <c r="D83" s="47"/>
      <c r="E83" s="41"/>
      <c r="F83" s="2"/>
      <c r="G83" s="8"/>
      <c r="H83" s="8"/>
    </row>
    <row r="84" spans="1:8" x14ac:dyDescent="0.25">
      <c r="A84" s="54" t="s">
        <v>46</v>
      </c>
      <c r="B84" s="50">
        <v>87865</v>
      </c>
      <c r="C84" s="47" t="s">
        <v>237</v>
      </c>
      <c r="D84" s="47"/>
      <c r="E84" s="41"/>
      <c r="F84" s="8"/>
      <c r="G84" s="8"/>
      <c r="H84" s="8"/>
    </row>
    <row r="85" spans="1:8" x14ac:dyDescent="0.25">
      <c r="A85" s="54" t="s">
        <v>46</v>
      </c>
      <c r="B85" s="50">
        <v>88062</v>
      </c>
      <c r="C85" s="47" t="s">
        <v>282</v>
      </c>
      <c r="D85" s="47"/>
      <c r="E85" s="41"/>
      <c r="F85" s="8"/>
      <c r="G85" s="8"/>
      <c r="H85" s="8"/>
    </row>
    <row r="86" spans="1:8" x14ac:dyDescent="0.25">
      <c r="A86" s="54"/>
      <c r="B86" s="50">
        <v>88744</v>
      </c>
      <c r="C86" s="47" t="s">
        <v>222</v>
      </c>
      <c r="D86" s="47"/>
      <c r="E86" s="41"/>
      <c r="F86" s="2"/>
      <c r="G86" s="8"/>
      <c r="H86" s="8"/>
    </row>
    <row r="87" spans="1:8" x14ac:dyDescent="0.25">
      <c r="A87" s="54" t="s">
        <v>46</v>
      </c>
      <c r="B87" s="50">
        <v>90040</v>
      </c>
      <c r="C87" s="47" t="s">
        <v>64</v>
      </c>
      <c r="D87" s="47"/>
      <c r="E87" s="41"/>
      <c r="F87" s="2"/>
      <c r="G87" s="8"/>
      <c r="H87" s="8"/>
    </row>
    <row r="88" spans="1:8" x14ac:dyDescent="0.25">
      <c r="A88" s="54"/>
      <c r="B88" s="50">
        <v>90948</v>
      </c>
      <c r="C88" s="47" t="s">
        <v>215</v>
      </c>
      <c r="D88" s="47"/>
      <c r="E88" s="41"/>
      <c r="F88" s="2"/>
      <c r="G88" s="8"/>
      <c r="H88" s="8"/>
    </row>
    <row r="89" spans="1:8" x14ac:dyDescent="0.25">
      <c r="A89" s="54" t="s">
        <v>46</v>
      </c>
      <c r="B89" s="50">
        <v>91087</v>
      </c>
      <c r="C89" s="47" t="s">
        <v>273</v>
      </c>
      <c r="D89" s="47"/>
      <c r="E89" s="41"/>
      <c r="F89" s="2"/>
      <c r="G89" s="8"/>
      <c r="H89" s="8"/>
    </row>
    <row r="90" spans="1:8" x14ac:dyDescent="0.25">
      <c r="A90" s="54" t="s">
        <v>46</v>
      </c>
      <c r="B90" s="50">
        <v>91203</v>
      </c>
      <c r="C90" s="47" t="s">
        <v>217</v>
      </c>
      <c r="D90" s="47"/>
      <c r="E90" s="41"/>
      <c r="F90" s="2"/>
      <c r="G90" s="8"/>
      <c r="H90" s="8"/>
    </row>
    <row r="91" spans="1:8" x14ac:dyDescent="0.25">
      <c r="A91" s="54" t="s">
        <v>46</v>
      </c>
      <c r="B91" s="50">
        <v>91941</v>
      </c>
      <c r="C91" s="47" t="s">
        <v>126</v>
      </c>
      <c r="D91" s="47"/>
      <c r="E91" s="41"/>
      <c r="F91" s="2"/>
      <c r="G91" s="8"/>
      <c r="H91" s="8"/>
    </row>
    <row r="92" spans="1:8" x14ac:dyDescent="0.25">
      <c r="A92" s="54" t="s">
        <v>46</v>
      </c>
      <c r="B92" s="50">
        <v>92524</v>
      </c>
      <c r="C92" s="47" t="s">
        <v>79</v>
      </c>
      <c r="D92" s="47"/>
      <c r="E92" s="41"/>
      <c r="F92" s="2"/>
      <c r="G92" s="8"/>
      <c r="H92" s="8"/>
    </row>
    <row r="93" spans="1:8" x14ac:dyDescent="0.25">
      <c r="A93" s="54" t="s">
        <v>46</v>
      </c>
      <c r="B93" s="50">
        <v>92671</v>
      </c>
      <c r="C93" s="47" t="s">
        <v>61</v>
      </c>
      <c r="D93" s="47"/>
      <c r="E93" s="41"/>
      <c r="F93" s="2"/>
      <c r="G93" s="8"/>
      <c r="H93" s="8"/>
    </row>
    <row r="94" spans="1:8" x14ac:dyDescent="0.25">
      <c r="A94" s="54" t="s">
        <v>46</v>
      </c>
      <c r="B94" s="50">
        <v>92875</v>
      </c>
      <c r="C94" s="47" t="s">
        <v>74</v>
      </c>
      <c r="D94" s="47"/>
      <c r="E94" s="41"/>
      <c r="F94" s="2"/>
      <c r="G94" s="8"/>
      <c r="H94" s="8"/>
    </row>
    <row r="95" spans="1:8" x14ac:dyDescent="0.25">
      <c r="A95" s="54"/>
      <c r="B95" s="50">
        <v>95501</v>
      </c>
      <c r="C95" s="47" t="s">
        <v>124</v>
      </c>
      <c r="D95" s="47"/>
      <c r="E95" s="41"/>
      <c r="F95" s="2"/>
      <c r="G95" s="8"/>
      <c r="H95" s="8"/>
    </row>
    <row r="96" spans="1:8" x14ac:dyDescent="0.25">
      <c r="A96" s="54" t="s">
        <v>46</v>
      </c>
      <c r="B96" s="50">
        <v>95534</v>
      </c>
      <c r="C96" s="47" t="s">
        <v>275</v>
      </c>
      <c r="D96" s="47"/>
      <c r="E96" s="41"/>
      <c r="F96" s="2"/>
      <c r="G96" s="8"/>
      <c r="H96" s="8"/>
    </row>
    <row r="97" spans="1:8" x14ac:dyDescent="0.25">
      <c r="A97" s="41"/>
      <c r="B97" s="2">
        <v>95636</v>
      </c>
      <c r="C97" s="8" t="s">
        <v>371</v>
      </c>
      <c r="D97" s="47"/>
      <c r="E97" s="41"/>
      <c r="F97" s="2"/>
      <c r="G97" s="8"/>
      <c r="H97" s="8"/>
    </row>
    <row r="98" spans="1:8" x14ac:dyDescent="0.25">
      <c r="A98" s="54"/>
      <c r="B98" s="50">
        <v>95692</v>
      </c>
      <c r="C98" s="47" t="s">
        <v>103</v>
      </c>
      <c r="D98" s="47"/>
      <c r="E98" s="41"/>
      <c r="F98" s="2"/>
      <c r="G98" s="8"/>
      <c r="H98" s="8"/>
    </row>
    <row r="99" spans="1:8" x14ac:dyDescent="0.25">
      <c r="A99" s="54" t="s">
        <v>46</v>
      </c>
      <c r="B99" s="50">
        <v>95807</v>
      </c>
      <c r="C99" s="47" t="s">
        <v>274</v>
      </c>
      <c r="D99" s="47" t="s">
        <v>319</v>
      </c>
      <c r="E99" s="41"/>
      <c r="F99" s="2"/>
      <c r="G99" s="8"/>
      <c r="H99" s="8"/>
    </row>
    <row r="100" spans="1:8" x14ac:dyDescent="0.25">
      <c r="A100" s="54"/>
      <c r="B100" s="50">
        <v>95830</v>
      </c>
      <c r="C100" s="47" t="s">
        <v>102</v>
      </c>
      <c r="D100" s="47"/>
      <c r="E100" s="41"/>
      <c r="F100" s="2"/>
      <c r="G100" s="8"/>
      <c r="H100" s="8"/>
    </row>
    <row r="101" spans="1:8" x14ac:dyDescent="0.25">
      <c r="A101" s="54" t="s">
        <v>46</v>
      </c>
      <c r="B101" s="50">
        <v>96093</v>
      </c>
      <c r="C101" s="47" t="s">
        <v>260</v>
      </c>
      <c r="D101" s="47"/>
      <c r="E101" s="41"/>
      <c r="F101" s="2"/>
      <c r="G101" s="8"/>
      <c r="H101" s="8"/>
    </row>
    <row r="102" spans="1:8" x14ac:dyDescent="0.25">
      <c r="A102" s="54" t="s">
        <v>46</v>
      </c>
      <c r="B102" s="50">
        <v>96128</v>
      </c>
      <c r="C102" s="47" t="s">
        <v>122</v>
      </c>
      <c r="D102" s="47"/>
      <c r="E102" s="41"/>
      <c r="F102" s="2"/>
      <c r="G102" s="8"/>
      <c r="H102" s="8"/>
    </row>
    <row r="103" spans="1:8" x14ac:dyDescent="0.25">
      <c r="A103" s="54" t="s">
        <v>46</v>
      </c>
      <c r="B103" s="50">
        <v>96457</v>
      </c>
      <c r="C103" s="47" t="s">
        <v>163</v>
      </c>
      <c r="D103" s="47"/>
      <c r="E103" s="41"/>
      <c r="F103" s="2"/>
      <c r="G103" s="8"/>
      <c r="H103" s="8"/>
    </row>
    <row r="104" spans="1:8" x14ac:dyDescent="0.25">
      <c r="A104" s="54"/>
      <c r="B104" s="50">
        <v>98011</v>
      </c>
      <c r="C104" s="47" t="s">
        <v>168</v>
      </c>
      <c r="D104" s="47"/>
      <c r="E104" s="41"/>
      <c r="F104" s="2"/>
      <c r="G104" s="8"/>
      <c r="H104" s="8"/>
    </row>
    <row r="105" spans="1:8" x14ac:dyDescent="0.25">
      <c r="A105" s="54" t="s">
        <v>46</v>
      </c>
      <c r="B105" s="50">
        <v>98077</v>
      </c>
      <c r="C105" s="47" t="s">
        <v>76</v>
      </c>
      <c r="D105" s="47"/>
      <c r="E105" s="41"/>
      <c r="F105" s="2"/>
      <c r="G105" s="8"/>
      <c r="H105" s="8"/>
    </row>
    <row r="106" spans="1:8" x14ac:dyDescent="0.25">
      <c r="A106" s="54"/>
      <c r="B106" s="50">
        <v>98828</v>
      </c>
      <c r="C106" s="47" t="s">
        <v>116</v>
      </c>
      <c r="D106" s="47"/>
      <c r="E106" s="41"/>
      <c r="F106" s="2"/>
      <c r="G106" s="8"/>
      <c r="H106" s="8"/>
    </row>
    <row r="107" spans="1:8" x14ac:dyDescent="0.25">
      <c r="A107" s="54" t="s">
        <v>46</v>
      </c>
      <c r="B107" s="50">
        <v>98862</v>
      </c>
      <c r="C107" s="47" t="s">
        <v>52</v>
      </c>
      <c r="D107" s="47"/>
      <c r="E107" s="41"/>
      <c r="F107" s="2"/>
      <c r="G107" s="8"/>
      <c r="H107" s="8"/>
    </row>
    <row r="108" spans="1:8" x14ac:dyDescent="0.25">
      <c r="A108" s="54" t="s">
        <v>46</v>
      </c>
      <c r="B108" s="50">
        <v>98953</v>
      </c>
      <c r="C108" s="47" t="s">
        <v>223</v>
      </c>
      <c r="D108" s="47"/>
      <c r="E108" s="41"/>
      <c r="F108" s="2"/>
      <c r="G108" s="8"/>
      <c r="H108" s="8"/>
    </row>
    <row r="109" spans="1:8" x14ac:dyDescent="0.25">
      <c r="A109" s="54" t="s">
        <v>46</v>
      </c>
      <c r="B109" s="50">
        <v>100414</v>
      </c>
      <c r="C109" s="47" t="s">
        <v>151</v>
      </c>
      <c r="D109" s="47"/>
      <c r="E109" s="41"/>
      <c r="F109" s="2"/>
      <c r="G109" s="8"/>
      <c r="H109" s="8"/>
    </row>
    <row r="110" spans="1:8" x14ac:dyDescent="0.25">
      <c r="A110" s="54" t="s">
        <v>46</v>
      </c>
      <c r="B110" s="50">
        <v>100425</v>
      </c>
      <c r="C110" s="47" t="s">
        <v>259</v>
      </c>
      <c r="D110" s="47"/>
      <c r="E110" s="41"/>
      <c r="F110" s="2"/>
      <c r="G110" s="8"/>
      <c r="H110" s="8"/>
    </row>
    <row r="111" spans="1:8" x14ac:dyDescent="0.25">
      <c r="A111" s="54" t="s">
        <v>46</v>
      </c>
      <c r="B111" s="50">
        <v>100447</v>
      </c>
      <c r="C111" s="47" t="s">
        <v>77</v>
      </c>
      <c r="D111" s="47" t="s">
        <v>320</v>
      </c>
      <c r="E111" s="41"/>
      <c r="F111" s="2"/>
      <c r="G111" s="8"/>
      <c r="H111" s="8"/>
    </row>
    <row r="112" spans="1:8" x14ac:dyDescent="0.25">
      <c r="A112" s="54"/>
      <c r="B112" s="50">
        <v>100754</v>
      </c>
      <c r="C112" s="47" t="s">
        <v>235</v>
      </c>
      <c r="D112" s="47"/>
      <c r="E112" s="41"/>
      <c r="F112" s="8"/>
      <c r="G112" s="8"/>
      <c r="H112" s="8"/>
    </row>
    <row r="113" spans="1:8" x14ac:dyDescent="0.25">
      <c r="A113" s="54" t="s">
        <v>46</v>
      </c>
      <c r="B113" s="50">
        <v>101144</v>
      </c>
      <c r="C113" s="47" t="s">
        <v>210</v>
      </c>
      <c r="D113" s="47"/>
      <c r="E113" s="41"/>
      <c r="F113" s="2"/>
      <c r="G113" s="8"/>
      <c r="H113" s="8"/>
    </row>
    <row r="114" spans="1:8" x14ac:dyDescent="0.25">
      <c r="A114" s="54" t="s">
        <v>46</v>
      </c>
      <c r="B114" s="50">
        <v>101688</v>
      </c>
      <c r="C114" s="47" t="s">
        <v>213</v>
      </c>
      <c r="D114" s="47"/>
      <c r="E114" s="41"/>
      <c r="F114" s="2"/>
      <c r="G114" s="8"/>
      <c r="H114" s="8"/>
    </row>
    <row r="115" spans="1:8" x14ac:dyDescent="0.25">
      <c r="A115" s="54"/>
      <c r="B115" s="50">
        <v>101779</v>
      </c>
      <c r="C115" s="47" t="s">
        <v>212</v>
      </c>
      <c r="D115" s="47"/>
      <c r="E115" s="41"/>
      <c r="F115" s="2"/>
      <c r="G115" s="8"/>
      <c r="H115" s="8"/>
    </row>
    <row r="116" spans="1:8" x14ac:dyDescent="0.25">
      <c r="A116" s="54"/>
      <c r="B116" s="50">
        <v>103333</v>
      </c>
      <c r="C116" s="47" t="s">
        <v>71</v>
      </c>
      <c r="D116" s="47"/>
      <c r="E116" s="41"/>
      <c r="F116" s="2"/>
      <c r="G116" s="8"/>
      <c r="H116" s="8"/>
    </row>
    <row r="117" spans="1:8" x14ac:dyDescent="0.25">
      <c r="A117" s="54"/>
      <c r="B117" s="50">
        <v>105602</v>
      </c>
      <c r="C117" s="47" t="s">
        <v>362</v>
      </c>
      <c r="D117" s="47"/>
      <c r="E117" s="41"/>
      <c r="F117" s="2"/>
      <c r="G117" s="8"/>
      <c r="H117" s="8"/>
    </row>
    <row r="118" spans="1:8" x14ac:dyDescent="0.25">
      <c r="A118" s="54" t="s">
        <v>46</v>
      </c>
      <c r="B118" s="50">
        <v>106467</v>
      </c>
      <c r="C118" s="47" t="s">
        <v>125</v>
      </c>
      <c r="D118" s="47"/>
      <c r="E118" s="41"/>
      <c r="F118" s="2"/>
      <c r="G118" s="8"/>
      <c r="H118" s="8"/>
    </row>
    <row r="119" spans="1:8" x14ac:dyDescent="0.25">
      <c r="A119" s="54" t="s">
        <v>46</v>
      </c>
      <c r="B119" s="50">
        <v>106887</v>
      </c>
      <c r="C119" s="47" t="s">
        <v>149</v>
      </c>
      <c r="D119" s="47"/>
      <c r="E119" s="41"/>
      <c r="F119" s="2"/>
      <c r="G119" s="8"/>
      <c r="H119" s="8"/>
    </row>
    <row r="120" spans="1:8" x14ac:dyDescent="0.25">
      <c r="A120" s="54" t="s">
        <v>46</v>
      </c>
      <c r="B120" s="50">
        <v>106898</v>
      </c>
      <c r="C120" s="47" t="s">
        <v>148</v>
      </c>
      <c r="D120" s="47"/>
      <c r="E120" s="41"/>
      <c r="F120" s="2"/>
      <c r="G120" s="8"/>
      <c r="H120" s="8"/>
    </row>
    <row r="121" spans="1:8" x14ac:dyDescent="0.25">
      <c r="A121" s="54" t="s">
        <v>46</v>
      </c>
      <c r="B121" s="50">
        <v>106934</v>
      </c>
      <c r="C121" s="47" t="s">
        <v>154</v>
      </c>
      <c r="D121" s="47" t="s">
        <v>321</v>
      </c>
      <c r="E121" s="41"/>
      <c r="F121" s="2"/>
      <c r="G121" s="8"/>
      <c r="H121" s="8"/>
    </row>
    <row r="122" spans="1:8" x14ac:dyDescent="0.25">
      <c r="A122" s="54"/>
      <c r="B122" s="50">
        <v>106945</v>
      </c>
      <c r="C122" s="47" t="s">
        <v>444</v>
      </c>
      <c r="D122" s="47" t="s">
        <v>443</v>
      </c>
      <c r="E122" s="41"/>
      <c r="F122" s="2"/>
      <c r="G122" s="8"/>
      <c r="H122" s="8"/>
    </row>
    <row r="123" spans="1:8" x14ac:dyDescent="0.25">
      <c r="A123" s="54" t="s">
        <v>46</v>
      </c>
      <c r="B123" s="50">
        <v>106990</v>
      </c>
      <c r="C123" s="47" t="s">
        <v>86</v>
      </c>
      <c r="D123" s="47"/>
      <c r="E123" s="41"/>
      <c r="F123" s="2"/>
      <c r="G123" s="8"/>
      <c r="H123" s="8"/>
    </row>
    <row r="124" spans="1:8" x14ac:dyDescent="0.25">
      <c r="A124" s="54" t="s">
        <v>46</v>
      </c>
      <c r="B124" s="50">
        <v>107028</v>
      </c>
      <c r="C124" s="47" t="s">
        <v>54</v>
      </c>
      <c r="D124" s="47"/>
      <c r="E124" s="41"/>
      <c r="F124" s="2"/>
      <c r="G124" s="8"/>
      <c r="H124" s="8"/>
    </row>
    <row r="125" spans="1:8" x14ac:dyDescent="0.25">
      <c r="A125" s="54" t="s">
        <v>46</v>
      </c>
      <c r="B125" s="50">
        <v>107051</v>
      </c>
      <c r="C125" s="47" t="s">
        <v>59</v>
      </c>
      <c r="D125" s="47"/>
      <c r="E125" s="41"/>
      <c r="F125" s="2"/>
      <c r="G125" s="8"/>
      <c r="H125" s="8"/>
    </row>
    <row r="126" spans="1:8" x14ac:dyDescent="0.25">
      <c r="A126" s="54" t="s">
        <v>46</v>
      </c>
      <c r="B126" s="50">
        <v>107062</v>
      </c>
      <c r="C126" s="47" t="s">
        <v>155</v>
      </c>
      <c r="D126" s="47" t="s">
        <v>322</v>
      </c>
      <c r="E126" s="41"/>
      <c r="F126" s="2"/>
      <c r="G126" s="8"/>
      <c r="H126" s="8"/>
    </row>
    <row r="127" spans="1:8" x14ac:dyDescent="0.25">
      <c r="A127" s="54" t="s">
        <v>46</v>
      </c>
      <c r="B127" s="50">
        <v>107131</v>
      </c>
      <c r="C127" s="47" t="s">
        <v>57</v>
      </c>
      <c r="D127" s="47"/>
      <c r="E127" s="41"/>
      <c r="F127" s="2"/>
      <c r="G127" s="8"/>
      <c r="H127" s="8"/>
    </row>
    <row r="128" spans="1:8" x14ac:dyDescent="0.25">
      <c r="A128" s="54" t="s">
        <v>46</v>
      </c>
      <c r="B128" s="50">
        <v>107211</v>
      </c>
      <c r="C128" s="47" t="s">
        <v>156</v>
      </c>
      <c r="D128" s="47"/>
      <c r="E128" s="41"/>
      <c r="F128" s="2"/>
      <c r="G128" s="8"/>
      <c r="H128" s="8"/>
    </row>
    <row r="129" spans="1:8" x14ac:dyDescent="0.25">
      <c r="A129" s="54" t="s">
        <v>46</v>
      </c>
      <c r="B129" s="50">
        <v>107302</v>
      </c>
      <c r="C129" s="47" t="s">
        <v>101</v>
      </c>
      <c r="D129" s="47"/>
      <c r="E129" s="41"/>
      <c r="F129" s="2"/>
      <c r="G129" s="8"/>
      <c r="H129" s="8"/>
    </row>
    <row r="130" spans="1:8" x14ac:dyDescent="0.25">
      <c r="A130" s="54"/>
      <c r="B130" s="50">
        <v>107982</v>
      </c>
      <c r="C130" s="47" t="s">
        <v>254</v>
      </c>
      <c r="D130" s="47"/>
      <c r="E130" s="41"/>
      <c r="F130" s="2"/>
      <c r="G130" s="8"/>
      <c r="H130" s="8"/>
    </row>
    <row r="131" spans="1:8" x14ac:dyDescent="0.25">
      <c r="A131" s="54" t="s">
        <v>46</v>
      </c>
      <c r="B131" s="50">
        <v>108054</v>
      </c>
      <c r="C131" s="47" t="s">
        <v>285</v>
      </c>
      <c r="D131" s="47"/>
      <c r="E131" s="41"/>
      <c r="F131" s="2"/>
      <c r="G131" s="8"/>
      <c r="H131" s="8"/>
    </row>
    <row r="132" spans="1:8" x14ac:dyDescent="0.25">
      <c r="A132" s="54" t="s">
        <v>46</v>
      </c>
      <c r="B132" s="50">
        <v>108101</v>
      </c>
      <c r="C132" s="47" t="s">
        <v>204</v>
      </c>
      <c r="D132" s="47" t="s">
        <v>323</v>
      </c>
      <c r="E132" s="41"/>
      <c r="F132" s="2"/>
      <c r="G132" s="8"/>
      <c r="H132" s="8"/>
    </row>
    <row r="133" spans="1:8" x14ac:dyDescent="0.25">
      <c r="A133" s="54" t="s">
        <v>46</v>
      </c>
      <c r="B133" s="50">
        <v>108316</v>
      </c>
      <c r="C133" s="47" t="s">
        <v>195</v>
      </c>
      <c r="D133" s="47"/>
      <c r="E133" s="41"/>
      <c r="F133" s="2"/>
      <c r="G133" s="8"/>
      <c r="H133" s="8"/>
    </row>
    <row r="134" spans="1:8" x14ac:dyDescent="0.25">
      <c r="A134" s="54"/>
      <c r="B134" s="50">
        <v>108601</v>
      </c>
      <c r="C134" s="47" t="s">
        <v>80</v>
      </c>
      <c r="D134" s="47"/>
      <c r="E134" s="41"/>
      <c r="F134" s="2"/>
      <c r="G134" s="8"/>
      <c r="H134" s="8"/>
    </row>
    <row r="135" spans="1:8" x14ac:dyDescent="0.25">
      <c r="A135" s="54"/>
      <c r="B135" s="50">
        <v>108872</v>
      </c>
      <c r="C135" s="47" t="s">
        <v>209</v>
      </c>
      <c r="D135" s="47"/>
      <c r="E135" s="41"/>
      <c r="F135" s="2"/>
      <c r="G135" s="8"/>
      <c r="H135" s="8"/>
    </row>
    <row r="136" spans="1:8" x14ac:dyDescent="0.25">
      <c r="A136" s="54" t="s">
        <v>46</v>
      </c>
      <c r="B136" s="50">
        <v>108883</v>
      </c>
      <c r="C136" s="47" t="s">
        <v>270</v>
      </c>
      <c r="D136" s="47"/>
      <c r="E136" s="41"/>
      <c r="F136" s="2"/>
      <c r="G136" s="8"/>
      <c r="H136" s="8"/>
    </row>
    <row r="137" spans="1:8" x14ac:dyDescent="0.25">
      <c r="A137" s="54" t="s">
        <v>46</v>
      </c>
      <c r="B137" s="50">
        <v>108907</v>
      </c>
      <c r="C137" s="47" t="s">
        <v>97</v>
      </c>
      <c r="D137" s="47"/>
      <c r="E137" s="41"/>
      <c r="F137" s="2"/>
      <c r="G137" s="8"/>
      <c r="H137" s="8"/>
    </row>
    <row r="138" spans="1:8" x14ac:dyDescent="0.25">
      <c r="A138" s="54" t="s">
        <v>46</v>
      </c>
      <c r="B138" s="50">
        <v>108952</v>
      </c>
      <c r="C138" s="47" t="s">
        <v>238</v>
      </c>
      <c r="D138" s="47"/>
      <c r="E138" s="41"/>
      <c r="F138" s="2"/>
      <c r="G138" s="8"/>
      <c r="H138" s="8"/>
    </row>
    <row r="139" spans="1:8" x14ac:dyDescent="0.25">
      <c r="A139" s="54" t="s">
        <v>65</v>
      </c>
      <c r="B139" s="50">
        <v>109864</v>
      </c>
      <c r="C139" s="47" t="s">
        <v>160</v>
      </c>
      <c r="D139" s="47" t="s">
        <v>324</v>
      </c>
      <c r="E139" s="41"/>
      <c r="F139" s="2"/>
      <c r="G139" s="8"/>
      <c r="H139" s="8"/>
    </row>
    <row r="140" spans="1:8" x14ac:dyDescent="0.25">
      <c r="A140" s="54"/>
      <c r="B140" s="50">
        <v>109999</v>
      </c>
      <c r="C140" s="47" t="s">
        <v>364</v>
      </c>
      <c r="D140" s="47"/>
      <c r="E140" s="41"/>
      <c r="F140" s="2"/>
      <c r="G140" s="8"/>
      <c r="H140" s="8"/>
    </row>
    <row r="141" spans="1:8" x14ac:dyDescent="0.25">
      <c r="A141" s="54" t="s">
        <v>65</v>
      </c>
      <c r="B141" s="50">
        <v>110496</v>
      </c>
      <c r="C141" s="47" t="s">
        <v>161</v>
      </c>
      <c r="D141" s="47"/>
      <c r="E141" s="41"/>
      <c r="F141" s="2"/>
      <c r="G141" s="8"/>
      <c r="H141" s="8"/>
    </row>
    <row r="142" spans="1:8" x14ac:dyDescent="0.25">
      <c r="A142" s="54" t="s">
        <v>46</v>
      </c>
      <c r="B142" s="50">
        <v>110543</v>
      </c>
      <c r="C142" s="47" t="s">
        <v>184</v>
      </c>
      <c r="D142" s="47"/>
      <c r="E142" s="41"/>
      <c r="F142" s="2"/>
      <c r="G142" s="8"/>
      <c r="H142" s="8"/>
    </row>
    <row r="143" spans="1:8" x14ac:dyDescent="0.25">
      <c r="A143" s="54" t="s">
        <v>65</v>
      </c>
      <c r="B143" s="50">
        <v>110805</v>
      </c>
      <c r="C143" s="47" t="s">
        <v>158</v>
      </c>
      <c r="D143" s="47" t="s">
        <v>325</v>
      </c>
      <c r="E143" s="41"/>
      <c r="F143" s="2"/>
      <c r="G143" s="8"/>
      <c r="H143" s="8"/>
    </row>
    <row r="144" spans="1:8" x14ac:dyDescent="0.25">
      <c r="A144" s="54"/>
      <c r="B144" s="47">
        <v>110827</v>
      </c>
      <c r="C144" s="47" t="s">
        <v>118</v>
      </c>
      <c r="D144" s="47"/>
      <c r="E144" s="41"/>
      <c r="F144" s="2"/>
      <c r="G144" s="8"/>
      <c r="H144" s="8"/>
    </row>
    <row r="145" spans="1:8" x14ac:dyDescent="0.25">
      <c r="A145" s="54" t="s">
        <v>65</v>
      </c>
      <c r="B145" s="50">
        <v>111159</v>
      </c>
      <c r="C145" s="47" t="s">
        <v>159</v>
      </c>
      <c r="D145" s="47"/>
      <c r="E145" s="41"/>
      <c r="F145" s="2"/>
      <c r="G145" s="8"/>
      <c r="H145" s="8"/>
    </row>
    <row r="146" spans="1:8" x14ac:dyDescent="0.25">
      <c r="A146" s="54"/>
      <c r="B146" s="50">
        <v>111308</v>
      </c>
      <c r="C146" s="47" t="s">
        <v>170</v>
      </c>
      <c r="D146" s="47"/>
      <c r="E146" s="41"/>
      <c r="F146" s="2"/>
      <c r="G146" s="8"/>
      <c r="H146" s="8"/>
    </row>
    <row r="147" spans="1:8" x14ac:dyDescent="0.25">
      <c r="A147" s="54" t="s">
        <v>46</v>
      </c>
      <c r="B147" s="50">
        <v>111422</v>
      </c>
      <c r="C147" s="47" t="s">
        <v>134</v>
      </c>
      <c r="D147" s="47"/>
      <c r="E147" s="41"/>
      <c r="F147" s="2"/>
      <c r="G147" s="8"/>
      <c r="H147" s="8"/>
    </row>
    <row r="148" spans="1:8" x14ac:dyDescent="0.25">
      <c r="A148" s="54" t="s">
        <v>46</v>
      </c>
      <c r="B148" s="50">
        <v>111444</v>
      </c>
      <c r="C148" s="47" t="s">
        <v>128</v>
      </c>
      <c r="D148" s="47" t="s">
        <v>326</v>
      </c>
      <c r="E148" s="41"/>
      <c r="F148" s="2"/>
      <c r="G148" s="8"/>
      <c r="H148" s="8"/>
    </row>
    <row r="149" spans="1:8" x14ac:dyDescent="0.25">
      <c r="A149" s="54"/>
      <c r="B149" s="50">
        <v>111762</v>
      </c>
      <c r="C149" s="47" t="s">
        <v>157</v>
      </c>
      <c r="D149" s="47" t="s">
        <v>327</v>
      </c>
      <c r="E149" s="41"/>
      <c r="F149" s="2"/>
      <c r="G149" s="8"/>
      <c r="H149" s="8"/>
    </row>
    <row r="150" spans="1:8" x14ac:dyDescent="0.25">
      <c r="A150" s="54"/>
      <c r="B150" s="50">
        <v>112345</v>
      </c>
      <c r="C150" s="47" t="s">
        <v>135</v>
      </c>
      <c r="D150" s="47"/>
      <c r="E150" s="41"/>
      <c r="F150" s="2"/>
      <c r="G150" s="8"/>
      <c r="H150" s="8"/>
    </row>
    <row r="151" spans="1:8" x14ac:dyDescent="0.25">
      <c r="A151" s="54"/>
      <c r="B151" s="50">
        <v>115071</v>
      </c>
      <c r="C151" s="47" t="s">
        <v>252</v>
      </c>
      <c r="D151" s="47"/>
      <c r="E151" s="41"/>
      <c r="F151" s="2"/>
      <c r="G151" s="8"/>
      <c r="H151" s="8"/>
    </row>
    <row r="152" spans="1:8" x14ac:dyDescent="0.25">
      <c r="A152" s="54"/>
      <c r="B152" s="50">
        <v>117793</v>
      </c>
      <c r="C152" s="47" t="s">
        <v>60</v>
      </c>
      <c r="D152" s="47"/>
      <c r="E152" s="41"/>
      <c r="F152" s="2"/>
      <c r="G152" s="8"/>
      <c r="H152" s="8"/>
    </row>
    <row r="153" spans="1:8" x14ac:dyDescent="0.25">
      <c r="A153" s="54" t="s">
        <v>46</v>
      </c>
      <c r="B153" s="50">
        <v>117817</v>
      </c>
      <c r="C153" s="47" t="s">
        <v>81</v>
      </c>
      <c r="D153" s="47" t="s">
        <v>328</v>
      </c>
      <c r="E153" s="41"/>
      <c r="F153" s="2"/>
      <c r="G153" s="8"/>
      <c r="H153" s="8"/>
    </row>
    <row r="154" spans="1:8" x14ac:dyDescent="0.25">
      <c r="A154" s="54" t="s">
        <v>46</v>
      </c>
      <c r="B154" s="50">
        <v>118741</v>
      </c>
      <c r="C154" s="47" t="s">
        <v>174</v>
      </c>
      <c r="D154" s="47"/>
      <c r="E154" s="41"/>
      <c r="F154" s="2"/>
      <c r="G154" s="8"/>
      <c r="H154" s="8"/>
    </row>
    <row r="155" spans="1:8" x14ac:dyDescent="0.25">
      <c r="A155" s="54"/>
      <c r="B155" s="50">
        <v>120718</v>
      </c>
      <c r="C155" s="47" t="s">
        <v>114</v>
      </c>
      <c r="D155" s="47"/>
      <c r="E155" s="41"/>
      <c r="F155" s="2"/>
      <c r="G155" s="8"/>
      <c r="H155" s="8"/>
    </row>
    <row r="156" spans="1:8" x14ac:dyDescent="0.25">
      <c r="A156" s="54" t="s">
        <v>46</v>
      </c>
      <c r="B156" s="50">
        <v>120821</v>
      </c>
      <c r="C156" s="47" t="s">
        <v>278</v>
      </c>
      <c r="D156" s="47"/>
      <c r="E156" s="41"/>
      <c r="F156" s="2"/>
      <c r="G156" s="8"/>
      <c r="H156" s="8"/>
    </row>
    <row r="157" spans="1:8" x14ac:dyDescent="0.25">
      <c r="A157" s="54" t="s">
        <v>46</v>
      </c>
      <c r="B157" s="50">
        <v>121142</v>
      </c>
      <c r="C157" s="47" t="s">
        <v>143</v>
      </c>
      <c r="D157" s="47"/>
      <c r="E157" s="41"/>
      <c r="F157" s="2"/>
      <c r="G157" s="8"/>
      <c r="H157" s="8"/>
    </row>
    <row r="158" spans="1:8" x14ac:dyDescent="0.25">
      <c r="A158" s="54" t="s">
        <v>46</v>
      </c>
      <c r="B158" s="50">
        <v>121448</v>
      </c>
      <c r="C158" s="47" t="s">
        <v>283</v>
      </c>
      <c r="D158" s="47"/>
      <c r="E158" s="41"/>
      <c r="F158" s="2"/>
      <c r="G158" s="8"/>
      <c r="H158" s="8"/>
    </row>
    <row r="159" spans="1:8" x14ac:dyDescent="0.25">
      <c r="A159" s="54" t="s">
        <v>46</v>
      </c>
      <c r="B159" s="50">
        <v>122667</v>
      </c>
      <c r="C159" s="47" t="s">
        <v>147</v>
      </c>
      <c r="D159" s="47"/>
      <c r="E159" s="41"/>
      <c r="F159" s="8"/>
      <c r="G159" s="8"/>
      <c r="H159" s="8"/>
    </row>
    <row r="160" spans="1:8" x14ac:dyDescent="0.25">
      <c r="A160" s="54" t="s">
        <v>46</v>
      </c>
      <c r="B160" s="50">
        <v>123386</v>
      </c>
      <c r="C160" s="47" t="s">
        <v>251</v>
      </c>
      <c r="D160" s="47"/>
      <c r="E160" s="41"/>
      <c r="F160" s="8"/>
      <c r="G160" s="8"/>
      <c r="H160" s="8"/>
    </row>
    <row r="161" spans="1:8" x14ac:dyDescent="0.25">
      <c r="A161" s="54" t="s">
        <v>46</v>
      </c>
      <c r="B161" s="50">
        <v>123911</v>
      </c>
      <c r="C161" s="47" t="s">
        <v>144</v>
      </c>
      <c r="D161" s="47"/>
      <c r="E161" s="41"/>
      <c r="F161" s="8"/>
      <c r="G161" s="8"/>
      <c r="H161" s="8"/>
    </row>
    <row r="162" spans="1:8" x14ac:dyDescent="0.25">
      <c r="A162" s="54"/>
      <c r="B162" s="50">
        <v>124481</v>
      </c>
      <c r="C162" s="47" t="s">
        <v>359</v>
      </c>
      <c r="D162" s="47" t="s">
        <v>360</v>
      </c>
      <c r="E162" s="41"/>
      <c r="F162" s="2"/>
      <c r="G162" s="8"/>
      <c r="H162" s="8"/>
    </row>
    <row r="163" spans="1:8" x14ac:dyDescent="0.25">
      <c r="A163" s="54"/>
      <c r="B163" s="50">
        <v>126987</v>
      </c>
      <c r="C163" s="47" t="s">
        <v>198</v>
      </c>
      <c r="D163" s="47"/>
      <c r="E163" s="41"/>
      <c r="F163" s="2"/>
      <c r="G163" s="8"/>
      <c r="H163" s="8"/>
    </row>
    <row r="164" spans="1:8" x14ac:dyDescent="0.25">
      <c r="A164" s="54" t="s">
        <v>46</v>
      </c>
      <c r="B164" s="50">
        <v>126998</v>
      </c>
      <c r="C164" s="47" t="s">
        <v>105</v>
      </c>
      <c r="D164" s="47" t="s">
        <v>329</v>
      </c>
      <c r="E164" s="41"/>
      <c r="F164" s="2"/>
      <c r="G164" s="8"/>
      <c r="H164" s="8"/>
    </row>
    <row r="165" spans="1:8" x14ac:dyDescent="0.25">
      <c r="A165" s="54" t="s">
        <v>46</v>
      </c>
      <c r="B165" s="50">
        <v>127184</v>
      </c>
      <c r="C165" s="47" t="s">
        <v>266</v>
      </c>
      <c r="D165" s="47" t="s">
        <v>330</v>
      </c>
      <c r="E165" s="41"/>
      <c r="F165" s="2"/>
      <c r="G165" s="8"/>
      <c r="H165" s="8"/>
    </row>
    <row r="166" spans="1:8" x14ac:dyDescent="0.25">
      <c r="A166" s="54" t="s">
        <v>46</v>
      </c>
      <c r="B166" s="50">
        <v>133062</v>
      </c>
      <c r="C166" s="47" t="s">
        <v>88</v>
      </c>
      <c r="D166" s="47"/>
      <c r="E166" s="41"/>
      <c r="F166" s="2"/>
      <c r="G166" s="8"/>
      <c r="H166" s="8"/>
    </row>
    <row r="167" spans="1:8" x14ac:dyDescent="0.25">
      <c r="A167" s="54"/>
      <c r="B167" s="50">
        <v>135206</v>
      </c>
      <c r="C167" s="47" t="s">
        <v>117</v>
      </c>
      <c r="D167" s="47"/>
      <c r="E167" s="41"/>
      <c r="F167" s="2"/>
      <c r="G167" s="8"/>
      <c r="H167" s="8"/>
    </row>
    <row r="168" spans="1:8" x14ac:dyDescent="0.25">
      <c r="A168" s="54"/>
      <c r="B168" s="50">
        <v>140578</v>
      </c>
      <c r="C168" s="47" t="s">
        <v>67</v>
      </c>
      <c r="D168" s="47"/>
      <c r="E168" s="41"/>
      <c r="F168" s="2"/>
      <c r="G168" s="8"/>
      <c r="H168" s="8"/>
    </row>
    <row r="169" spans="1:8" x14ac:dyDescent="0.25">
      <c r="A169" s="54" t="s">
        <v>46</v>
      </c>
      <c r="B169" s="50">
        <v>140885</v>
      </c>
      <c r="C169" s="47" t="s">
        <v>150</v>
      </c>
      <c r="D169" s="47"/>
      <c r="E169" s="41"/>
      <c r="F169" s="2"/>
      <c r="G169" s="8"/>
      <c r="H169" s="8"/>
    </row>
    <row r="170" spans="1:8" x14ac:dyDescent="0.25">
      <c r="A170" s="54" t="s">
        <v>46</v>
      </c>
      <c r="B170" s="50">
        <v>151564</v>
      </c>
      <c r="C170" s="47" t="s">
        <v>164</v>
      </c>
      <c r="D170" s="47" t="s">
        <v>331</v>
      </c>
      <c r="E170" s="41"/>
      <c r="F170" s="2"/>
      <c r="G170" s="8"/>
      <c r="H170" s="8"/>
    </row>
    <row r="171" spans="1:8" x14ac:dyDescent="0.25">
      <c r="A171" s="54"/>
      <c r="B171" s="50">
        <v>156105</v>
      </c>
      <c r="C171" s="47" t="s">
        <v>230</v>
      </c>
      <c r="D171" s="47"/>
      <c r="E171" s="41"/>
      <c r="F171" s="2"/>
      <c r="G171" s="8"/>
      <c r="H171" s="8"/>
    </row>
    <row r="172" spans="1:8" x14ac:dyDescent="0.25">
      <c r="A172" s="54" t="s">
        <v>46</v>
      </c>
      <c r="B172" s="50">
        <v>302012</v>
      </c>
      <c r="C172" s="47" t="s">
        <v>185</v>
      </c>
      <c r="D172" s="47"/>
      <c r="E172" s="41"/>
      <c r="F172" s="2"/>
      <c r="G172" s="8"/>
      <c r="H172" s="8"/>
    </row>
    <row r="173" spans="1:8" x14ac:dyDescent="0.25">
      <c r="A173" s="54"/>
      <c r="B173" s="50">
        <v>309002</v>
      </c>
      <c r="C173" s="47" t="s">
        <v>58</v>
      </c>
      <c r="D173" s="47"/>
      <c r="E173" s="41"/>
      <c r="F173" s="2"/>
      <c r="G173" s="8"/>
      <c r="H173" s="8"/>
    </row>
    <row r="174" spans="1:8" x14ac:dyDescent="0.25">
      <c r="A174" s="54" t="s">
        <v>65</v>
      </c>
      <c r="B174" s="50">
        <v>319846</v>
      </c>
      <c r="C174" s="47" t="s">
        <v>176</v>
      </c>
      <c r="D174" s="47"/>
      <c r="E174" s="41"/>
      <c r="F174" s="2"/>
      <c r="G174" s="8"/>
      <c r="H174" s="8"/>
    </row>
    <row r="175" spans="1:8" x14ac:dyDescent="0.25">
      <c r="A175" s="54" t="s">
        <v>65</v>
      </c>
      <c r="B175" s="50">
        <v>319857</v>
      </c>
      <c r="C175" s="47" t="s">
        <v>177</v>
      </c>
      <c r="D175" s="47"/>
      <c r="E175" s="41"/>
      <c r="F175" s="2"/>
      <c r="G175" s="8"/>
      <c r="H175" s="8"/>
    </row>
    <row r="176" spans="1:8" x14ac:dyDescent="0.25">
      <c r="A176" s="54" t="s">
        <v>46</v>
      </c>
      <c r="B176" s="50">
        <v>463581</v>
      </c>
      <c r="C176" s="47" t="s">
        <v>440</v>
      </c>
      <c r="D176" s="47"/>
      <c r="E176" s="41"/>
      <c r="F176" s="2"/>
      <c r="G176" s="8"/>
      <c r="H176" s="8"/>
    </row>
    <row r="177" spans="1:8" x14ac:dyDescent="0.25">
      <c r="A177" s="54" t="s">
        <v>46</v>
      </c>
      <c r="B177" s="50">
        <v>510156</v>
      </c>
      <c r="C177" s="47" t="s">
        <v>98</v>
      </c>
      <c r="D177" s="47" t="s">
        <v>332</v>
      </c>
      <c r="E177" s="41"/>
      <c r="F177" s="2"/>
      <c r="G177" s="8"/>
      <c r="H177" s="8"/>
    </row>
    <row r="178" spans="1:8" x14ac:dyDescent="0.25">
      <c r="A178" s="54" t="s">
        <v>46</v>
      </c>
      <c r="B178" s="50">
        <v>532274</v>
      </c>
      <c r="C178" s="47" t="s">
        <v>96</v>
      </c>
      <c r="D178" s="47"/>
      <c r="E178" s="41"/>
      <c r="F178" s="2"/>
      <c r="G178" s="8"/>
      <c r="H178" s="8"/>
    </row>
    <row r="179" spans="1:8" x14ac:dyDescent="0.25">
      <c r="A179" s="54"/>
      <c r="B179" s="50">
        <v>540738</v>
      </c>
      <c r="C179" s="47" t="s">
        <v>142</v>
      </c>
      <c r="D179" s="47"/>
      <c r="E179" s="41"/>
      <c r="F179" s="2"/>
      <c r="G179" s="8"/>
      <c r="H179" s="8"/>
    </row>
    <row r="180" spans="1:8" x14ac:dyDescent="0.25">
      <c r="A180" s="54" t="s">
        <v>46</v>
      </c>
      <c r="B180" s="50">
        <v>542756</v>
      </c>
      <c r="C180" s="47" t="s">
        <v>129</v>
      </c>
      <c r="D180" s="47"/>
      <c r="E180" s="41"/>
      <c r="F180" s="2"/>
      <c r="G180" s="8"/>
      <c r="H180" s="8"/>
    </row>
    <row r="181" spans="1:8" x14ac:dyDescent="0.25">
      <c r="A181" s="54" t="s">
        <v>46</v>
      </c>
      <c r="B181" s="50">
        <v>542881</v>
      </c>
      <c r="C181" s="47" t="s">
        <v>82</v>
      </c>
      <c r="D181" s="47"/>
      <c r="E181" s="41"/>
      <c r="F181" s="2"/>
      <c r="G181" s="8"/>
      <c r="H181" s="8"/>
    </row>
    <row r="182" spans="1:8" x14ac:dyDescent="0.25">
      <c r="A182" s="54" t="s">
        <v>46</v>
      </c>
      <c r="B182" s="50">
        <v>584849</v>
      </c>
      <c r="C182" s="47" t="s">
        <v>271</v>
      </c>
      <c r="D182" s="47"/>
      <c r="E182" s="41"/>
      <c r="F182" s="2"/>
      <c r="G182" s="8"/>
      <c r="H182" s="8"/>
    </row>
    <row r="183" spans="1:8" x14ac:dyDescent="0.25">
      <c r="A183" s="54" t="s">
        <v>46</v>
      </c>
      <c r="B183" s="50">
        <v>593602</v>
      </c>
      <c r="C183" s="47" t="s">
        <v>286</v>
      </c>
      <c r="D183" s="47" t="s">
        <v>333</v>
      </c>
      <c r="E183" s="41"/>
      <c r="F183" s="2"/>
      <c r="G183" s="8"/>
      <c r="H183" s="8"/>
    </row>
    <row r="184" spans="1:8" x14ac:dyDescent="0.25">
      <c r="A184" s="54" t="s">
        <v>65</v>
      </c>
      <c r="B184" s="50">
        <v>608731</v>
      </c>
      <c r="C184" s="47" t="s">
        <v>179</v>
      </c>
      <c r="D184" s="47"/>
      <c r="E184" s="41"/>
      <c r="F184" s="2"/>
      <c r="G184" s="8"/>
      <c r="H184" s="8"/>
    </row>
    <row r="185" spans="1:8" x14ac:dyDescent="0.25">
      <c r="A185" s="54"/>
      <c r="B185" s="50">
        <v>615054</v>
      </c>
      <c r="C185" s="47" t="s">
        <v>121</v>
      </c>
      <c r="D185" s="47"/>
      <c r="E185" s="41"/>
      <c r="F185" s="2"/>
      <c r="G185" s="8"/>
      <c r="H185" s="8"/>
    </row>
    <row r="186" spans="1:8" x14ac:dyDescent="0.25">
      <c r="A186" s="54"/>
      <c r="B186" s="50">
        <v>621647</v>
      </c>
      <c r="C186" s="47" t="s">
        <v>228</v>
      </c>
      <c r="D186" s="47"/>
      <c r="E186" s="41"/>
      <c r="F186" s="2"/>
      <c r="G186" s="8"/>
      <c r="H186" s="8"/>
    </row>
    <row r="187" spans="1:8" x14ac:dyDescent="0.25">
      <c r="A187" s="54" t="s">
        <v>46</v>
      </c>
      <c r="B187" s="50">
        <v>624839</v>
      </c>
      <c r="C187" s="47" t="s">
        <v>205</v>
      </c>
      <c r="D187" s="47"/>
      <c r="E187" s="41"/>
      <c r="F187" s="2"/>
      <c r="G187" s="8"/>
      <c r="H187" s="8"/>
    </row>
    <row r="188" spans="1:8" x14ac:dyDescent="0.25">
      <c r="A188" s="54"/>
      <c r="B188" s="50">
        <v>630206</v>
      </c>
      <c r="C188" s="47" t="s">
        <v>264</v>
      </c>
      <c r="D188" s="47"/>
      <c r="E188" s="41"/>
      <c r="F188" s="2"/>
      <c r="G188" s="8"/>
      <c r="H188" s="8"/>
    </row>
    <row r="189" spans="1:8" x14ac:dyDescent="0.25">
      <c r="A189" s="54" t="s">
        <v>46</v>
      </c>
      <c r="B189" s="50">
        <v>684935</v>
      </c>
      <c r="C189" s="47" t="s">
        <v>234</v>
      </c>
      <c r="D189" s="47"/>
      <c r="E189" s="41"/>
      <c r="F189" s="2"/>
      <c r="G189" s="8"/>
      <c r="H189" s="8"/>
    </row>
    <row r="190" spans="1:8" x14ac:dyDescent="0.25">
      <c r="A190" s="54"/>
      <c r="B190" s="50">
        <v>759739</v>
      </c>
      <c r="C190" s="47" t="s">
        <v>233</v>
      </c>
      <c r="D190" s="47"/>
      <c r="E190" s="41"/>
      <c r="F190" s="2"/>
      <c r="G190" s="8"/>
      <c r="H190" s="8"/>
    </row>
    <row r="191" spans="1:8" x14ac:dyDescent="0.25">
      <c r="A191" s="54"/>
      <c r="B191" s="50">
        <v>764410</v>
      </c>
      <c r="C191" s="47" t="s">
        <v>123</v>
      </c>
      <c r="D191" s="47"/>
      <c r="E191" s="41"/>
      <c r="F191" s="2"/>
      <c r="G191" s="8"/>
      <c r="H191" s="8"/>
    </row>
    <row r="192" spans="1:8" x14ac:dyDescent="0.25">
      <c r="A192" s="54"/>
      <c r="B192" s="50">
        <v>765344</v>
      </c>
      <c r="C192" s="47" t="s">
        <v>171</v>
      </c>
      <c r="D192" s="47"/>
      <c r="E192" s="41"/>
      <c r="F192" s="2"/>
      <c r="G192" s="8"/>
      <c r="H192" s="8"/>
    </row>
    <row r="193" spans="1:8" x14ac:dyDescent="0.25">
      <c r="A193" s="54"/>
      <c r="B193" s="50">
        <v>811972</v>
      </c>
      <c r="C193" s="47" t="s">
        <v>267</v>
      </c>
      <c r="D193" s="47"/>
      <c r="E193" s="41"/>
      <c r="F193" s="2"/>
      <c r="G193" s="8"/>
      <c r="H193" s="8"/>
    </row>
    <row r="194" spans="1:8" x14ac:dyDescent="0.25">
      <c r="A194" s="54" t="s">
        <v>46</v>
      </c>
      <c r="B194" s="50">
        <v>822060</v>
      </c>
      <c r="C194" s="47" t="s">
        <v>183</v>
      </c>
      <c r="D194" s="47"/>
      <c r="E194" s="41"/>
      <c r="F194" s="2"/>
      <c r="G194" s="8"/>
      <c r="H194" s="8"/>
    </row>
    <row r="195" spans="1:8" x14ac:dyDescent="0.25">
      <c r="A195" s="54"/>
      <c r="B195" s="50">
        <v>924163</v>
      </c>
      <c r="C195" s="47" t="s">
        <v>227</v>
      </c>
      <c r="D195" s="47"/>
      <c r="E195" s="41"/>
      <c r="F195" s="2"/>
      <c r="G195" s="8"/>
      <c r="H195" s="8"/>
    </row>
    <row r="196" spans="1:8" x14ac:dyDescent="0.25">
      <c r="A196" s="54"/>
      <c r="B196" s="50">
        <v>930552</v>
      </c>
      <c r="C196" s="47" t="s">
        <v>236</v>
      </c>
      <c r="D196" s="47"/>
      <c r="E196" s="41"/>
      <c r="F196" s="2"/>
      <c r="G196" s="8"/>
      <c r="H196" s="8"/>
    </row>
    <row r="197" spans="1:8" x14ac:dyDescent="0.25">
      <c r="A197" s="54"/>
      <c r="B197" s="50">
        <v>1024573</v>
      </c>
      <c r="C197" s="47" t="s">
        <v>173</v>
      </c>
      <c r="D197" s="47"/>
      <c r="E197" s="41"/>
      <c r="F197" s="2"/>
      <c r="G197" s="8"/>
      <c r="H197" s="8"/>
    </row>
    <row r="198" spans="1:8" x14ac:dyDescent="0.25">
      <c r="A198" s="54" t="s">
        <v>46</v>
      </c>
      <c r="B198" s="50">
        <v>1120714</v>
      </c>
      <c r="C198" s="47" t="s">
        <v>249</v>
      </c>
      <c r="D198" s="47"/>
      <c r="E198" s="41"/>
      <c r="F198" s="2"/>
      <c r="G198" s="8"/>
      <c r="H198" s="8"/>
    </row>
    <row r="199" spans="1:8" x14ac:dyDescent="0.25">
      <c r="A199" s="54" t="s">
        <v>65</v>
      </c>
      <c r="B199" s="50">
        <v>1309644</v>
      </c>
      <c r="C199" s="47" t="s">
        <v>66</v>
      </c>
      <c r="D199" s="47"/>
      <c r="E199" s="41"/>
      <c r="F199" s="2"/>
      <c r="G199" s="8"/>
      <c r="H199" s="8"/>
    </row>
    <row r="200" spans="1:8" x14ac:dyDescent="0.25">
      <c r="A200" s="54"/>
      <c r="B200" s="50">
        <v>1310732</v>
      </c>
      <c r="C200" s="47" t="s">
        <v>258</v>
      </c>
      <c r="D200" s="47"/>
      <c r="E200" s="41"/>
      <c r="F200" s="2"/>
      <c r="G200" s="8"/>
      <c r="H200" s="8"/>
    </row>
    <row r="201" spans="1:8" x14ac:dyDescent="0.25">
      <c r="A201" s="54" t="s">
        <v>65</v>
      </c>
      <c r="B201" s="50">
        <v>1313991</v>
      </c>
      <c r="C201" s="47" t="s">
        <v>219</v>
      </c>
      <c r="D201" s="47"/>
      <c r="E201" s="41"/>
      <c r="F201" s="2"/>
      <c r="G201" s="8"/>
      <c r="H201" s="8"/>
    </row>
    <row r="202" spans="1:8" x14ac:dyDescent="0.25">
      <c r="A202" s="54"/>
      <c r="B202" s="50">
        <v>1314621</v>
      </c>
      <c r="C202" s="47" t="s">
        <v>334</v>
      </c>
      <c r="D202" s="47"/>
      <c r="E202" s="41"/>
      <c r="F202" s="2"/>
      <c r="G202" s="8"/>
      <c r="H202" s="8"/>
    </row>
    <row r="203" spans="1:8" x14ac:dyDescent="0.25">
      <c r="A203" s="54" t="s">
        <v>46</v>
      </c>
      <c r="B203" s="50">
        <v>1332214</v>
      </c>
      <c r="C203" s="47" t="s">
        <v>70</v>
      </c>
      <c r="D203" s="47"/>
      <c r="E203" s="41"/>
      <c r="F203" s="2"/>
      <c r="G203" s="8"/>
      <c r="H203" s="8"/>
    </row>
    <row r="204" spans="1:8" x14ac:dyDescent="0.25">
      <c r="A204" s="54" t="s">
        <v>46</v>
      </c>
      <c r="B204" s="50">
        <v>1336363</v>
      </c>
      <c r="C204" s="47" t="s">
        <v>244</v>
      </c>
      <c r="D204" s="47"/>
      <c r="E204" s="41"/>
      <c r="F204" s="2"/>
      <c r="G204" s="8"/>
      <c r="H204" s="8"/>
    </row>
    <row r="205" spans="1:8" x14ac:dyDescent="0.25">
      <c r="A205" s="54" t="s">
        <v>46</v>
      </c>
      <c r="B205" s="50">
        <v>1582098</v>
      </c>
      <c r="C205" s="47" t="s">
        <v>284</v>
      </c>
      <c r="D205" s="47"/>
      <c r="E205" s="41"/>
      <c r="F205" s="2"/>
      <c r="G205" s="8"/>
      <c r="H205" s="8"/>
    </row>
    <row r="206" spans="1:8" x14ac:dyDescent="0.25">
      <c r="A206" s="54" t="s">
        <v>46</v>
      </c>
      <c r="B206" s="50">
        <v>1634044</v>
      </c>
      <c r="C206" s="47" t="s">
        <v>208</v>
      </c>
      <c r="D206" s="47" t="s">
        <v>335</v>
      </c>
      <c r="E206" s="41"/>
      <c r="F206" s="2"/>
      <c r="G206" s="8"/>
      <c r="H206" s="8"/>
    </row>
    <row r="207" spans="1:8" x14ac:dyDescent="0.25">
      <c r="A207" s="54" t="s">
        <v>46</v>
      </c>
      <c r="B207" s="50">
        <v>1746016</v>
      </c>
      <c r="C207" s="47" t="s">
        <v>263</v>
      </c>
      <c r="D207" s="47" t="s">
        <v>145</v>
      </c>
      <c r="E207" s="41"/>
      <c r="F207" s="2"/>
      <c r="G207" s="8"/>
      <c r="H207" s="8"/>
    </row>
    <row r="208" spans="1:8" x14ac:dyDescent="0.25">
      <c r="A208" s="54" t="s">
        <v>446</v>
      </c>
      <c r="B208" s="50">
        <v>2699798</v>
      </c>
      <c r="C208" s="47" t="s">
        <v>447</v>
      </c>
      <c r="D208" s="47"/>
      <c r="E208" s="41"/>
      <c r="F208" s="2"/>
      <c r="G208" s="8"/>
      <c r="H208" s="8"/>
    </row>
    <row r="209" spans="1:8" x14ac:dyDescent="0.25">
      <c r="A209" s="54" t="s">
        <v>46</v>
      </c>
      <c r="B209" s="50">
        <v>7439976</v>
      </c>
      <c r="C209" s="47" t="s">
        <v>363</v>
      </c>
      <c r="D209" s="47"/>
      <c r="E209" s="41"/>
      <c r="F209" s="2"/>
      <c r="G209" s="8"/>
      <c r="H209" s="8"/>
    </row>
    <row r="210" spans="1:8" x14ac:dyDescent="0.25">
      <c r="A210" s="54"/>
      <c r="B210" s="50">
        <v>7440428</v>
      </c>
      <c r="C210" s="47" t="s">
        <v>83</v>
      </c>
      <c r="D210" s="47"/>
      <c r="E210" s="41"/>
      <c r="F210" s="2"/>
      <c r="G210" s="8"/>
      <c r="H210" s="8"/>
    </row>
    <row r="211" spans="1:8" x14ac:dyDescent="0.25">
      <c r="A211" s="54"/>
      <c r="B211" s="50">
        <v>7440622</v>
      </c>
      <c r="C211" s="47" t="s">
        <v>365</v>
      </c>
      <c r="D211" s="47"/>
      <c r="E211" s="41"/>
      <c r="F211" s="2"/>
      <c r="G211" s="8"/>
      <c r="H211" s="8"/>
    </row>
    <row r="212" spans="1:8" x14ac:dyDescent="0.25">
      <c r="A212" s="54" t="s">
        <v>46</v>
      </c>
      <c r="B212" s="50">
        <v>7550450</v>
      </c>
      <c r="C212" s="47" t="s">
        <v>269</v>
      </c>
      <c r="D212" s="47"/>
      <c r="E212" s="41"/>
      <c r="F212" s="2"/>
      <c r="G212" s="8"/>
      <c r="H212" s="8"/>
    </row>
    <row r="213" spans="1:8" x14ac:dyDescent="0.25">
      <c r="A213" s="54"/>
      <c r="B213" s="47">
        <v>7631869</v>
      </c>
      <c r="C213" s="47" t="s">
        <v>257</v>
      </c>
      <c r="D213" s="47"/>
      <c r="E213" s="41"/>
      <c r="F213" s="2"/>
      <c r="G213" s="8"/>
      <c r="H213" s="8"/>
    </row>
    <row r="214" spans="1:8" x14ac:dyDescent="0.25">
      <c r="A214" s="54"/>
      <c r="B214" s="50">
        <v>7637072</v>
      </c>
      <c r="C214" s="47" t="s">
        <v>84</v>
      </c>
      <c r="D214" s="47"/>
      <c r="E214" s="41"/>
      <c r="F214" s="2"/>
      <c r="G214" s="8"/>
      <c r="H214" s="8"/>
    </row>
    <row r="215" spans="1:8" x14ac:dyDescent="0.25">
      <c r="A215" s="54" t="s">
        <v>46</v>
      </c>
      <c r="B215" s="50">
        <v>7647010</v>
      </c>
      <c r="C215" s="47" t="s">
        <v>187</v>
      </c>
      <c r="D215" s="47" t="s">
        <v>336</v>
      </c>
      <c r="E215" s="41"/>
      <c r="F215" s="8"/>
      <c r="G215" s="8"/>
      <c r="H215" s="8"/>
    </row>
    <row r="216" spans="1:8" x14ac:dyDescent="0.25">
      <c r="A216" s="54" t="s">
        <v>46</v>
      </c>
      <c r="B216" s="50">
        <v>7664382</v>
      </c>
      <c r="C216" s="47" t="s">
        <v>241</v>
      </c>
      <c r="D216" s="47"/>
      <c r="E216" s="41"/>
      <c r="F216" s="8"/>
      <c r="G216" s="8"/>
      <c r="H216" s="8"/>
    </row>
    <row r="217" spans="1:8" x14ac:dyDescent="0.25">
      <c r="A217" s="54" t="s">
        <v>46</v>
      </c>
      <c r="B217" s="50">
        <v>7664393</v>
      </c>
      <c r="C217" s="47" t="s">
        <v>189</v>
      </c>
      <c r="D217" s="47"/>
      <c r="E217" s="70"/>
      <c r="F217" s="2"/>
      <c r="G217" s="8"/>
      <c r="H217" s="8"/>
    </row>
    <row r="218" spans="1:8" x14ac:dyDescent="0.25">
      <c r="A218" s="54"/>
      <c r="B218" s="50">
        <v>7664417</v>
      </c>
      <c r="C218" s="47" t="s">
        <v>62</v>
      </c>
      <c r="D218" s="47"/>
      <c r="E218" s="41"/>
      <c r="F218" s="2"/>
      <c r="G218" s="8"/>
      <c r="H218" s="8"/>
    </row>
    <row r="219" spans="1:8" x14ac:dyDescent="0.25">
      <c r="A219" s="54"/>
      <c r="B219" s="50">
        <v>7664939</v>
      </c>
      <c r="C219" s="47" t="s">
        <v>262</v>
      </c>
      <c r="D219" s="47"/>
      <c r="E219" s="41"/>
      <c r="F219" s="2"/>
      <c r="G219" s="8"/>
      <c r="H219" s="8"/>
    </row>
    <row r="220" spans="1:8" x14ac:dyDescent="0.25">
      <c r="A220" s="54"/>
      <c r="B220" s="50">
        <v>7697372</v>
      </c>
      <c r="C220" s="47" t="s">
        <v>221</v>
      </c>
      <c r="D220" s="47"/>
      <c r="E220" s="41"/>
      <c r="F220" s="2"/>
      <c r="G220" s="8"/>
      <c r="H220" s="8"/>
    </row>
    <row r="221" spans="1:8" x14ac:dyDescent="0.25">
      <c r="A221" s="55"/>
      <c r="B221" s="50">
        <v>7758012</v>
      </c>
      <c r="C221" s="47" t="s">
        <v>248</v>
      </c>
      <c r="D221" s="47"/>
      <c r="E221" s="41"/>
      <c r="F221" s="2"/>
      <c r="G221" s="8"/>
      <c r="H221" s="8"/>
    </row>
    <row r="222" spans="1:8" x14ac:dyDescent="0.25">
      <c r="A222" s="54" t="s">
        <v>46</v>
      </c>
      <c r="B222" s="50">
        <v>7782505</v>
      </c>
      <c r="C222" s="47" t="s">
        <v>93</v>
      </c>
      <c r="D222" s="47"/>
      <c r="E222" s="41"/>
      <c r="F222" s="2"/>
      <c r="G222" s="8"/>
      <c r="H222" s="8"/>
    </row>
    <row r="223" spans="1:8" x14ac:dyDescent="0.25">
      <c r="A223" s="54"/>
      <c r="B223" s="50">
        <v>7783064</v>
      </c>
      <c r="C223" s="47" t="s">
        <v>191</v>
      </c>
      <c r="D223" s="47"/>
      <c r="E223" s="41"/>
      <c r="F223" s="2"/>
      <c r="G223" s="8"/>
      <c r="H223" s="8"/>
    </row>
    <row r="224" spans="1:8" x14ac:dyDescent="0.25">
      <c r="A224" s="54" t="s">
        <v>65</v>
      </c>
      <c r="B224" s="50">
        <v>7783075</v>
      </c>
      <c r="C224" s="47" t="s">
        <v>190</v>
      </c>
      <c r="D224" s="47"/>
      <c r="E224" s="41"/>
      <c r="F224" s="2"/>
      <c r="G224" s="8"/>
      <c r="H224" s="8"/>
    </row>
    <row r="225" spans="1:8" x14ac:dyDescent="0.25">
      <c r="A225" s="54" t="s">
        <v>65</v>
      </c>
      <c r="B225" s="50">
        <v>7784421</v>
      </c>
      <c r="C225" s="47" t="s">
        <v>69</v>
      </c>
      <c r="D225" s="47"/>
      <c r="E225" s="41"/>
      <c r="F225" s="2"/>
      <c r="G225" s="8"/>
      <c r="H225" s="8"/>
    </row>
    <row r="226" spans="1:8" x14ac:dyDescent="0.25">
      <c r="A226" s="54" t="s">
        <v>46</v>
      </c>
      <c r="B226" s="50">
        <v>7803512</v>
      </c>
      <c r="C226" s="47" t="s">
        <v>240</v>
      </c>
      <c r="D226" s="47"/>
      <c r="E226" s="41"/>
      <c r="F226" s="8"/>
      <c r="G226" s="8"/>
      <c r="H226" s="8"/>
    </row>
    <row r="227" spans="1:8" x14ac:dyDescent="0.25">
      <c r="A227" s="54" t="s">
        <v>46</v>
      </c>
      <c r="B227" s="50">
        <v>8001352</v>
      </c>
      <c r="C227" s="47" t="s">
        <v>276</v>
      </c>
      <c r="D227" s="47"/>
      <c r="E227" s="41"/>
      <c r="F227" s="2"/>
      <c r="G227" s="8"/>
      <c r="H227" s="8"/>
    </row>
    <row r="228" spans="1:8" x14ac:dyDescent="0.25">
      <c r="A228" s="54" t="s">
        <v>46</v>
      </c>
      <c r="B228" s="50">
        <v>8007452</v>
      </c>
      <c r="C228" s="47" t="s">
        <v>112</v>
      </c>
      <c r="D228" s="47"/>
      <c r="E228" s="41"/>
      <c r="F228" s="2"/>
      <c r="G228" s="8"/>
      <c r="H228" s="8"/>
    </row>
    <row r="229" spans="1:8" x14ac:dyDescent="0.25">
      <c r="A229" s="54"/>
      <c r="B229" s="50">
        <v>10034932</v>
      </c>
      <c r="C229" s="47" t="s">
        <v>186</v>
      </c>
      <c r="D229" s="47"/>
      <c r="E229" s="41"/>
      <c r="F229" s="2"/>
      <c r="G229" s="8"/>
      <c r="H229" s="8"/>
    </row>
    <row r="230" spans="1:8" x14ac:dyDescent="0.25">
      <c r="A230" s="54"/>
      <c r="B230" s="50">
        <v>10049044</v>
      </c>
      <c r="C230" s="47" t="s">
        <v>94</v>
      </c>
      <c r="D230" s="47"/>
      <c r="E230" s="41"/>
      <c r="F230" s="2"/>
      <c r="G230" s="8"/>
      <c r="H230" s="8"/>
    </row>
    <row r="231" spans="1:8" x14ac:dyDescent="0.25">
      <c r="A231" s="54"/>
      <c r="B231" s="50">
        <v>10595956</v>
      </c>
      <c r="C231" s="47" t="s">
        <v>231</v>
      </c>
      <c r="D231" s="47"/>
      <c r="E231" s="41"/>
      <c r="F231" s="2"/>
      <c r="G231" s="8"/>
      <c r="H231" s="8"/>
    </row>
    <row r="232" spans="1:8" x14ac:dyDescent="0.25">
      <c r="A232" s="54"/>
      <c r="B232" s="50">
        <v>16984488</v>
      </c>
      <c r="C232" s="47" t="s">
        <v>166</v>
      </c>
      <c r="D232" s="47"/>
      <c r="E232" s="41"/>
      <c r="F232" s="2"/>
      <c r="G232" s="8"/>
      <c r="H232" s="8"/>
    </row>
    <row r="233" spans="1:8" x14ac:dyDescent="0.25">
      <c r="A233" s="54" t="s">
        <v>65</v>
      </c>
      <c r="B233" s="50">
        <v>18540299</v>
      </c>
      <c r="C233" s="47" t="s">
        <v>108</v>
      </c>
      <c r="D233" s="47"/>
      <c r="E233" s="41"/>
      <c r="F233" s="2"/>
      <c r="G233" s="8"/>
      <c r="H233" s="8"/>
    </row>
    <row r="234" spans="1:8" x14ac:dyDescent="0.25">
      <c r="A234" s="54"/>
      <c r="B234" s="50">
        <v>19408743</v>
      </c>
      <c r="C234" s="47" t="s">
        <v>181</v>
      </c>
      <c r="D234" s="47"/>
      <c r="E234" s="41"/>
      <c r="F234" s="2"/>
      <c r="G234" s="8"/>
      <c r="H234" s="8"/>
    </row>
    <row r="235" spans="1:8" x14ac:dyDescent="0.25">
      <c r="A235" s="54"/>
      <c r="B235" s="50">
        <v>25013154</v>
      </c>
      <c r="C235" s="47" t="s">
        <v>207</v>
      </c>
      <c r="D235" s="47"/>
      <c r="E235" s="41"/>
      <c r="F235" s="2"/>
      <c r="G235" s="8"/>
      <c r="H235" s="8"/>
    </row>
    <row r="236" spans="1:8" x14ac:dyDescent="0.25">
      <c r="A236" s="54" t="s">
        <v>46</v>
      </c>
      <c r="B236" s="50">
        <v>26471625</v>
      </c>
      <c r="C236" s="47" t="s">
        <v>272</v>
      </c>
      <c r="D236" s="47"/>
      <c r="E236" s="41"/>
      <c r="F236" s="2"/>
      <c r="G236" s="8"/>
      <c r="H236" s="8"/>
    </row>
    <row r="237" spans="1:8" x14ac:dyDescent="0.25">
      <c r="A237" s="54"/>
      <c r="B237" s="50">
        <v>108171262</v>
      </c>
      <c r="C237" s="47" t="s">
        <v>92</v>
      </c>
      <c r="D237" s="47"/>
      <c r="E237" s="41"/>
      <c r="F237" s="2"/>
      <c r="G237" s="8"/>
      <c r="H237" s="8"/>
    </row>
    <row r="238" spans="1:8" x14ac:dyDescent="0.25">
      <c r="E238" s="41"/>
      <c r="F238" s="2"/>
      <c r="G238" s="8"/>
      <c r="H238" s="8"/>
    </row>
    <row r="239" spans="1:8" x14ac:dyDescent="0.25">
      <c r="E239" s="41"/>
      <c r="F239" s="2"/>
      <c r="G239" s="8"/>
      <c r="H239" s="8"/>
    </row>
    <row r="240" spans="1:8" x14ac:dyDescent="0.25">
      <c r="E240" s="41"/>
      <c r="F240" s="2"/>
      <c r="G240" s="8"/>
      <c r="H240" s="8"/>
    </row>
    <row r="241" spans="5:8" x14ac:dyDescent="0.25">
      <c r="E241" s="41"/>
      <c r="F241" s="2"/>
      <c r="G241" s="8"/>
      <c r="H241" s="8"/>
    </row>
    <row r="242" spans="5:8" x14ac:dyDescent="0.25">
      <c r="E242" s="41"/>
      <c r="F242" s="2"/>
      <c r="G242" s="8"/>
      <c r="H242" s="8"/>
    </row>
    <row r="243" spans="5:8" x14ac:dyDescent="0.25">
      <c r="E243" s="41"/>
      <c r="F243" s="2"/>
      <c r="G243" s="8"/>
      <c r="H243" s="8"/>
    </row>
    <row r="244" spans="5:8" x14ac:dyDescent="0.25">
      <c r="E244" s="41"/>
      <c r="F244" s="2"/>
      <c r="G244" s="8"/>
      <c r="H244" s="8"/>
    </row>
    <row r="245" spans="5:8" x14ac:dyDescent="0.25">
      <c r="E245" s="41"/>
      <c r="F245" s="2"/>
      <c r="G245" s="8"/>
      <c r="H245" s="8"/>
    </row>
    <row r="246" spans="5:8" x14ac:dyDescent="0.25">
      <c r="E246" s="41"/>
      <c r="F246" s="2"/>
      <c r="G246" s="8"/>
      <c r="H246" s="8"/>
    </row>
    <row r="247" spans="5:8" x14ac:dyDescent="0.25">
      <c r="E247" s="41"/>
      <c r="F247" s="2"/>
      <c r="G247" s="8"/>
      <c r="H247" s="8"/>
    </row>
    <row r="248" spans="5:8" x14ac:dyDescent="0.25">
      <c r="E248" s="41"/>
      <c r="F248" s="2"/>
      <c r="G248" s="8"/>
      <c r="H248" s="8"/>
    </row>
    <row r="249" spans="5:8" x14ac:dyDescent="0.25">
      <c r="E249" s="41"/>
      <c r="F249" s="2"/>
      <c r="G249" s="8"/>
      <c r="H249" s="8"/>
    </row>
    <row r="250" spans="5:8" x14ac:dyDescent="0.25">
      <c r="E250" s="41"/>
      <c r="F250" s="2"/>
      <c r="G250" s="8"/>
      <c r="H250" s="8"/>
    </row>
    <row r="251" spans="5:8" x14ac:dyDescent="0.25">
      <c r="E251" s="41"/>
      <c r="F251" s="2"/>
      <c r="G251" s="8"/>
      <c r="H251" s="8"/>
    </row>
    <row r="252" spans="5:8" x14ac:dyDescent="0.25">
      <c r="E252" s="41"/>
      <c r="F252" s="2"/>
      <c r="G252" s="8"/>
      <c r="H252" s="8"/>
    </row>
    <row r="253" spans="5:8" x14ac:dyDescent="0.25">
      <c r="E253" s="41"/>
      <c r="F253" s="2"/>
      <c r="G253" s="8"/>
      <c r="H253" s="8"/>
    </row>
    <row r="254" spans="5:8" x14ac:dyDescent="0.25">
      <c r="E254" s="41"/>
      <c r="F254" s="2"/>
      <c r="G254" s="8"/>
      <c r="H254" s="8"/>
    </row>
    <row r="255" spans="5:8" x14ac:dyDescent="0.25">
      <c r="E255" s="41"/>
      <c r="F255" s="2"/>
      <c r="G255" s="8"/>
      <c r="H255" s="8"/>
    </row>
    <row r="256" spans="5:8" x14ac:dyDescent="0.25">
      <c r="E256" s="41"/>
      <c r="F256" s="2"/>
      <c r="G256" s="8"/>
      <c r="H256" s="8"/>
    </row>
    <row r="257" spans="5:8" x14ac:dyDescent="0.25">
      <c r="E257" s="41"/>
      <c r="F257" s="2"/>
      <c r="G257" s="8"/>
      <c r="H257" s="8"/>
    </row>
    <row r="258" spans="5:8" x14ac:dyDescent="0.25">
      <c r="E258" s="41"/>
      <c r="F258" s="2"/>
      <c r="G258" s="8"/>
      <c r="H258" s="8"/>
    </row>
    <row r="259" spans="5:8" x14ac:dyDescent="0.25">
      <c r="E259" s="41"/>
      <c r="F259" s="2"/>
      <c r="G259" s="8"/>
      <c r="H259" s="8"/>
    </row>
    <row r="260" spans="5:8" x14ac:dyDescent="0.25">
      <c r="E260" s="41"/>
      <c r="F260" s="2"/>
      <c r="G260" s="8"/>
      <c r="H260" s="8"/>
    </row>
    <row r="261" spans="5:8" x14ac:dyDescent="0.25">
      <c r="E261" s="41"/>
      <c r="F261" s="2"/>
      <c r="G261" s="8"/>
      <c r="H261" s="8"/>
    </row>
    <row r="262" spans="5:8" x14ac:dyDescent="0.25">
      <c r="E262" s="41"/>
      <c r="F262" s="2"/>
      <c r="G262" s="8"/>
      <c r="H262" s="8"/>
    </row>
  </sheetData>
  <sheetProtection algorithmName="SHA-512" hashValue="ci3hzg96uHXkT1Pwb/guQZPu8BE0EE6yObfVGvAdpU3GtGAf4BYYMZmG0mJVQoBcM0eqHsQnGkVydXa2vBPQAA==" saltValue="dJut6ADXz/9r6r541hZ1/g==" spinCount="100000" sheet="1" selectLockedCells="1" selectUnlockedCells="1"/>
  <sortState xmlns:xlrd2="http://schemas.microsoft.com/office/spreadsheetml/2017/richdata2" ref="E11:H262">
    <sortCondition ref="F10:F261"/>
  </sortState>
  <mergeCells count="3">
    <mergeCell ref="A1:D1"/>
    <mergeCell ref="A2:D2"/>
    <mergeCell ref="A4:D4"/>
  </mergeCells>
  <conditionalFormatting sqref="C11:C96 C98:C121 C177:C237 C123:C175">
    <cfRule type="duplicateValues" dxfId="6" priority="16"/>
  </conditionalFormatting>
  <conditionalFormatting sqref="C11:C121 C177:C237 C123:C175">
    <cfRule type="duplicateValues" dxfId="5" priority="13"/>
  </conditionalFormatting>
  <conditionalFormatting sqref="C176">
    <cfRule type="duplicateValues" dxfId="4" priority="7"/>
    <cfRule type="duplicateValues" dxfId="3" priority="8"/>
  </conditionalFormatting>
  <conditionalFormatting sqref="C122:D122">
    <cfRule type="duplicateValues" dxfId="2" priority="4"/>
    <cfRule type="duplicateValues" dxfId="1" priority="5"/>
  </conditionalFormatting>
  <conditionalFormatting sqref="G11:G262">
    <cfRule type="expression" dxfId="0" priority="11">
      <formula>OR(M11="FER",P11="FER",U11="FER")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57"/>
  <sheetViews>
    <sheetView workbookViewId="0">
      <selection activeCell="F20" sqref="F20"/>
    </sheetView>
  </sheetViews>
  <sheetFormatPr defaultRowHeight="15" x14ac:dyDescent="0.25"/>
  <sheetData>
    <row r="1" spans="1:56" s="78" customFormat="1" x14ac:dyDescent="0.25">
      <c r="A1" s="78">
        <v>1</v>
      </c>
      <c r="B1" s="77">
        <v>2</v>
      </c>
      <c r="C1" s="78">
        <v>3</v>
      </c>
      <c r="D1" s="77">
        <v>4</v>
      </c>
      <c r="E1" s="78">
        <v>5</v>
      </c>
      <c r="F1" s="77">
        <v>6</v>
      </c>
      <c r="G1" s="78">
        <v>7</v>
      </c>
      <c r="H1" s="77">
        <v>8</v>
      </c>
      <c r="I1" s="78">
        <v>9</v>
      </c>
      <c r="J1" s="77">
        <v>10</v>
      </c>
      <c r="K1" s="78">
        <v>11</v>
      </c>
      <c r="L1" s="77">
        <v>12</v>
      </c>
      <c r="M1" s="78">
        <v>13</v>
      </c>
      <c r="N1" s="77">
        <v>14</v>
      </c>
      <c r="O1" s="78">
        <v>15</v>
      </c>
      <c r="P1" s="77">
        <v>16</v>
      </c>
      <c r="Q1" s="78">
        <v>17</v>
      </c>
      <c r="R1" s="77">
        <v>18</v>
      </c>
      <c r="S1" s="78">
        <v>19</v>
      </c>
      <c r="T1" s="77">
        <v>20</v>
      </c>
      <c r="U1" s="78">
        <v>21</v>
      </c>
      <c r="V1" s="77">
        <v>22</v>
      </c>
      <c r="W1" s="78">
        <v>23</v>
      </c>
      <c r="X1" s="77">
        <v>24</v>
      </c>
      <c r="Y1" s="78">
        <v>25</v>
      </c>
      <c r="Z1" s="77">
        <v>26</v>
      </c>
      <c r="AA1" s="78">
        <v>27</v>
      </c>
      <c r="AB1" s="77">
        <v>28</v>
      </c>
      <c r="AC1" s="78">
        <v>29</v>
      </c>
      <c r="AD1" s="77">
        <v>30</v>
      </c>
      <c r="AE1" s="78">
        <v>31</v>
      </c>
      <c r="AF1" s="77">
        <v>32</v>
      </c>
      <c r="AG1" s="78">
        <v>33</v>
      </c>
      <c r="AH1" s="77">
        <v>34</v>
      </c>
      <c r="AI1" s="78">
        <v>35</v>
      </c>
      <c r="AJ1" s="77">
        <v>36</v>
      </c>
      <c r="AK1" s="78">
        <v>37</v>
      </c>
      <c r="AL1" s="77">
        <v>38</v>
      </c>
      <c r="AM1" s="78">
        <v>39</v>
      </c>
      <c r="AN1" s="77">
        <v>40</v>
      </c>
      <c r="AO1" s="78">
        <v>41</v>
      </c>
      <c r="AP1" s="77">
        <v>42</v>
      </c>
      <c r="AQ1" s="78">
        <v>43</v>
      </c>
      <c r="AR1" s="77">
        <v>44</v>
      </c>
      <c r="AS1" s="78">
        <v>45</v>
      </c>
      <c r="AT1" s="77">
        <v>46</v>
      </c>
      <c r="AU1" s="78">
        <v>47</v>
      </c>
      <c r="AV1" s="77">
        <v>48</v>
      </c>
      <c r="AW1" s="78">
        <v>49</v>
      </c>
      <c r="AX1" s="77">
        <v>50</v>
      </c>
      <c r="AY1" s="78">
        <v>51</v>
      </c>
      <c r="AZ1" s="77">
        <v>52</v>
      </c>
      <c r="BA1" s="77"/>
      <c r="BB1" s="77"/>
      <c r="BC1" s="77"/>
      <c r="BD1" s="77"/>
    </row>
    <row r="2" spans="1:56" x14ac:dyDescent="0.25">
      <c r="A2" s="76"/>
      <c r="B2" s="188"/>
      <c r="C2" s="189"/>
      <c r="D2" s="189"/>
      <c r="E2" s="189"/>
      <c r="F2" s="189"/>
      <c r="G2" s="189"/>
      <c r="H2" s="189"/>
      <c r="I2" s="189"/>
      <c r="J2" s="189"/>
      <c r="K2" s="189" t="s">
        <v>297</v>
      </c>
      <c r="L2" s="189"/>
      <c r="M2" s="189"/>
      <c r="N2" s="189"/>
      <c r="O2" s="189"/>
      <c r="P2" s="189"/>
      <c r="Q2" s="189"/>
      <c r="R2" s="189"/>
      <c r="S2" s="189"/>
      <c r="T2" s="189"/>
      <c r="U2" s="189"/>
      <c r="V2" s="189"/>
      <c r="W2" s="189"/>
      <c r="X2" s="189"/>
      <c r="Y2" s="189" t="s">
        <v>297</v>
      </c>
      <c r="Z2" s="189"/>
      <c r="AA2" s="189"/>
      <c r="AB2" s="189"/>
      <c r="AC2" s="189"/>
      <c r="AD2" s="189"/>
      <c r="AE2" s="189"/>
      <c r="AF2" s="189"/>
      <c r="AG2" s="189"/>
      <c r="AH2" s="189"/>
      <c r="AI2" s="189"/>
      <c r="AJ2" s="189"/>
      <c r="AK2" s="189"/>
      <c r="AL2" s="189"/>
      <c r="AM2" s="189" t="s">
        <v>297</v>
      </c>
      <c r="AN2" s="189"/>
      <c r="AO2" s="189"/>
      <c r="AP2" s="189"/>
      <c r="AQ2" s="189"/>
      <c r="AR2" s="189"/>
      <c r="AS2" s="189"/>
      <c r="AT2" s="189"/>
      <c r="AU2" s="189"/>
      <c r="AV2" s="189"/>
      <c r="AW2" s="189"/>
      <c r="AX2" s="189"/>
      <c r="AY2" s="189"/>
      <c r="AZ2" s="189"/>
    </row>
    <row r="3" spans="1:56" ht="39" x14ac:dyDescent="0.25">
      <c r="A3" s="75" t="s">
        <v>298</v>
      </c>
      <c r="B3" s="73">
        <v>15</v>
      </c>
      <c r="C3" s="74">
        <v>16</v>
      </c>
      <c r="D3" s="74">
        <v>17</v>
      </c>
      <c r="E3" s="74">
        <v>18</v>
      </c>
      <c r="F3" s="74">
        <v>19</v>
      </c>
      <c r="G3" s="73">
        <v>20</v>
      </c>
      <c r="H3" s="74">
        <v>21</v>
      </c>
      <c r="I3" s="74">
        <v>22</v>
      </c>
      <c r="J3" s="74">
        <v>23</v>
      </c>
      <c r="K3" s="74">
        <v>24</v>
      </c>
      <c r="L3" s="73">
        <v>25</v>
      </c>
      <c r="M3" s="74">
        <v>26</v>
      </c>
      <c r="N3" s="74">
        <v>27</v>
      </c>
      <c r="O3" s="74">
        <v>28</v>
      </c>
      <c r="P3" s="74">
        <v>29</v>
      </c>
      <c r="Q3" s="73">
        <v>30</v>
      </c>
      <c r="R3" s="74">
        <v>32</v>
      </c>
      <c r="S3" s="74">
        <v>34</v>
      </c>
      <c r="T3" s="74">
        <v>36</v>
      </c>
      <c r="U3" s="74">
        <v>38</v>
      </c>
      <c r="V3" s="73">
        <v>40</v>
      </c>
      <c r="W3" s="74">
        <v>42</v>
      </c>
      <c r="X3" s="74">
        <v>44</v>
      </c>
      <c r="Y3" s="74">
        <v>46</v>
      </c>
      <c r="Z3" s="74">
        <v>48</v>
      </c>
      <c r="AA3" s="73">
        <v>50</v>
      </c>
      <c r="AB3" s="74">
        <v>55</v>
      </c>
      <c r="AC3" s="74">
        <v>60</v>
      </c>
      <c r="AD3" s="74">
        <v>65</v>
      </c>
      <c r="AE3" s="74">
        <v>70</v>
      </c>
      <c r="AF3" s="73">
        <v>75</v>
      </c>
      <c r="AG3" s="74">
        <v>80</v>
      </c>
      <c r="AH3" s="74">
        <v>85</v>
      </c>
      <c r="AI3" s="74">
        <v>90</v>
      </c>
      <c r="AJ3" s="74">
        <v>95</v>
      </c>
      <c r="AK3" s="73">
        <v>100</v>
      </c>
      <c r="AL3" s="74">
        <v>110</v>
      </c>
      <c r="AM3" s="74">
        <v>120</v>
      </c>
      <c r="AN3" s="74">
        <v>130</v>
      </c>
      <c r="AO3" s="74">
        <v>140</v>
      </c>
      <c r="AP3" s="73">
        <v>150</v>
      </c>
      <c r="AQ3" s="74">
        <v>160</v>
      </c>
      <c r="AR3" s="74">
        <v>170</v>
      </c>
      <c r="AS3" s="74">
        <v>180</v>
      </c>
      <c r="AT3" s="74">
        <v>190</v>
      </c>
      <c r="AU3" s="73">
        <v>200</v>
      </c>
      <c r="AV3" s="74">
        <v>210</v>
      </c>
      <c r="AW3" s="74">
        <v>220</v>
      </c>
      <c r="AX3" s="74">
        <v>230</v>
      </c>
      <c r="AY3" s="74">
        <v>240</v>
      </c>
      <c r="AZ3" s="73">
        <v>250</v>
      </c>
    </row>
    <row r="4" spans="1:56" x14ac:dyDescent="0.25">
      <c r="A4">
        <v>0</v>
      </c>
      <c r="B4">
        <v>58.43092</v>
      </c>
      <c r="C4" t="s">
        <v>376</v>
      </c>
      <c r="D4">
        <v>52.313451999999998</v>
      </c>
      <c r="E4">
        <v>49.254717999999997</v>
      </c>
      <c r="F4">
        <v>46.195984000000003</v>
      </c>
      <c r="G4">
        <v>43.137250000000002</v>
      </c>
      <c r="H4">
        <v>44.011442000000002</v>
      </c>
      <c r="I4">
        <v>44.885634000000003</v>
      </c>
      <c r="J4">
        <v>45.759825999999997</v>
      </c>
      <c r="K4">
        <v>46.634017999999998</v>
      </c>
      <c r="L4">
        <v>47.508209999999998</v>
      </c>
      <c r="M4">
        <v>45.535994000000002</v>
      </c>
      <c r="N4">
        <v>43.563777999999999</v>
      </c>
      <c r="O4">
        <v>41.591562000000003</v>
      </c>
      <c r="P4">
        <v>39.619346</v>
      </c>
      <c r="Q4">
        <v>37.647129999999997</v>
      </c>
      <c r="R4">
        <v>35.026899999999998</v>
      </c>
      <c r="S4">
        <v>32.406669999999998</v>
      </c>
      <c r="T4">
        <v>29.786439999999999</v>
      </c>
      <c r="U4">
        <v>27.16621</v>
      </c>
      <c r="V4">
        <v>24.54598</v>
      </c>
      <c r="W4">
        <v>22.96012</v>
      </c>
      <c r="X4">
        <v>21.37426</v>
      </c>
      <c r="Y4">
        <v>19.788399999999999</v>
      </c>
      <c r="Z4">
        <v>18.202539999999999</v>
      </c>
      <c r="AA4">
        <v>16.616679999999999</v>
      </c>
      <c r="AB4">
        <v>14.59915</v>
      </c>
      <c r="AC4">
        <v>12.581619999999999</v>
      </c>
      <c r="AD4">
        <v>10.56409</v>
      </c>
      <c r="AE4">
        <v>8.5465599999999995</v>
      </c>
      <c r="AF4">
        <v>6.5290299999999997</v>
      </c>
      <c r="AG4">
        <v>5.8965519999999998</v>
      </c>
      <c r="AH4">
        <v>5.2640739999999999</v>
      </c>
      <c r="AI4">
        <v>4.631596</v>
      </c>
      <c r="AJ4">
        <v>3.9991180000000002</v>
      </c>
      <c r="AK4">
        <v>3.3666399999999999</v>
      </c>
      <c r="AL4">
        <v>2.9649860000000001</v>
      </c>
      <c r="AM4">
        <v>2.5633319999999999</v>
      </c>
      <c r="AN4">
        <v>2.1616780000000002</v>
      </c>
      <c r="AO4">
        <v>1.760024</v>
      </c>
      <c r="AP4">
        <v>1.35928</v>
      </c>
      <c r="AQ4">
        <v>1.231398</v>
      </c>
      <c r="AR4">
        <v>1.1035159999999999</v>
      </c>
      <c r="AS4">
        <v>0.975634</v>
      </c>
      <c r="AT4">
        <v>0.84775199999999995</v>
      </c>
      <c r="AU4">
        <v>0.71997999999999995</v>
      </c>
      <c r="AV4">
        <v>0.66313200000000005</v>
      </c>
      <c r="AW4">
        <v>0.60628400000000005</v>
      </c>
      <c r="AX4">
        <v>0.54943600000000004</v>
      </c>
      <c r="AY4">
        <v>0.49265399999999998</v>
      </c>
      <c r="AZ4">
        <v>0.43609999999999999</v>
      </c>
    </row>
    <row r="5" spans="1:56" x14ac:dyDescent="0.25">
      <c r="A5">
        <v>20</v>
      </c>
      <c r="B5">
        <v>58.43092</v>
      </c>
      <c r="C5" t="s">
        <v>376</v>
      </c>
      <c r="D5">
        <v>52.313451999999998</v>
      </c>
      <c r="E5">
        <v>49.254717999999997</v>
      </c>
      <c r="F5">
        <v>46.195984000000003</v>
      </c>
      <c r="G5">
        <v>43.137250000000002</v>
      </c>
      <c r="H5">
        <v>44.011442000000002</v>
      </c>
      <c r="I5">
        <v>44.885634000000003</v>
      </c>
      <c r="J5">
        <v>45.759825999999997</v>
      </c>
      <c r="K5">
        <v>46.634017999999998</v>
      </c>
      <c r="L5">
        <v>47.508209999999998</v>
      </c>
      <c r="M5">
        <v>45.535994000000002</v>
      </c>
      <c r="N5">
        <v>43.563777999999999</v>
      </c>
      <c r="O5">
        <v>41.591562000000003</v>
      </c>
      <c r="P5">
        <v>39.619346</v>
      </c>
      <c r="Q5">
        <v>37.647129999999997</v>
      </c>
      <c r="R5">
        <v>35.026899999999998</v>
      </c>
      <c r="S5">
        <v>32.406669999999998</v>
      </c>
      <c r="T5">
        <v>29.786439999999999</v>
      </c>
      <c r="U5">
        <v>27.16621</v>
      </c>
      <c r="V5">
        <v>24.54598</v>
      </c>
      <c r="W5">
        <v>22.96012</v>
      </c>
      <c r="X5">
        <v>21.37426</v>
      </c>
      <c r="Y5">
        <v>19.788399999999999</v>
      </c>
      <c r="Z5">
        <v>18.202539999999999</v>
      </c>
      <c r="AA5">
        <v>16.616679999999999</v>
      </c>
      <c r="AB5">
        <v>14.59915</v>
      </c>
      <c r="AC5">
        <v>12.581619999999999</v>
      </c>
      <c r="AD5">
        <v>10.56409</v>
      </c>
      <c r="AE5">
        <v>8.5465599999999995</v>
      </c>
      <c r="AF5">
        <v>6.5290299999999997</v>
      </c>
      <c r="AG5">
        <v>5.8965519999999998</v>
      </c>
      <c r="AH5">
        <v>5.2640739999999999</v>
      </c>
      <c r="AI5">
        <v>4.631596</v>
      </c>
      <c r="AJ5">
        <v>3.9991180000000002</v>
      </c>
      <c r="AK5">
        <v>3.3666399999999999</v>
      </c>
      <c r="AL5">
        <v>2.9649860000000001</v>
      </c>
      <c r="AM5">
        <v>2.5633319999999999</v>
      </c>
      <c r="AN5">
        <v>2.1616780000000002</v>
      </c>
      <c r="AO5">
        <v>1.760024</v>
      </c>
      <c r="AP5">
        <v>1.35928</v>
      </c>
      <c r="AQ5">
        <v>1.231398</v>
      </c>
      <c r="AR5">
        <v>1.1035159999999999</v>
      </c>
      <c r="AS5">
        <v>0.975634</v>
      </c>
      <c r="AT5">
        <v>0.84775199999999995</v>
      </c>
      <c r="AU5">
        <v>0.71997999999999995</v>
      </c>
      <c r="AV5">
        <v>0.66313200000000005</v>
      </c>
      <c r="AW5">
        <v>0.60628400000000005</v>
      </c>
      <c r="AX5">
        <v>0.54943600000000004</v>
      </c>
      <c r="AY5">
        <v>0.49265399999999998</v>
      </c>
      <c r="AZ5">
        <v>0.43609999999999999</v>
      </c>
    </row>
    <row r="6" spans="1:56" x14ac:dyDescent="0.25">
      <c r="A6">
        <v>25</v>
      </c>
      <c r="B6">
        <v>56.877265000000001</v>
      </c>
      <c r="C6" t="s">
        <v>377</v>
      </c>
      <c r="D6">
        <v>50.980716999999999</v>
      </c>
      <c r="E6">
        <v>48.032443000000001</v>
      </c>
      <c r="F6">
        <v>45.084169000000003</v>
      </c>
      <c r="G6">
        <v>42.135894999999998</v>
      </c>
      <c r="H6">
        <v>42.966856</v>
      </c>
      <c r="I6">
        <v>43.797817000000002</v>
      </c>
      <c r="J6">
        <v>44.628777999999997</v>
      </c>
      <c r="K6">
        <v>45.459738999999999</v>
      </c>
      <c r="L6">
        <v>46.290700000000001</v>
      </c>
      <c r="M6">
        <v>44.389328999999996</v>
      </c>
      <c r="N6">
        <v>42.487957999999999</v>
      </c>
      <c r="O6">
        <v>40.586587000000002</v>
      </c>
      <c r="P6">
        <v>38.685215999999997</v>
      </c>
      <c r="Q6">
        <v>36.783844999999999</v>
      </c>
      <c r="R6">
        <v>34.232213999999999</v>
      </c>
      <c r="S6">
        <v>31.680582999999999</v>
      </c>
      <c r="T6">
        <v>29.128952000000002</v>
      </c>
      <c r="U6">
        <v>26.577321000000001</v>
      </c>
      <c r="V6">
        <v>24.025690000000001</v>
      </c>
      <c r="W6">
        <v>22.486761999999999</v>
      </c>
      <c r="X6">
        <v>20.947834</v>
      </c>
      <c r="Y6">
        <v>19.408906000000002</v>
      </c>
      <c r="Z6">
        <v>17.869978</v>
      </c>
      <c r="AA6">
        <v>16.331050000000001</v>
      </c>
      <c r="AB6">
        <v>14.362892</v>
      </c>
      <c r="AC6">
        <v>12.394734</v>
      </c>
      <c r="AD6">
        <v>10.426576000000001</v>
      </c>
      <c r="AE6">
        <v>8.458418</v>
      </c>
      <c r="AF6">
        <v>6.4902600000000001</v>
      </c>
      <c r="AG6">
        <v>5.86416</v>
      </c>
      <c r="AH6">
        <v>5.2380599999999999</v>
      </c>
      <c r="AI6">
        <v>4.6119599999999998</v>
      </c>
      <c r="AJ6">
        <v>3.9858600000000002</v>
      </c>
      <c r="AK6">
        <v>3.3597600000000001</v>
      </c>
      <c r="AL6">
        <v>2.9595729999999998</v>
      </c>
      <c r="AM6">
        <v>2.5593859999999999</v>
      </c>
      <c r="AN6">
        <v>2.1591990000000001</v>
      </c>
      <c r="AO6">
        <v>1.759012</v>
      </c>
      <c r="AP6">
        <v>1.35928</v>
      </c>
      <c r="AQ6">
        <v>1.231398</v>
      </c>
      <c r="AR6">
        <v>1.1035159999999999</v>
      </c>
      <c r="AS6">
        <v>0.975634</v>
      </c>
      <c r="AT6">
        <v>0.84775199999999995</v>
      </c>
      <c r="AU6">
        <v>0.71997999999999995</v>
      </c>
      <c r="AV6">
        <v>0.66313200000000005</v>
      </c>
      <c r="AW6">
        <v>0.60628400000000005</v>
      </c>
      <c r="AX6">
        <v>0.54943600000000004</v>
      </c>
      <c r="AY6">
        <v>0.49265399999999998</v>
      </c>
      <c r="AZ6">
        <v>0.43609999999999999</v>
      </c>
    </row>
    <row r="7" spans="1:56" x14ac:dyDescent="0.25">
      <c r="A7">
        <v>30</v>
      </c>
      <c r="B7">
        <v>55.323610000000002</v>
      </c>
      <c r="C7" t="s">
        <v>378</v>
      </c>
      <c r="D7">
        <v>49.647981999999999</v>
      </c>
      <c r="E7">
        <v>46.810167999999997</v>
      </c>
      <c r="F7">
        <v>43.972354000000003</v>
      </c>
      <c r="G7">
        <v>41.134540000000001</v>
      </c>
      <c r="H7">
        <v>41.922269999999997</v>
      </c>
      <c r="I7">
        <v>42.71</v>
      </c>
      <c r="J7">
        <v>43.497729999999997</v>
      </c>
      <c r="K7">
        <v>44.28546</v>
      </c>
      <c r="L7">
        <v>45.073189999999997</v>
      </c>
      <c r="M7">
        <v>43.242663999999998</v>
      </c>
      <c r="N7">
        <v>41.412137999999999</v>
      </c>
      <c r="O7">
        <v>39.581612</v>
      </c>
      <c r="P7">
        <v>37.751086000000001</v>
      </c>
      <c r="Q7">
        <v>35.920560000000002</v>
      </c>
      <c r="R7">
        <v>33.437528</v>
      </c>
      <c r="S7">
        <v>30.954495999999999</v>
      </c>
      <c r="T7">
        <v>28.471464000000001</v>
      </c>
      <c r="U7">
        <v>25.988432</v>
      </c>
      <c r="V7">
        <v>23.505400000000002</v>
      </c>
      <c r="W7">
        <v>22.013404000000001</v>
      </c>
      <c r="X7">
        <v>20.521408000000001</v>
      </c>
      <c r="Y7">
        <v>19.029412000000001</v>
      </c>
      <c r="Z7">
        <v>17.537416</v>
      </c>
      <c r="AA7">
        <v>16.04542</v>
      </c>
      <c r="AB7">
        <v>14.126633999999999</v>
      </c>
      <c r="AC7">
        <v>12.207848</v>
      </c>
      <c r="AD7">
        <v>10.289061999999999</v>
      </c>
      <c r="AE7">
        <v>8.3702760000000005</v>
      </c>
      <c r="AF7">
        <v>6.4514899999999997</v>
      </c>
      <c r="AG7">
        <v>5.8317680000000003</v>
      </c>
      <c r="AH7">
        <v>5.212046</v>
      </c>
      <c r="AI7">
        <v>4.5923239999999996</v>
      </c>
      <c r="AJ7">
        <v>3.9726020000000002</v>
      </c>
      <c r="AK7">
        <v>3.3528799999999999</v>
      </c>
      <c r="AL7">
        <v>2.9541599999999999</v>
      </c>
      <c r="AM7">
        <v>2.5554399999999999</v>
      </c>
      <c r="AN7">
        <v>2.15672</v>
      </c>
      <c r="AO7">
        <v>1.758</v>
      </c>
      <c r="AP7">
        <v>1.35928</v>
      </c>
      <c r="AQ7">
        <v>1.231398</v>
      </c>
      <c r="AR7">
        <v>1.1035159999999999</v>
      </c>
      <c r="AS7">
        <v>0.975634</v>
      </c>
      <c r="AT7">
        <v>0.84775199999999995</v>
      </c>
      <c r="AU7">
        <v>0.71997999999999995</v>
      </c>
      <c r="AV7">
        <v>0.66313200000000005</v>
      </c>
      <c r="AW7">
        <v>0.60628400000000005</v>
      </c>
      <c r="AX7">
        <v>0.54943600000000004</v>
      </c>
      <c r="AY7">
        <v>0.49265399999999998</v>
      </c>
      <c r="AZ7">
        <v>0.43609999999999999</v>
      </c>
    </row>
    <row r="8" spans="1:56" x14ac:dyDescent="0.25">
      <c r="A8">
        <v>35</v>
      </c>
      <c r="B8">
        <v>53.203879999999998</v>
      </c>
      <c r="C8" t="s">
        <v>379</v>
      </c>
      <c r="D8">
        <v>47.808522000000004</v>
      </c>
      <c r="E8">
        <v>45.110843000000003</v>
      </c>
      <c r="F8">
        <v>42.413164000000002</v>
      </c>
      <c r="G8">
        <v>39.715485000000001</v>
      </c>
      <c r="H8">
        <v>40.453184999999998</v>
      </c>
      <c r="I8">
        <v>41.190885000000002</v>
      </c>
      <c r="J8">
        <v>41.928584999999998</v>
      </c>
      <c r="K8">
        <v>42.666285000000002</v>
      </c>
      <c r="L8">
        <v>43.403984999999999</v>
      </c>
      <c r="M8">
        <v>41.664183000000001</v>
      </c>
      <c r="N8">
        <v>39.924380999999997</v>
      </c>
      <c r="O8">
        <v>38.184578999999999</v>
      </c>
      <c r="P8">
        <v>36.444777000000002</v>
      </c>
      <c r="Q8">
        <v>34.704974999999997</v>
      </c>
      <c r="R8">
        <v>32.315778999999999</v>
      </c>
      <c r="S8">
        <v>29.926583000000001</v>
      </c>
      <c r="T8">
        <v>27.537386999999999</v>
      </c>
      <c r="U8">
        <v>25.148191000000001</v>
      </c>
      <c r="V8">
        <v>22.758994999999999</v>
      </c>
      <c r="W8">
        <v>21.330406</v>
      </c>
      <c r="X8">
        <v>19.901817000000001</v>
      </c>
      <c r="Y8">
        <v>18.473227999999999</v>
      </c>
      <c r="Z8">
        <v>17.044639</v>
      </c>
      <c r="AA8">
        <v>15.61605</v>
      </c>
      <c r="AB8">
        <v>13.768755000000001</v>
      </c>
      <c r="AC8">
        <v>11.92146</v>
      </c>
      <c r="AD8">
        <v>10.074165000000001</v>
      </c>
      <c r="AE8">
        <v>8.2268699999999999</v>
      </c>
      <c r="AF8">
        <v>6.379575</v>
      </c>
      <c r="AG8">
        <v>5.770791</v>
      </c>
      <c r="AH8">
        <v>5.162007</v>
      </c>
      <c r="AI8">
        <v>4.553223</v>
      </c>
      <c r="AJ8">
        <v>3.944439</v>
      </c>
      <c r="AK8">
        <v>3.335655</v>
      </c>
      <c r="AL8">
        <v>2.9400599999999999</v>
      </c>
      <c r="AM8">
        <v>2.5444650000000002</v>
      </c>
      <c r="AN8">
        <v>2.1488700000000001</v>
      </c>
      <c r="AO8">
        <v>1.7532749999999999</v>
      </c>
      <c r="AP8">
        <v>1.35768</v>
      </c>
      <c r="AQ8">
        <v>1.230129</v>
      </c>
      <c r="AR8">
        <v>1.1025780000000001</v>
      </c>
      <c r="AS8">
        <v>0.97502699999999998</v>
      </c>
      <c r="AT8">
        <v>0.84747600000000001</v>
      </c>
      <c r="AU8">
        <v>0.71997999999999995</v>
      </c>
      <c r="AV8">
        <v>0.66313200000000005</v>
      </c>
      <c r="AW8">
        <v>0.60628400000000005</v>
      </c>
      <c r="AX8">
        <v>0.54943600000000004</v>
      </c>
      <c r="AY8">
        <v>0.49265399999999998</v>
      </c>
      <c r="AZ8">
        <v>0.43609999999999999</v>
      </c>
    </row>
    <row r="9" spans="1:56" x14ac:dyDescent="0.25">
      <c r="A9">
        <v>40</v>
      </c>
      <c r="B9">
        <v>51.084150000000001</v>
      </c>
      <c r="C9" t="s">
        <v>380</v>
      </c>
      <c r="D9">
        <v>45.969062000000001</v>
      </c>
      <c r="E9">
        <v>43.411518000000001</v>
      </c>
      <c r="F9">
        <v>40.853974000000001</v>
      </c>
      <c r="G9">
        <v>38.296430000000001</v>
      </c>
      <c r="H9">
        <v>38.984099999999998</v>
      </c>
      <c r="I9">
        <v>39.671770000000002</v>
      </c>
      <c r="J9">
        <v>40.359439999999999</v>
      </c>
      <c r="K9">
        <v>41.047110000000004</v>
      </c>
      <c r="L9">
        <v>41.734780000000001</v>
      </c>
      <c r="M9">
        <v>40.085701999999998</v>
      </c>
      <c r="N9">
        <v>38.436624000000002</v>
      </c>
      <c r="O9">
        <v>36.787545999999999</v>
      </c>
      <c r="P9">
        <v>35.138468000000003</v>
      </c>
      <c r="Q9">
        <v>33.48939</v>
      </c>
      <c r="R9">
        <v>31.194030000000001</v>
      </c>
      <c r="S9">
        <v>28.898669999999999</v>
      </c>
      <c r="T9">
        <v>26.60331</v>
      </c>
      <c r="U9">
        <v>24.307950000000002</v>
      </c>
      <c r="V9">
        <v>22.012589999999999</v>
      </c>
      <c r="W9">
        <v>20.647407999999999</v>
      </c>
      <c r="X9">
        <v>19.282226000000001</v>
      </c>
      <c r="Y9">
        <v>17.917044000000001</v>
      </c>
      <c r="Z9">
        <v>16.551862</v>
      </c>
      <c r="AA9">
        <v>15.186680000000001</v>
      </c>
      <c r="AB9">
        <v>13.410876</v>
      </c>
      <c r="AC9">
        <v>11.635071999999999</v>
      </c>
      <c r="AD9">
        <v>9.8592680000000001</v>
      </c>
      <c r="AE9">
        <v>8.0834639999999993</v>
      </c>
      <c r="AF9">
        <v>6.3076600000000003</v>
      </c>
      <c r="AG9">
        <v>5.7098139999999997</v>
      </c>
      <c r="AH9">
        <v>5.1119680000000001</v>
      </c>
      <c r="AI9">
        <v>4.5141220000000004</v>
      </c>
      <c r="AJ9">
        <v>3.9162759999999999</v>
      </c>
      <c r="AK9">
        <v>3.3184300000000002</v>
      </c>
      <c r="AL9">
        <v>2.9259599999999999</v>
      </c>
      <c r="AM9">
        <v>2.53349</v>
      </c>
      <c r="AN9">
        <v>2.1410200000000001</v>
      </c>
      <c r="AO9">
        <v>1.74855</v>
      </c>
      <c r="AP9">
        <v>1.35608</v>
      </c>
      <c r="AQ9">
        <v>1.2288600000000001</v>
      </c>
      <c r="AR9">
        <v>1.10164</v>
      </c>
      <c r="AS9">
        <v>0.97441999999999995</v>
      </c>
      <c r="AT9">
        <v>0.84719999999999995</v>
      </c>
      <c r="AU9">
        <v>0.71997999999999995</v>
      </c>
      <c r="AV9">
        <v>0.66313200000000005</v>
      </c>
      <c r="AW9">
        <v>0.60628400000000005</v>
      </c>
      <c r="AX9">
        <v>0.54943600000000004</v>
      </c>
      <c r="AY9">
        <v>0.49265399999999998</v>
      </c>
      <c r="AZ9">
        <v>0.43609999999999999</v>
      </c>
    </row>
    <row r="10" spans="1:56" x14ac:dyDescent="0.25">
      <c r="A10">
        <v>45</v>
      </c>
      <c r="B10">
        <v>48.785834999999999</v>
      </c>
      <c r="C10" t="s">
        <v>381</v>
      </c>
      <c r="D10">
        <v>43.954881</v>
      </c>
      <c r="E10">
        <v>41.539403999999998</v>
      </c>
      <c r="F10">
        <v>39.123927000000002</v>
      </c>
      <c r="G10">
        <v>36.708449999999999</v>
      </c>
      <c r="H10">
        <v>37.348264</v>
      </c>
      <c r="I10">
        <v>37.988078000000002</v>
      </c>
      <c r="J10">
        <v>38.627892000000003</v>
      </c>
      <c r="K10">
        <v>39.267705999999997</v>
      </c>
      <c r="L10">
        <v>39.907519999999998</v>
      </c>
      <c r="M10">
        <v>38.350738999999997</v>
      </c>
      <c r="N10">
        <v>36.793958000000003</v>
      </c>
      <c r="O10">
        <v>35.237177000000003</v>
      </c>
      <c r="P10">
        <v>33.680396000000002</v>
      </c>
      <c r="Q10">
        <v>32.123615000000001</v>
      </c>
      <c r="R10">
        <v>29.930906</v>
      </c>
      <c r="S10">
        <v>27.738197</v>
      </c>
      <c r="T10">
        <v>25.545487999999999</v>
      </c>
      <c r="U10">
        <v>23.352779000000002</v>
      </c>
      <c r="V10">
        <v>21.160070000000001</v>
      </c>
      <c r="W10">
        <v>19.864149000000001</v>
      </c>
      <c r="X10">
        <v>18.568228000000001</v>
      </c>
      <c r="Y10">
        <v>17.272307000000001</v>
      </c>
      <c r="Z10">
        <v>15.976386</v>
      </c>
      <c r="AA10">
        <v>14.680465</v>
      </c>
      <c r="AB10">
        <v>12.985919000000001</v>
      </c>
      <c r="AC10">
        <v>11.291373</v>
      </c>
      <c r="AD10">
        <v>9.5968269999999993</v>
      </c>
      <c r="AE10">
        <v>7.9022810000000003</v>
      </c>
      <c r="AF10">
        <v>6.2077349999999996</v>
      </c>
      <c r="AG10">
        <v>5.6245039999999999</v>
      </c>
      <c r="AH10">
        <v>5.0412730000000003</v>
      </c>
      <c r="AI10">
        <v>4.4580419999999998</v>
      </c>
      <c r="AJ10">
        <v>3.8748109999999998</v>
      </c>
      <c r="AK10">
        <v>3.2915800000000002</v>
      </c>
      <c r="AL10">
        <v>2.9037649999999999</v>
      </c>
      <c r="AM10">
        <v>2.5159500000000001</v>
      </c>
      <c r="AN10">
        <v>2.1281349999999999</v>
      </c>
      <c r="AO10">
        <v>1.7403200000000001</v>
      </c>
      <c r="AP10">
        <v>1.3525050000000001</v>
      </c>
      <c r="AQ10">
        <v>1.225889</v>
      </c>
      <c r="AR10">
        <v>1.0992729999999999</v>
      </c>
      <c r="AS10">
        <v>0.97265699999999999</v>
      </c>
      <c r="AT10">
        <v>0.84604100000000004</v>
      </c>
      <c r="AU10">
        <v>0.71942499999999998</v>
      </c>
      <c r="AV10">
        <v>0.66272399999999998</v>
      </c>
      <c r="AW10">
        <v>0.60602299999999998</v>
      </c>
      <c r="AX10">
        <v>0.54932199999999998</v>
      </c>
      <c r="AY10">
        <v>0.49265399999999998</v>
      </c>
      <c r="AZ10">
        <v>0.43609999999999999</v>
      </c>
    </row>
    <row r="11" spans="1:56" x14ac:dyDescent="0.25">
      <c r="A11">
        <v>50</v>
      </c>
      <c r="B11">
        <v>46.487520000000004</v>
      </c>
      <c r="C11" t="s">
        <v>382</v>
      </c>
      <c r="D11">
        <v>41.9407</v>
      </c>
      <c r="E11">
        <v>39.667290000000001</v>
      </c>
      <c r="F11">
        <v>37.393880000000003</v>
      </c>
      <c r="G11">
        <v>35.120469999999997</v>
      </c>
      <c r="H11">
        <v>35.712428000000003</v>
      </c>
      <c r="I11">
        <v>36.304386000000001</v>
      </c>
      <c r="J11">
        <v>36.896343999999999</v>
      </c>
      <c r="K11">
        <v>37.488301999999997</v>
      </c>
      <c r="L11">
        <v>38.080260000000003</v>
      </c>
      <c r="M11">
        <v>36.615775999999997</v>
      </c>
      <c r="N11">
        <v>35.151291999999998</v>
      </c>
      <c r="O11">
        <v>33.686807999999999</v>
      </c>
      <c r="P11">
        <v>32.222324</v>
      </c>
      <c r="Q11">
        <v>30.757840000000002</v>
      </c>
      <c r="R11">
        <v>28.667781999999999</v>
      </c>
      <c r="S11">
        <v>26.577724</v>
      </c>
      <c r="T11">
        <v>24.487666000000001</v>
      </c>
      <c r="U11">
        <v>22.397608000000002</v>
      </c>
      <c r="V11">
        <v>20.307549999999999</v>
      </c>
      <c r="W11">
        <v>19.08089</v>
      </c>
      <c r="X11">
        <v>17.854230000000001</v>
      </c>
      <c r="Y11">
        <v>16.627569999999999</v>
      </c>
      <c r="Z11">
        <v>15.40091</v>
      </c>
      <c r="AA11">
        <v>14.174250000000001</v>
      </c>
      <c r="AB11">
        <v>12.560962</v>
      </c>
      <c r="AC11">
        <v>10.947673999999999</v>
      </c>
      <c r="AD11">
        <v>9.3343860000000003</v>
      </c>
      <c r="AE11">
        <v>7.7210979999999996</v>
      </c>
      <c r="AF11">
        <v>6.1078099999999997</v>
      </c>
      <c r="AG11">
        <v>5.5391940000000002</v>
      </c>
      <c r="AH11">
        <v>4.9705779999999997</v>
      </c>
      <c r="AI11">
        <v>4.4019620000000002</v>
      </c>
      <c r="AJ11">
        <v>3.8333460000000001</v>
      </c>
      <c r="AK11">
        <v>3.2647300000000001</v>
      </c>
      <c r="AL11">
        <v>2.88157</v>
      </c>
      <c r="AM11">
        <v>2.4984099999999998</v>
      </c>
      <c r="AN11">
        <v>2.1152500000000001</v>
      </c>
      <c r="AO11">
        <v>1.7320899999999999</v>
      </c>
      <c r="AP11">
        <v>1.34893</v>
      </c>
      <c r="AQ11">
        <v>1.2229179999999999</v>
      </c>
      <c r="AR11">
        <v>1.0969059999999999</v>
      </c>
      <c r="AS11">
        <v>0.97089400000000003</v>
      </c>
      <c r="AT11">
        <v>0.84488200000000002</v>
      </c>
      <c r="AU11">
        <v>0.71887000000000001</v>
      </c>
      <c r="AV11">
        <v>0.66231600000000002</v>
      </c>
      <c r="AW11">
        <v>0.60576200000000002</v>
      </c>
      <c r="AX11">
        <v>0.54920800000000003</v>
      </c>
      <c r="AY11">
        <v>0.49265399999999998</v>
      </c>
      <c r="AZ11">
        <v>0.43609999999999999</v>
      </c>
    </row>
    <row r="12" spans="1:56" x14ac:dyDescent="0.25">
      <c r="A12">
        <v>55</v>
      </c>
      <c r="B12">
        <v>44.322425000000003</v>
      </c>
      <c r="C12" t="s">
        <v>383</v>
      </c>
      <c r="D12">
        <v>40.027152999999998</v>
      </c>
      <c r="E12">
        <v>37.879517</v>
      </c>
      <c r="F12">
        <v>35.731881000000001</v>
      </c>
      <c r="G12">
        <v>33.584245000000003</v>
      </c>
      <c r="H12">
        <v>34.134039000000001</v>
      </c>
      <c r="I12">
        <v>34.683833</v>
      </c>
      <c r="J12">
        <v>35.233626999999998</v>
      </c>
      <c r="K12">
        <v>35.783420999999997</v>
      </c>
      <c r="L12">
        <v>36.333215000000003</v>
      </c>
      <c r="M12">
        <v>34.950446999999997</v>
      </c>
      <c r="N12">
        <v>33.567678999999998</v>
      </c>
      <c r="O12">
        <v>32.184911</v>
      </c>
      <c r="P12">
        <v>30.802143000000001</v>
      </c>
      <c r="Q12">
        <v>29.419374999999999</v>
      </c>
      <c r="R12">
        <v>27.428273000000001</v>
      </c>
      <c r="S12">
        <v>25.437170999999999</v>
      </c>
      <c r="T12">
        <v>23.446069000000001</v>
      </c>
      <c r="U12">
        <v>21.454967</v>
      </c>
      <c r="V12">
        <v>19.463864999999998</v>
      </c>
      <c r="W12">
        <v>18.298172000000001</v>
      </c>
      <c r="X12">
        <v>17.132479</v>
      </c>
      <c r="Y12">
        <v>15.966786000000001</v>
      </c>
      <c r="Z12">
        <v>14.801093</v>
      </c>
      <c r="AA12">
        <v>13.635400000000001</v>
      </c>
      <c r="AB12">
        <v>12.105510000000001</v>
      </c>
      <c r="AC12">
        <v>10.575620000000001</v>
      </c>
      <c r="AD12">
        <v>9.0457300000000007</v>
      </c>
      <c r="AE12">
        <v>7.5158399999999999</v>
      </c>
      <c r="AF12">
        <v>5.9859499999999999</v>
      </c>
      <c r="AG12">
        <v>5.4346310000000004</v>
      </c>
      <c r="AH12">
        <v>4.8833120000000001</v>
      </c>
      <c r="AI12">
        <v>4.3319929999999998</v>
      </c>
      <c r="AJ12">
        <v>3.7806739999999999</v>
      </c>
      <c r="AK12">
        <v>3.229355</v>
      </c>
      <c r="AL12">
        <v>2.8521930000000002</v>
      </c>
      <c r="AM12">
        <v>2.475031</v>
      </c>
      <c r="AN12">
        <v>2.0978690000000002</v>
      </c>
      <c r="AO12">
        <v>1.720707</v>
      </c>
      <c r="AP12">
        <v>1.343545</v>
      </c>
      <c r="AQ12">
        <v>1.2183790000000001</v>
      </c>
      <c r="AR12">
        <v>1.093213</v>
      </c>
      <c r="AS12">
        <v>0.96804699999999999</v>
      </c>
      <c r="AT12">
        <v>0.84288099999999999</v>
      </c>
      <c r="AU12">
        <v>0.71771499999999999</v>
      </c>
      <c r="AV12">
        <v>0.66137599999999996</v>
      </c>
      <c r="AW12">
        <v>0.60503700000000005</v>
      </c>
      <c r="AX12">
        <v>0.54869800000000002</v>
      </c>
      <c r="AY12">
        <v>0.49235899999999999</v>
      </c>
      <c r="AZ12">
        <v>0.43602000000000002</v>
      </c>
    </row>
    <row r="13" spans="1:56" x14ac:dyDescent="0.25">
      <c r="A13">
        <v>60</v>
      </c>
      <c r="B13">
        <v>42.157330000000002</v>
      </c>
      <c r="C13" t="s">
        <v>384</v>
      </c>
      <c r="D13">
        <v>38.113605999999997</v>
      </c>
      <c r="E13">
        <v>36.091743999999998</v>
      </c>
      <c r="F13">
        <v>34.069882</v>
      </c>
      <c r="G13">
        <v>32.048020000000001</v>
      </c>
      <c r="H13">
        <v>32.55565</v>
      </c>
      <c r="I13">
        <v>33.063279999999999</v>
      </c>
      <c r="J13">
        <v>33.570909999999998</v>
      </c>
      <c r="K13">
        <v>34.078539999999997</v>
      </c>
      <c r="L13">
        <v>34.586170000000003</v>
      </c>
      <c r="M13">
        <v>33.285117999999997</v>
      </c>
      <c r="N13">
        <v>31.984065999999999</v>
      </c>
      <c r="O13">
        <v>30.683014</v>
      </c>
      <c r="P13">
        <v>29.381962000000001</v>
      </c>
      <c r="Q13">
        <v>28.080909999999999</v>
      </c>
      <c r="R13">
        <v>26.188763999999999</v>
      </c>
      <c r="S13">
        <v>24.296617999999999</v>
      </c>
      <c r="T13">
        <v>22.404471999999998</v>
      </c>
      <c r="U13">
        <v>20.512326000000002</v>
      </c>
      <c r="V13">
        <v>18.620180000000001</v>
      </c>
      <c r="W13">
        <v>17.515453999999998</v>
      </c>
      <c r="X13">
        <v>16.410727999999999</v>
      </c>
      <c r="Y13">
        <v>15.306001999999999</v>
      </c>
      <c r="Z13">
        <v>14.201276</v>
      </c>
      <c r="AA13">
        <v>13.096550000000001</v>
      </c>
      <c r="AB13">
        <v>11.650058</v>
      </c>
      <c r="AC13">
        <v>10.203566</v>
      </c>
      <c r="AD13">
        <v>8.7570739999999994</v>
      </c>
      <c r="AE13">
        <v>7.3105820000000001</v>
      </c>
      <c r="AF13">
        <v>5.86409</v>
      </c>
      <c r="AG13">
        <v>5.3300679999999998</v>
      </c>
      <c r="AH13">
        <v>4.7960459999999996</v>
      </c>
      <c r="AI13">
        <v>4.2620240000000003</v>
      </c>
      <c r="AJ13">
        <v>3.728002</v>
      </c>
      <c r="AK13">
        <v>3.1939799999999998</v>
      </c>
      <c r="AL13">
        <v>2.822816</v>
      </c>
      <c r="AM13">
        <v>2.4516520000000002</v>
      </c>
      <c r="AN13">
        <v>2.0804879999999999</v>
      </c>
      <c r="AO13">
        <v>1.7093240000000001</v>
      </c>
      <c r="AP13">
        <v>1.33816</v>
      </c>
      <c r="AQ13">
        <v>1.21384</v>
      </c>
      <c r="AR13">
        <v>1.08952</v>
      </c>
      <c r="AS13">
        <v>0.96519999999999995</v>
      </c>
      <c r="AT13">
        <v>0.84087999999999996</v>
      </c>
      <c r="AU13">
        <v>0.71655999999999997</v>
      </c>
      <c r="AV13">
        <v>0.66043600000000002</v>
      </c>
      <c r="AW13">
        <v>0.60431199999999996</v>
      </c>
      <c r="AX13">
        <v>0.54818800000000001</v>
      </c>
      <c r="AY13">
        <v>0.492064</v>
      </c>
      <c r="AZ13">
        <v>0.43593999999999999</v>
      </c>
    </row>
    <row r="14" spans="1:56" x14ac:dyDescent="0.25">
      <c r="A14">
        <v>65</v>
      </c>
      <c r="B14">
        <v>40.310794999999999</v>
      </c>
      <c r="C14" t="s">
        <v>385</v>
      </c>
      <c r="D14">
        <v>36.469946999999998</v>
      </c>
      <c r="E14">
        <v>34.549523000000001</v>
      </c>
      <c r="F14">
        <v>32.629098999999997</v>
      </c>
      <c r="G14">
        <v>30.708674999999999</v>
      </c>
      <c r="H14">
        <v>31.185314999999999</v>
      </c>
      <c r="I14">
        <v>31.661954999999999</v>
      </c>
      <c r="J14">
        <v>32.138595000000002</v>
      </c>
      <c r="K14">
        <v>32.615234999999998</v>
      </c>
      <c r="L14">
        <v>33.091875000000002</v>
      </c>
      <c r="M14">
        <v>31.86092</v>
      </c>
      <c r="N14">
        <v>30.629964999999999</v>
      </c>
      <c r="O14">
        <v>29.399010000000001</v>
      </c>
      <c r="P14">
        <v>28.168054999999999</v>
      </c>
      <c r="Q14">
        <v>26.937100000000001</v>
      </c>
      <c r="R14">
        <v>25.129822999999998</v>
      </c>
      <c r="S14">
        <v>23.322545999999999</v>
      </c>
      <c r="T14">
        <v>21.515269</v>
      </c>
      <c r="U14">
        <v>19.707992000000001</v>
      </c>
      <c r="V14">
        <v>17.900715000000002</v>
      </c>
      <c r="W14">
        <v>16.842963999999998</v>
      </c>
      <c r="X14">
        <v>15.785213000000001</v>
      </c>
      <c r="Y14">
        <v>14.727461999999999</v>
      </c>
      <c r="Z14">
        <v>13.669711</v>
      </c>
      <c r="AA14">
        <v>12.61196</v>
      </c>
      <c r="AB14">
        <v>11.235607</v>
      </c>
      <c r="AC14">
        <v>9.859254</v>
      </c>
      <c r="AD14">
        <v>8.482901</v>
      </c>
      <c r="AE14">
        <v>7.1065480000000001</v>
      </c>
      <c r="AF14">
        <v>5.7301950000000001</v>
      </c>
      <c r="AG14">
        <v>5.2144279999999998</v>
      </c>
      <c r="AH14">
        <v>4.6986610000000004</v>
      </c>
      <c r="AI14">
        <v>4.1828940000000001</v>
      </c>
      <c r="AJ14">
        <v>3.6671269999999998</v>
      </c>
      <c r="AK14">
        <v>3.1513599999999999</v>
      </c>
      <c r="AL14">
        <v>2.7872940000000002</v>
      </c>
      <c r="AM14">
        <v>2.4232279999999999</v>
      </c>
      <c r="AN14">
        <v>2.0591620000000002</v>
      </c>
      <c r="AO14">
        <v>1.6950959999999999</v>
      </c>
      <c r="AP14">
        <v>1.3310299999999999</v>
      </c>
      <c r="AQ14">
        <v>1.2077880000000001</v>
      </c>
      <c r="AR14">
        <v>1.084546</v>
      </c>
      <c r="AS14">
        <v>0.96130400000000005</v>
      </c>
      <c r="AT14">
        <v>0.83806199999999997</v>
      </c>
      <c r="AU14">
        <v>0.71482000000000001</v>
      </c>
      <c r="AV14">
        <v>0.65897799999999995</v>
      </c>
      <c r="AW14">
        <v>0.60313600000000001</v>
      </c>
      <c r="AX14">
        <v>0.54729399999999995</v>
      </c>
      <c r="AY14">
        <v>0.491452</v>
      </c>
      <c r="AZ14">
        <v>0.43561</v>
      </c>
    </row>
    <row r="15" spans="1:56" x14ac:dyDescent="0.25">
      <c r="A15">
        <v>70</v>
      </c>
      <c r="B15">
        <v>38.464260000000003</v>
      </c>
      <c r="C15" t="s">
        <v>386</v>
      </c>
      <c r="D15">
        <v>34.826287999999998</v>
      </c>
      <c r="E15">
        <v>33.007302000000003</v>
      </c>
      <c r="F15">
        <v>31.188316</v>
      </c>
      <c r="G15">
        <v>29.369330000000001</v>
      </c>
      <c r="H15">
        <v>29.814979999999998</v>
      </c>
      <c r="I15">
        <v>30.260629999999999</v>
      </c>
      <c r="J15">
        <v>30.70628</v>
      </c>
      <c r="K15">
        <v>31.15193</v>
      </c>
      <c r="L15">
        <v>31.597580000000001</v>
      </c>
      <c r="M15">
        <v>30.436722</v>
      </c>
      <c r="N15">
        <v>29.275863999999999</v>
      </c>
      <c r="O15">
        <v>28.115006000000001</v>
      </c>
      <c r="P15">
        <v>26.954148</v>
      </c>
      <c r="Q15">
        <v>25.793289999999999</v>
      </c>
      <c r="R15">
        <v>24.070882000000001</v>
      </c>
      <c r="S15">
        <v>22.348474</v>
      </c>
      <c r="T15">
        <v>20.626066000000002</v>
      </c>
      <c r="U15">
        <v>18.903658</v>
      </c>
      <c r="V15">
        <v>17.181249999999999</v>
      </c>
      <c r="W15">
        <v>16.170473999999999</v>
      </c>
      <c r="X15">
        <v>15.159698000000001</v>
      </c>
      <c r="Y15">
        <v>14.148922000000001</v>
      </c>
      <c r="Z15">
        <v>13.138146000000001</v>
      </c>
      <c r="AA15">
        <v>12.127370000000001</v>
      </c>
      <c r="AB15">
        <v>10.821156</v>
      </c>
      <c r="AC15">
        <v>9.5149419999999996</v>
      </c>
      <c r="AD15">
        <v>8.2087280000000007</v>
      </c>
      <c r="AE15">
        <v>6.902514</v>
      </c>
      <c r="AF15">
        <v>5.5963000000000003</v>
      </c>
      <c r="AG15">
        <v>5.0987879999999999</v>
      </c>
      <c r="AH15">
        <v>4.6012760000000004</v>
      </c>
      <c r="AI15">
        <v>4.103764</v>
      </c>
      <c r="AJ15">
        <v>3.606252</v>
      </c>
      <c r="AK15">
        <v>3.1087400000000001</v>
      </c>
      <c r="AL15">
        <v>2.7517719999999999</v>
      </c>
      <c r="AM15">
        <v>2.3948040000000002</v>
      </c>
      <c r="AN15">
        <v>2.037836</v>
      </c>
      <c r="AO15">
        <v>1.680868</v>
      </c>
      <c r="AP15">
        <v>1.3239000000000001</v>
      </c>
      <c r="AQ15">
        <v>1.2017359999999999</v>
      </c>
      <c r="AR15">
        <v>1.079572</v>
      </c>
      <c r="AS15">
        <v>0.95740800000000004</v>
      </c>
      <c r="AT15">
        <v>0.83524399999999999</v>
      </c>
      <c r="AU15">
        <v>0.71308000000000005</v>
      </c>
      <c r="AV15">
        <v>0.65751999999999999</v>
      </c>
      <c r="AW15">
        <v>0.60196000000000005</v>
      </c>
      <c r="AX15">
        <v>0.5464</v>
      </c>
      <c r="AY15">
        <v>0.49084</v>
      </c>
      <c r="AZ15">
        <v>0.43528</v>
      </c>
    </row>
    <row r="16" spans="1:56" x14ac:dyDescent="0.25">
      <c r="A16">
        <v>75</v>
      </c>
      <c r="B16">
        <v>37.089910000000003</v>
      </c>
      <c r="C16" t="s">
        <v>387</v>
      </c>
      <c r="D16">
        <v>33.598086000000002</v>
      </c>
      <c r="E16">
        <v>31.852174000000002</v>
      </c>
      <c r="F16">
        <v>30.106262000000001</v>
      </c>
      <c r="G16">
        <v>28.36035</v>
      </c>
      <c r="H16">
        <v>28.798952</v>
      </c>
      <c r="I16">
        <v>29.237553999999999</v>
      </c>
      <c r="J16">
        <v>29.676155999999999</v>
      </c>
      <c r="K16">
        <v>30.114757999999998</v>
      </c>
      <c r="L16">
        <v>30.553360000000001</v>
      </c>
      <c r="M16">
        <v>29.436672000000002</v>
      </c>
      <c r="N16">
        <v>28.319984000000002</v>
      </c>
      <c r="O16">
        <v>27.203296000000002</v>
      </c>
      <c r="P16">
        <v>26.086607999999998</v>
      </c>
      <c r="Q16">
        <v>24.969919999999998</v>
      </c>
      <c r="R16">
        <v>23.305738000000002</v>
      </c>
      <c r="S16">
        <v>21.641556000000001</v>
      </c>
      <c r="T16">
        <v>19.977374000000001</v>
      </c>
      <c r="U16">
        <v>18.313192000000001</v>
      </c>
      <c r="V16">
        <v>16.649010000000001</v>
      </c>
      <c r="W16">
        <v>15.670232</v>
      </c>
      <c r="X16">
        <v>14.691454</v>
      </c>
      <c r="Y16">
        <v>13.712676</v>
      </c>
      <c r="Z16">
        <v>12.733898</v>
      </c>
      <c r="AA16">
        <v>11.75512</v>
      </c>
      <c r="AB16">
        <v>10.495063</v>
      </c>
      <c r="AC16">
        <v>9.2350060000000003</v>
      </c>
      <c r="AD16">
        <v>7.9749489999999996</v>
      </c>
      <c r="AE16">
        <v>6.7148919999999999</v>
      </c>
      <c r="AF16">
        <v>5.4548350000000001</v>
      </c>
      <c r="AG16">
        <v>4.9759190000000002</v>
      </c>
      <c r="AH16">
        <v>4.4970030000000003</v>
      </c>
      <c r="AI16">
        <v>4.0180870000000004</v>
      </c>
      <c r="AJ16">
        <v>3.5391710000000001</v>
      </c>
      <c r="AK16">
        <v>3.0602550000000002</v>
      </c>
      <c r="AL16">
        <v>2.7112349999999998</v>
      </c>
      <c r="AM16">
        <v>2.362215</v>
      </c>
      <c r="AN16">
        <v>2.0131950000000001</v>
      </c>
      <c r="AO16">
        <v>1.664175</v>
      </c>
      <c r="AP16">
        <v>1.3151550000000001</v>
      </c>
      <c r="AQ16">
        <v>1.1942820000000001</v>
      </c>
      <c r="AR16">
        <v>1.0734090000000001</v>
      </c>
      <c r="AS16">
        <v>0.95253600000000005</v>
      </c>
      <c r="AT16">
        <v>0.83166300000000004</v>
      </c>
      <c r="AU16">
        <v>0.71079000000000003</v>
      </c>
      <c r="AV16">
        <v>0.65557200000000004</v>
      </c>
      <c r="AW16">
        <v>0.60035400000000005</v>
      </c>
      <c r="AX16">
        <v>0.54513599999999995</v>
      </c>
      <c r="AY16">
        <v>0.48991800000000002</v>
      </c>
      <c r="AZ16">
        <v>0.43469999999999998</v>
      </c>
    </row>
    <row r="17" spans="1:52" x14ac:dyDescent="0.25">
      <c r="A17">
        <v>80</v>
      </c>
      <c r="B17">
        <v>35.715560000000004</v>
      </c>
      <c r="C17" t="s">
        <v>388</v>
      </c>
      <c r="D17">
        <v>32.369883999999999</v>
      </c>
      <c r="E17">
        <v>30.697046</v>
      </c>
      <c r="F17">
        <v>29.024208000000002</v>
      </c>
      <c r="G17">
        <v>27.351369999999999</v>
      </c>
      <c r="H17">
        <v>27.782924000000001</v>
      </c>
      <c r="I17">
        <v>28.214478</v>
      </c>
      <c r="J17">
        <v>28.646032000000002</v>
      </c>
      <c r="K17">
        <v>29.077586</v>
      </c>
      <c r="L17">
        <v>29.509139999999999</v>
      </c>
      <c r="M17">
        <v>28.436622</v>
      </c>
      <c r="N17">
        <v>27.364104000000001</v>
      </c>
      <c r="O17">
        <v>26.291585999999999</v>
      </c>
      <c r="P17">
        <v>25.219068</v>
      </c>
      <c r="Q17">
        <v>24.146550000000001</v>
      </c>
      <c r="R17">
        <v>22.540593999999999</v>
      </c>
      <c r="S17">
        <v>20.934638</v>
      </c>
      <c r="T17">
        <v>19.328682000000001</v>
      </c>
      <c r="U17">
        <v>17.722726000000002</v>
      </c>
      <c r="V17">
        <v>16.116769999999999</v>
      </c>
      <c r="W17">
        <v>15.16999</v>
      </c>
      <c r="X17">
        <v>14.22321</v>
      </c>
      <c r="Y17">
        <v>13.27643</v>
      </c>
      <c r="Z17">
        <v>12.329650000000001</v>
      </c>
      <c r="AA17">
        <v>11.38287</v>
      </c>
      <c r="AB17">
        <v>10.16897</v>
      </c>
      <c r="AC17">
        <v>8.9550699999999992</v>
      </c>
      <c r="AD17">
        <v>7.7411700000000003</v>
      </c>
      <c r="AE17">
        <v>6.5272699999999997</v>
      </c>
      <c r="AF17">
        <v>5.3133699999999999</v>
      </c>
      <c r="AG17">
        <v>4.8530499999999996</v>
      </c>
      <c r="AH17">
        <v>4.3927300000000002</v>
      </c>
      <c r="AI17">
        <v>3.93241</v>
      </c>
      <c r="AJ17">
        <v>3.4720900000000001</v>
      </c>
      <c r="AK17">
        <v>3.0117699999999998</v>
      </c>
      <c r="AL17">
        <v>2.6706979999999998</v>
      </c>
      <c r="AM17">
        <v>2.3296260000000002</v>
      </c>
      <c r="AN17">
        <v>1.9885539999999999</v>
      </c>
      <c r="AO17">
        <v>1.6474819999999999</v>
      </c>
      <c r="AP17">
        <v>1.3064100000000001</v>
      </c>
      <c r="AQ17">
        <v>1.186828</v>
      </c>
      <c r="AR17">
        <v>1.0672459999999999</v>
      </c>
      <c r="AS17">
        <v>0.94766399999999995</v>
      </c>
      <c r="AT17">
        <v>0.82808199999999998</v>
      </c>
      <c r="AU17">
        <v>0.70850000000000002</v>
      </c>
      <c r="AV17">
        <v>0.65362399999999998</v>
      </c>
      <c r="AW17">
        <v>0.59874799999999995</v>
      </c>
      <c r="AX17">
        <v>0.54387200000000002</v>
      </c>
      <c r="AY17">
        <v>0.48899599999999999</v>
      </c>
      <c r="AZ17">
        <v>0.43412000000000001</v>
      </c>
    </row>
    <row r="18" spans="1:52" x14ac:dyDescent="0.25">
      <c r="A18">
        <v>85</v>
      </c>
      <c r="B18">
        <v>34.644109999999998</v>
      </c>
      <c r="C18" t="s">
        <v>389</v>
      </c>
      <c r="D18">
        <v>31.403258000000001</v>
      </c>
      <c r="E18">
        <v>29.782831999999999</v>
      </c>
      <c r="F18">
        <v>28.162406000000001</v>
      </c>
      <c r="G18">
        <v>26.541979999999999</v>
      </c>
      <c r="H18">
        <v>26.957799000000001</v>
      </c>
      <c r="I18">
        <v>27.373618</v>
      </c>
      <c r="J18">
        <v>27.789437</v>
      </c>
      <c r="K18">
        <v>28.205255999999999</v>
      </c>
      <c r="L18">
        <v>28.621075000000001</v>
      </c>
      <c r="M18">
        <v>27.582767</v>
      </c>
      <c r="N18">
        <v>26.544459</v>
      </c>
      <c r="O18">
        <v>25.506150999999999</v>
      </c>
      <c r="P18">
        <v>24.467842999999998</v>
      </c>
      <c r="Q18">
        <v>23.429535000000001</v>
      </c>
      <c r="R18">
        <v>21.873087999999999</v>
      </c>
      <c r="S18">
        <v>20.316641000000001</v>
      </c>
      <c r="T18">
        <v>18.760193999999998</v>
      </c>
      <c r="U18">
        <v>17.203747</v>
      </c>
      <c r="V18">
        <v>15.6473</v>
      </c>
      <c r="W18">
        <v>14.727568</v>
      </c>
      <c r="X18">
        <v>13.807836</v>
      </c>
      <c r="Y18">
        <v>12.888104</v>
      </c>
      <c r="Z18">
        <v>11.968372</v>
      </c>
      <c r="AA18">
        <v>11.048640000000001</v>
      </c>
      <c r="AB18">
        <v>9.8728669999999994</v>
      </c>
      <c r="AC18">
        <v>8.6970939999999999</v>
      </c>
      <c r="AD18">
        <v>7.5213210000000004</v>
      </c>
      <c r="AE18">
        <v>6.345548</v>
      </c>
      <c r="AF18">
        <v>5.1697749999999996</v>
      </c>
      <c r="AG18">
        <v>4.7277630000000004</v>
      </c>
      <c r="AH18">
        <v>4.2857510000000003</v>
      </c>
      <c r="AI18">
        <v>3.8437389999999998</v>
      </c>
      <c r="AJ18">
        <v>3.4017270000000002</v>
      </c>
      <c r="AK18">
        <v>2.9597150000000001</v>
      </c>
      <c r="AL18">
        <v>2.627011</v>
      </c>
      <c r="AM18">
        <v>2.2943069999999999</v>
      </c>
      <c r="AN18">
        <v>1.961603</v>
      </c>
      <c r="AO18">
        <v>1.6288990000000001</v>
      </c>
      <c r="AP18">
        <v>1.296195</v>
      </c>
      <c r="AQ18">
        <v>1.178099</v>
      </c>
      <c r="AR18">
        <v>1.060003</v>
      </c>
      <c r="AS18">
        <v>0.94190700000000005</v>
      </c>
      <c r="AT18">
        <v>0.82381099999999996</v>
      </c>
      <c r="AU18">
        <v>0.70571499999999998</v>
      </c>
      <c r="AV18">
        <v>0.65123299999999995</v>
      </c>
      <c r="AW18">
        <v>0.59675100000000003</v>
      </c>
      <c r="AX18">
        <v>0.542269</v>
      </c>
      <c r="AY18">
        <v>0.48778700000000003</v>
      </c>
      <c r="AZ18">
        <v>0.433305</v>
      </c>
    </row>
    <row r="19" spans="1:52" x14ac:dyDescent="0.25">
      <c r="A19">
        <v>90</v>
      </c>
      <c r="B19">
        <v>33.572659999999999</v>
      </c>
      <c r="C19" t="s">
        <v>390</v>
      </c>
      <c r="D19">
        <v>30.436631999999999</v>
      </c>
      <c r="E19">
        <v>28.868618000000001</v>
      </c>
      <c r="F19">
        <v>27.300604</v>
      </c>
      <c r="G19">
        <v>25.732589999999998</v>
      </c>
      <c r="H19">
        <v>26.132674000000002</v>
      </c>
      <c r="I19">
        <v>26.532758000000001</v>
      </c>
      <c r="J19">
        <v>26.932842000000001</v>
      </c>
      <c r="K19">
        <v>27.332926</v>
      </c>
      <c r="L19">
        <v>27.73301</v>
      </c>
      <c r="M19">
        <v>26.728912000000001</v>
      </c>
      <c r="N19">
        <v>25.724813999999999</v>
      </c>
      <c r="O19">
        <v>24.720715999999999</v>
      </c>
      <c r="P19">
        <v>23.716618</v>
      </c>
      <c r="Q19">
        <v>22.712520000000001</v>
      </c>
      <c r="R19">
        <v>21.205582</v>
      </c>
      <c r="S19">
        <v>19.698644000000002</v>
      </c>
      <c r="T19">
        <v>18.191706</v>
      </c>
      <c r="U19">
        <v>16.684767999999998</v>
      </c>
      <c r="V19">
        <v>15.17783</v>
      </c>
      <c r="W19">
        <v>14.285145999999999</v>
      </c>
      <c r="X19">
        <v>13.392462</v>
      </c>
      <c r="Y19">
        <v>12.499777999999999</v>
      </c>
      <c r="Z19">
        <v>11.607094</v>
      </c>
      <c r="AA19">
        <v>10.714410000000001</v>
      </c>
      <c r="AB19">
        <v>9.5767640000000007</v>
      </c>
      <c r="AC19">
        <v>8.4391180000000006</v>
      </c>
      <c r="AD19">
        <v>7.3014720000000004</v>
      </c>
      <c r="AE19">
        <v>6.1638260000000002</v>
      </c>
      <c r="AF19">
        <v>5.0261800000000001</v>
      </c>
      <c r="AG19">
        <v>4.6024760000000002</v>
      </c>
      <c r="AH19">
        <v>4.1787720000000004</v>
      </c>
      <c r="AI19">
        <v>3.7550680000000001</v>
      </c>
      <c r="AJ19">
        <v>3.3313640000000002</v>
      </c>
      <c r="AK19">
        <v>2.9076599999999999</v>
      </c>
      <c r="AL19">
        <v>2.5833240000000002</v>
      </c>
      <c r="AM19">
        <v>2.258988</v>
      </c>
      <c r="AN19">
        <v>1.934652</v>
      </c>
      <c r="AO19">
        <v>1.6103160000000001</v>
      </c>
      <c r="AP19">
        <v>1.2859799999999999</v>
      </c>
      <c r="AQ19">
        <v>1.16937</v>
      </c>
      <c r="AR19">
        <v>1.0527599999999999</v>
      </c>
      <c r="AS19">
        <v>0.93615000000000004</v>
      </c>
      <c r="AT19">
        <v>0.81954000000000005</v>
      </c>
      <c r="AU19">
        <v>0.70293000000000005</v>
      </c>
      <c r="AV19">
        <v>0.64884200000000003</v>
      </c>
      <c r="AW19">
        <v>0.594754</v>
      </c>
      <c r="AX19">
        <v>0.54066599999999998</v>
      </c>
      <c r="AY19">
        <v>0.48657800000000001</v>
      </c>
      <c r="AZ19">
        <v>0.43248999999999999</v>
      </c>
    </row>
    <row r="20" spans="1:52" x14ac:dyDescent="0.25">
      <c r="A20">
        <v>95</v>
      </c>
      <c r="B20">
        <v>32.586570000000002</v>
      </c>
      <c r="C20" t="s">
        <v>391</v>
      </c>
      <c r="D20">
        <v>29.541437999999999</v>
      </c>
      <c r="E20">
        <v>28.018872000000002</v>
      </c>
      <c r="F20">
        <v>26.496306000000001</v>
      </c>
      <c r="G20">
        <v>24.973739999999999</v>
      </c>
      <c r="H20">
        <v>25.362193999999999</v>
      </c>
      <c r="I20">
        <v>25.750648000000002</v>
      </c>
      <c r="J20">
        <v>26.139102000000001</v>
      </c>
      <c r="K20">
        <v>26.527556000000001</v>
      </c>
      <c r="L20">
        <v>26.91601</v>
      </c>
      <c r="M20">
        <v>25.941889</v>
      </c>
      <c r="N20">
        <v>24.967768</v>
      </c>
      <c r="O20">
        <v>23.993646999999999</v>
      </c>
      <c r="P20">
        <v>23.019525999999999</v>
      </c>
      <c r="Q20">
        <v>22.045404999999999</v>
      </c>
      <c r="R20">
        <v>20.584257000000001</v>
      </c>
      <c r="S20">
        <v>19.123108999999999</v>
      </c>
      <c r="T20">
        <v>17.661961000000002</v>
      </c>
      <c r="U20">
        <v>16.200813</v>
      </c>
      <c r="V20">
        <v>14.739665</v>
      </c>
      <c r="W20">
        <v>13.875087000000001</v>
      </c>
      <c r="X20">
        <v>13.010509000000001</v>
      </c>
      <c r="Y20">
        <v>12.145930999999999</v>
      </c>
      <c r="Z20">
        <v>11.281352999999999</v>
      </c>
      <c r="AA20">
        <v>10.416774999999999</v>
      </c>
      <c r="AB20">
        <v>9.3124549999999999</v>
      </c>
      <c r="AC20">
        <v>8.2081350000000004</v>
      </c>
      <c r="AD20">
        <v>7.103815</v>
      </c>
      <c r="AE20">
        <v>5.9994949999999996</v>
      </c>
      <c r="AF20">
        <v>4.8951750000000001</v>
      </c>
      <c r="AG20">
        <v>4.4868139999999999</v>
      </c>
      <c r="AH20">
        <v>4.0784529999999997</v>
      </c>
      <c r="AI20">
        <v>3.6700919999999999</v>
      </c>
      <c r="AJ20">
        <v>3.2617310000000002</v>
      </c>
      <c r="AK20">
        <v>2.85337</v>
      </c>
      <c r="AL20">
        <v>2.5375890000000001</v>
      </c>
      <c r="AM20">
        <v>2.2218079999999998</v>
      </c>
      <c r="AN20">
        <v>1.9060269999999999</v>
      </c>
      <c r="AO20">
        <v>1.590246</v>
      </c>
      <c r="AP20">
        <v>1.274465</v>
      </c>
      <c r="AQ20">
        <v>1.159502</v>
      </c>
      <c r="AR20">
        <v>1.0445390000000001</v>
      </c>
      <c r="AS20">
        <v>0.92957599999999996</v>
      </c>
      <c r="AT20">
        <v>0.81461300000000003</v>
      </c>
      <c r="AU20">
        <v>0.69964999999999999</v>
      </c>
      <c r="AV20">
        <v>0.64600900000000006</v>
      </c>
      <c r="AW20">
        <v>0.59236800000000001</v>
      </c>
      <c r="AX20">
        <v>0.53872699999999996</v>
      </c>
      <c r="AY20">
        <v>0.48508600000000002</v>
      </c>
      <c r="AZ20">
        <v>0.43144500000000002</v>
      </c>
    </row>
    <row r="21" spans="1:52" x14ac:dyDescent="0.25">
      <c r="A21">
        <v>100</v>
      </c>
      <c r="B21">
        <v>31.600480000000001</v>
      </c>
      <c r="C21" t="s">
        <v>392</v>
      </c>
      <c r="D21">
        <v>28.646243999999999</v>
      </c>
      <c r="E21">
        <v>27.169125999999999</v>
      </c>
      <c r="F21">
        <v>25.692008000000001</v>
      </c>
      <c r="G21">
        <v>24.21489</v>
      </c>
      <c r="H21">
        <v>24.591714</v>
      </c>
      <c r="I21">
        <v>24.968537999999999</v>
      </c>
      <c r="J21">
        <v>25.345362000000002</v>
      </c>
      <c r="K21">
        <v>25.722186000000001</v>
      </c>
      <c r="L21">
        <v>26.09901</v>
      </c>
      <c r="M21">
        <v>25.154865999999998</v>
      </c>
      <c r="N21">
        <v>24.210722000000001</v>
      </c>
      <c r="O21">
        <v>23.266577999999999</v>
      </c>
      <c r="P21">
        <v>22.322434000000001</v>
      </c>
      <c r="Q21">
        <v>21.37829</v>
      </c>
      <c r="R21">
        <v>19.962931999999999</v>
      </c>
      <c r="S21">
        <v>18.547574000000001</v>
      </c>
      <c r="T21">
        <v>17.132216</v>
      </c>
      <c r="U21">
        <v>15.716858</v>
      </c>
      <c r="V21">
        <v>14.301500000000001</v>
      </c>
      <c r="W21">
        <v>13.465028</v>
      </c>
      <c r="X21">
        <v>12.628556</v>
      </c>
      <c r="Y21">
        <v>11.792083999999999</v>
      </c>
      <c r="Z21">
        <v>10.955612</v>
      </c>
      <c r="AA21">
        <v>10.11914</v>
      </c>
      <c r="AB21">
        <v>9.0481459999999991</v>
      </c>
      <c r="AC21">
        <v>7.9771520000000002</v>
      </c>
      <c r="AD21">
        <v>6.9061579999999996</v>
      </c>
      <c r="AE21">
        <v>5.8351639999999998</v>
      </c>
      <c r="AF21">
        <v>4.76417</v>
      </c>
      <c r="AG21">
        <v>4.3711520000000004</v>
      </c>
      <c r="AH21">
        <v>3.9781339999999998</v>
      </c>
      <c r="AI21">
        <v>3.5851160000000002</v>
      </c>
      <c r="AJ21">
        <v>3.1920980000000001</v>
      </c>
      <c r="AK21">
        <v>2.79908</v>
      </c>
      <c r="AL21">
        <v>2.491854</v>
      </c>
      <c r="AM21">
        <v>2.184628</v>
      </c>
      <c r="AN21">
        <v>1.877402</v>
      </c>
      <c r="AO21">
        <v>1.570176</v>
      </c>
      <c r="AP21">
        <v>1.26295</v>
      </c>
      <c r="AQ21">
        <v>1.149634</v>
      </c>
      <c r="AR21">
        <v>1.0363180000000001</v>
      </c>
      <c r="AS21">
        <v>0.92300199999999999</v>
      </c>
      <c r="AT21">
        <v>0.80968600000000002</v>
      </c>
      <c r="AU21">
        <v>0.69637000000000004</v>
      </c>
      <c r="AV21">
        <v>0.64317599999999997</v>
      </c>
      <c r="AW21">
        <v>0.58998200000000001</v>
      </c>
      <c r="AX21">
        <v>0.53678800000000004</v>
      </c>
      <c r="AY21">
        <v>0.48359400000000002</v>
      </c>
      <c r="AZ21">
        <v>0.4304</v>
      </c>
    </row>
    <row r="22" spans="1:52" x14ac:dyDescent="0.25">
      <c r="A22">
        <v>110</v>
      </c>
      <c r="B22">
        <v>29.953900000000001</v>
      </c>
      <c r="C22" t="s">
        <v>393</v>
      </c>
      <c r="D22">
        <v>27.18214</v>
      </c>
      <c r="E22">
        <v>25.79626</v>
      </c>
      <c r="F22">
        <v>24.41038</v>
      </c>
      <c r="G22">
        <v>23.0245</v>
      </c>
      <c r="H22">
        <v>23.361071599999999</v>
      </c>
      <c r="I22">
        <v>23.697643200000002</v>
      </c>
      <c r="J22">
        <v>24.034214800000001</v>
      </c>
      <c r="K22">
        <v>24.3707864</v>
      </c>
      <c r="L22">
        <v>24.707357999999999</v>
      </c>
      <c r="M22">
        <v>23.820376400000001</v>
      </c>
      <c r="N22">
        <v>22.933394799999999</v>
      </c>
      <c r="O22">
        <v>22.0464132</v>
      </c>
      <c r="P22">
        <v>21.159431600000001</v>
      </c>
      <c r="Q22">
        <v>20.272449999999999</v>
      </c>
      <c r="R22">
        <v>18.926577999999999</v>
      </c>
      <c r="S22">
        <v>17.580705999999999</v>
      </c>
      <c r="T22">
        <v>16.234833999999999</v>
      </c>
      <c r="U22">
        <v>14.888961999999999</v>
      </c>
      <c r="V22">
        <v>13.543089999999999</v>
      </c>
      <c r="W22">
        <v>12.749834399999999</v>
      </c>
      <c r="X22">
        <v>11.956578800000001</v>
      </c>
      <c r="Y22">
        <v>11.163323200000001</v>
      </c>
      <c r="Z22">
        <v>10.3700676</v>
      </c>
      <c r="AA22">
        <v>9.5768120000000003</v>
      </c>
      <c r="AB22">
        <v>8.5788911999999993</v>
      </c>
      <c r="AC22">
        <v>7.5809704</v>
      </c>
      <c r="AD22">
        <v>6.5830495999999998</v>
      </c>
      <c r="AE22">
        <v>5.5851287999999997</v>
      </c>
      <c r="AF22">
        <v>4.5872080000000004</v>
      </c>
      <c r="AG22">
        <v>4.2099536000000004</v>
      </c>
      <c r="AH22">
        <v>3.8326992</v>
      </c>
      <c r="AI22">
        <v>3.4554448</v>
      </c>
      <c r="AJ22">
        <v>3.0781904</v>
      </c>
      <c r="AK22">
        <v>2.700936</v>
      </c>
      <c r="AL22">
        <v>2.4077115999999998</v>
      </c>
      <c r="AM22">
        <v>2.1144872000000001</v>
      </c>
      <c r="AN22">
        <v>1.8212628</v>
      </c>
      <c r="AO22">
        <v>1.5280384</v>
      </c>
      <c r="AP22">
        <v>1.2348140000000001</v>
      </c>
      <c r="AQ22">
        <v>1.1253184000000001</v>
      </c>
      <c r="AR22">
        <v>1.0158228</v>
      </c>
      <c r="AS22">
        <v>0.9063272</v>
      </c>
      <c r="AT22">
        <v>0.79683159999999997</v>
      </c>
      <c r="AU22">
        <v>0.68733599999999995</v>
      </c>
      <c r="AV22">
        <v>0.63529080000000004</v>
      </c>
      <c r="AW22">
        <v>0.58324560000000003</v>
      </c>
      <c r="AX22">
        <v>0.53120040000000002</v>
      </c>
      <c r="AY22">
        <v>0.4791552</v>
      </c>
      <c r="AZ22">
        <v>0.42710999999999999</v>
      </c>
    </row>
    <row r="23" spans="1:52" x14ac:dyDescent="0.25">
      <c r="A23">
        <v>120</v>
      </c>
      <c r="B23">
        <v>28.307320000000001</v>
      </c>
      <c r="C23" t="s">
        <v>394</v>
      </c>
      <c r="D23">
        <v>25.718036000000001</v>
      </c>
      <c r="E23">
        <v>24.423393999999998</v>
      </c>
      <c r="F23">
        <v>23.128751999999999</v>
      </c>
      <c r="G23">
        <v>21.834109999999999</v>
      </c>
      <c r="H23">
        <v>22.130429199999998</v>
      </c>
      <c r="I23">
        <v>22.426748400000001</v>
      </c>
      <c r="J23">
        <v>22.7230676</v>
      </c>
      <c r="K23">
        <v>23.019386799999999</v>
      </c>
      <c r="L23">
        <v>23.315705999999999</v>
      </c>
      <c r="M23">
        <v>22.485886799999999</v>
      </c>
      <c r="N23">
        <v>21.6560676</v>
      </c>
      <c r="O23">
        <v>20.826248400000001</v>
      </c>
      <c r="P23">
        <v>19.996429200000001</v>
      </c>
      <c r="Q23">
        <v>19.166609999999999</v>
      </c>
      <c r="R23">
        <v>17.890224</v>
      </c>
      <c r="S23">
        <v>16.613838000000001</v>
      </c>
      <c r="T23">
        <v>15.337452000000001</v>
      </c>
      <c r="U23">
        <v>14.061066</v>
      </c>
      <c r="V23">
        <v>12.78468</v>
      </c>
      <c r="W23">
        <v>12.0346408</v>
      </c>
      <c r="X23">
        <v>11.2846016</v>
      </c>
      <c r="Y23">
        <v>10.5345624</v>
      </c>
      <c r="Z23">
        <v>9.7845232000000006</v>
      </c>
      <c r="AA23">
        <v>9.0344840000000008</v>
      </c>
      <c r="AB23">
        <v>8.1096363999999994</v>
      </c>
      <c r="AC23">
        <v>7.1847887999999998</v>
      </c>
      <c r="AD23">
        <v>6.2599412000000001</v>
      </c>
      <c r="AE23">
        <v>5.3350936000000004</v>
      </c>
      <c r="AF23">
        <v>4.4102459999999999</v>
      </c>
      <c r="AG23">
        <v>4.0487552000000004</v>
      </c>
      <c r="AH23">
        <v>3.6872644000000001</v>
      </c>
      <c r="AI23">
        <v>3.3257736000000002</v>
      </c>
      <c r="AJ23">
        <v>2.9642827999999999</v>
      </c>
      <c r="AK23">
        <v>2.602792</v>
      </c>
      <c r="AL23">
        <v>2.3235692000000001</v>
      </c>
      <c r="AM23">
        <v>2.0443463999999998</v>
      </c>
      <c r="AN23">
        <v>1.7651235999999999</v>
      </c>
      <c r="AO23">
        <v>1.4859008</v>
      </c>
      <c r="AP23">
        <v>1.2066779999999999</v>
      </c>
      <c r="AQ23">
        <v>1.1010028000000001</v>
      </c>
      <c r="AR23">
        <v>0.99532759999999998</v>
      </c>
      <c r="AS23">
        <v>0.88965240000000001</v>
      </c>
      <c r="AT23">
        <v>0.78397720000000004</v>
      </c>
      <c r="AU23">
        <v>0.67830199999999996</v>
      </c>
      <c r="AV23">
        <v>0.62740560000000001</v>
      </c>
      <c r="AW23">
        <v>0.57650920000000005</v>
      </c>
      <c r="AX23">
        <v>0.52561279999999999</v>
      </c>
      <c r="AY23">
        <v>0.47471639999999998</v>
      </c>
      <c r="AZ23">
        <v>0.42381999999999997</v>
      </c>
    </row>
    <row r="24" spans="1:52" x14ac:dyDescent="0.25">
      <c r="A24">
        <v>130</v>
      </c>
      <c r="B24">
        <v>26.660740000000001</v>
      </c>
      <c r="C24" t="s">
        <v>395</v>
      </c>
      <c r="D24">
        <v>24.253931999999999</v>
      </c>
      <c r="E24">
        <v>23.050528</v>
      </c>
      <c r="F24">
        <v>21.847124000000001</v>
      </c>
      <c r="G24">
        <v>20.643719999999998</v>
      </c>
      <c r="H24">
        <v>20.899786800000001</v>
      </c>
      <c r="I24">
        <v>21.1558536</v>
      </c>
      <c r="J24">
        <v>21.4119204</v>
      </c>
      <c r="K24">
        <v>21.667987199999999</v>
      </c>
      <c r="L24">
        <v>21.924054000000002</v>
      </c>
      <c r="M24">
        <v>21.151397200000002</v>
      </c>
      <c r="N24">
        <v>20.378740400000002</v>
      </c>
      <c r="O24">
        <v>19.606083600000002</v>
      </c>
      <c r="P24">
        <v>18.833426800000002</v>
      </c>
      <c r="Q24">
        <v>18.060770000000002</v>
      </c>
      <c r="R24">
        <v>16.853870000000001</v>
      </c>
      <c r="S24">
        <v>15.64697</v>
      </c>
      <c r="T24">
        <v>14.44007</v>
      </c>
      <c r="U24">
        <v>13.233169999999999</v>
      </c>
      <c r="V24">
        <v>12.02627</v>
      </c>
      <c r="W24">
        <v>11.319447200000001</v>
      </c>
      <c r="X24">
        <v>10.6126244</v>
      </c>
      <c r="Y24">
        <v>9.9058016000000002</v>
      </c>
      <c r="Z24">
        <v>9.1989788000000008</v>
      </c>
      <c r="AA24">
        <v>8.4921559999999996</v>
      </c>
      <c r="AB24">
        <v>7.6403816000000004</v>
      </c>
      <c r="AC24">
        <v>6.7886072000000004</v>
      </c>
      <c r="AD24">
        <v>5.9368328000000004</v>
      </c>
      <c r="AE24">
        <v>5.0850584000000003</v>
      </c>
      <c r="AF24">
        <v>4.2332840000000003</v>
      </c>
      <c r="AG24">
        <v>3.8875568</v>
      </c>
      <c r="AH24">
        <v>3.5418295999999998</v>
      </c>
      <c r="AI24">
        <v>3.1961024</v>
      </c>
      <c r="AJ24">
        <v>2.8503752000000002</v>
      </c>
      <c r="AK24">
        <v>2.504648</v>
      </c>
      <c r="AL24">
        <v>2.2394267999999999</v>
      </c>
      <c r="AM24">
        <v>1.9742055999999999</v>
      </c>
      <c r="AN24">
        <v>1.7089844000000001</v>
      </c>
      <c r="AO24">
        <v>1.4437632</v>
      </c>
      <c r="AP24">
        <v>1.178542</v>
      </c>
      <c r="AQ24">
        <v>1.0766872000000001</v>
      </c>
      <c r="AR24">
        <v>0.97483240000000004</v>
      </c>
      <c r="AS24">
        <v>0.87297760000000002</v>
      </c>
      <c r="AT24">
        <v>0.7711228</v>
      </c>
      <c r="AU24">
        <v>0.66926799999999997</v>
      </c>
      <c r="AV24">
        <v>0.61952039999999997</v>
      </c>
      <c r="AW24">
        <v>0.56977279999999997</v>
      </c>
      <c r="AX24">
        <v>0.52002519999999997</v>
      </c>
      <c r="AY24">
        <v>0.47027760000000002</v>
      </c>
      <c r="AZ24">
        <v>0.42053000000000001</v>
      </c>
    </row>
    <row r="25" spans="1:52" x14ac:dyDescent="0.25">
      <c r="A25">
        <v>140</v>
      </c>
      <c r="B25">
        <v>25.01416</v>
      </c>
      <c r="C25" t="s">
        <v>396</v>
      </c>
      <c r="D25">
        <v>22.789828</v>
      </c>
      <c r="E25">
        <v>21.677662000000002</v>
      </c>
      <c r="F25">
        <v>20.565496</v>
      </c>
      <c r="G25">
        <v>19.453330000000001</v>
      </c>
      <c r="H25">
        <v>19.6691444</v>
      </c>
      <c r="I25">
        <v>19.8849588</v>
      </c>
      <c r="J25">
        <v>20.100773199999999</v>
      </c>
      <c r="K25">
        <v>20.316587599999998</v>
      </c>
      <c r="L25">
        <v>20.532402000000001</v>
      </c>
      <c r="M25">
        <v>19.8169076</v>
      </c>
      <c r="N25">
        <v>19.1014132</v>
      </c>
      <c r="O25">
        <v>18.385918799999999</v>
      </c>
      <c r="P25">
        <v>17.670424400000002</v>
      </c>
      <c r="Q25">
        <v>16.954930000000001</v>
      </c>
      <c r="R25">
        <v>15.817515999999999</v>
      </c>
      <c r="S25">
        <v>14.680102</v>
      </c>
      <c r="T25">
        <v>13.542688</v>
      </c>
      <c r="U25">
        <v>12.405274</v>
      </c>
      <c r="V25">
        <v>11.267860000000001</v>
      </c>
      <c r="W25">
        <v>10.6042536</v>
      </c>
      <c r="X25">
        <v>9.9406472000000008</v>
      </c>
      <c r="Y25">
        <v>9.2770408</v>
      </c>
      <c r="Z25">
        <v>8.6134343999999992</v>
      </c>
      <c r="AA25">
        <v>7.9498280000000001</v>
      </c>
      <c r="AB25">
        <v>7.1711267999999997</v>
      </c>
      <c r="AC25">
        <v>6.3924256000000002</v>
      </c>
      <c r="AD25">
        <v>5.6137243999999997</v>
      </c>
      <c r="AE25">
        <v>4.8350232000000002</v>
      </c>
      <c r="AF25">
        <v>4.0563219999999998</v>
      </c>
      <c r="AG25">
        <v>3.7263584000000001</v>
      </c>
      <c r="AH25">
        <v>3.3963947999999999</v>
      </c>
      <c r="AI25">
        <v>3.0664311999999998</v>
      </c>
      <c r="AJ25">
        <v>2.7364676000000001</v>
      </c>
      <c r="AK25">
        <v>2.406504</v>
      </c>
      <c r="AL25">
        <v>2.1552844000000002</v>
      </c>
      <c r="AM25">
        <v>1.9040648</v>
      </c>
      <c r="AN25">
        <v>1.6528452</v>
      </c>
      <c r="AO25">
        <v>1.4016256</v>
      </c>
      <c r="AP25">
        <v>1.150406</v>
      </c>
      <c r="AQ25">
        <v>1.0523716000000001</v>
      </c>
      <c r="AR25">
        <v>0.9543372</v>
      </c>
      <c r="AS25">
        <v>0.85630280000000003</v>
      </c>
      <c r="AT25">
        <v>0.75826839999999995</v>
      </c>
      <c r="AU25">
        <v>0.66023399999999999</v>
      </c>
      <c r="AV25">
        <v>0.61163520000000005</v>
      </c>
      <c r="AW25">
        <v>0.56303639999999999</v>
      </c>
      <c r="AX25">
        <v>0.51443760000000005</v>
      </c>
      <c r="AY25">
        <v>0.4658388</v>
      </c>
      <c r="AZ25">
        <v>0.41724</v>
      </c>
    </row>
    <row r="26" spans="1:52" x14ac:dyDescent="0.25">
      <c r="A26">
        <v>150</v>
      </c>
      <c r="B26">
        <v>23.36758</v>
      </c>
      <c r="C26" t="s">
        <v>397</v>
      </c>
      <c r="D26">
        <v>21.325724000000001</v>
      </c>
      <c r="E26">
        <v>20.304796</v>
      </c>
      <c r="F26">
        <v>19.283867999999998</v>
      </c>
      <c r="G26">
        <v>18.26294</v>
      </c>
      <c r="H26">
        <v>18.438502</v>
      </c>
      <c r="I26">
        <v>18.614063999999999</v>
      </c>
      <c r="J26">
        <v>18.789625999999998</v>
      </c>
      <c r="K26">
        <v>18.965188000000001</v>
      </c>
      <c r="L26">
        <v>19.140750000000001</v>
      </c>
      <c r="M26">
        <v>18.482417999999999</v>
      </c>
      <c r="N26">
        <v>17.824086000000001</v>
      </c>
      <c r="O26">
        <v>17.165754</v>
      </c>
      <c r="P26">
        <v>16.507421999999998</v>
      </c>
      <c r="Q26">
        <v>15.84909</v>
      </c>
      <c r="R26">
        <v>14.781162</v>
      </c>
      <c r="S26">
        <v>13.713234</v>
      </c>
      <c r="T26">
        <v>12.645306</v>
      </c>
      <c r="U26">
        <v>11.577378</v>
      </c>
      <c r="V26">
        <v>10.509449999999999</v>
      </c>
      <c r="W26">
        <v>9.8890600000000006</v>
      </c>
      <c r="X26">
        <v>9.2686700000000002</v>
      </c>
      <c r="Y26">
        <v>8.6482799999999997</v>
      </c>
      <c r="Z26">
        <v>8.0278899999999993</v>
      </c>
      <c r="AA26">
        <v>7.4074999999999998</v>
      </c>
      <c r="AB26">
        <v>6.7018719999999998</v>
      </c>
      <c r="AC26">
        <v>5.9962439999999999</v>
      </c>
      <c r="AD26">
        <v>5.290616</v>
      </c>
      <c r="AE26">
        <v>4.5849880000000001</v>
      </c>
      <c r="AF26">
        <v>3.8793600000000001</v>
      </c>
      <c r="AG26">
        <v>3.5651600000000001</v>
      </c>
      <c r="AH26">
        <v>3.2509600000000001</v>
      </c>
      <c r="AI26">
        <v>2.93676</v>
      </c>
      <c r="AJ26">
        <v>2.62256</v>
      </c>
      <c r="AK26">
        <v>2.30836</v>
      </c>
      <c r="AL26">
        <v>2.071142</v>
      </c>
      <c r="AM26">
        <v>1.8339240000000001</v>
      </c>
      <c r="AN26">
        <v>1.596706</v>
      </c>
      <c r="AO26">
        <v>1.359488</v>
      </c>
      <c r="AP26">
        <v>1.1222700000000001</v>
      </c>
      <c r="AQ26">
        <v>1.0280560000000001</v>
      </c>
      <c r="AR26">
        <v>0.93384199999999995</v>
      </c>
      <c r="AS26">
        <v>0.83962800000000004</v>
      </c>
      <c r="AT26">
        <v>0.74541400000000002</v>
      </c>
      <c r="AU26">
        <v>0.6512</v>
      </c>
      <c r="AV26">
        <v>0.60375000000000001</v>
      </c>
      <c r="AW26">
        <v>0.55630000000000002</v>
      </c>
      <c r="AX26">
        <v>0.50885000000000002</v>
      </c>
      <c r="AY26">
        <v>0.46139999999999998</v>
      </c>
      <c r="AZ26">
        <v>0.41394999999999998</v>
      </c>
    </row>
    <row r="27" spans="1:52" x14ac:dyDescent="0.25">
      <c r="A27">
        <v>160</v>
      </c>
      <c r="B27">
        <v>20.551838</v>
      </c>
      <c r="C27" t="s">
        <v>398</v>
      </c>
      <c r="D27">
        <v>18.919408399999998</v>
      </c>
      <c r="E27">
        <v>18.103193600000001</v>
      </c>
      <c r="F27">
        <v>17.2869788</v>
      </c>
      <c r="G27">
        <v>16.470763999999999</v>
      </c>
      <c r="H27">
        <v>16.611213599999999</v>
      </c>
      <c r="I27">
        <v>16.751663199999999</v>
      </c>
      <c r="J27">
        <v>16.8921128</v>
      </c>
      <c r="K27">
        <v>17.0325624</v>
      </c>
      <c r="L27">
        <v>17.173012</v>
      </c>
      <c r="M27">
        <v>16.646346399999999</v>
      </c>
      <c r="N27">
        <v>16.119680800000001</v>
      </c>
      <c r="O27">
        <v>15.5930152</v>
      </c>
      <c r="P27">
        <v>15.066349600000001</v>
      </c>
      <c r="Q27">
        <v>14.539683999999999</v>
      </c>
      <c r="R27">
        <v>13.685341599999999</v>
      </c>
      <c r="S27">
        <v>12.830999200000001</v>
      </c>
      <c r="T27">
        <v>11.976656800000001</v>
      </c>
      <c r="U27">
        <v>11.1223144</v>
      </c>
      <c r="V27">
        <v>10.267972</v>
      </c>
      <c r="W27">
        <v>9.6364940000000008</v>
      </c>
      <c r="X27">
        <v>9.0050159999999995</v>
      </c>
      <c r="Y27">
        <v>8.3735379999999999</v>
      </c>
      <c r="Z27">
        <v>7.7420600000000004</v>
      </c>
      <c r="AA27">
        <v>7.110582</v>
      </c>
      <c r="AB27">
        <v>6.4340555999999998</v>
      </c>
      <c r="AC27">
        <v>5.7575291999999996</v>
      </c>
      <c r="AD27">
        <v>5.0810028000000003</v>
      </c>
      <c r="AE27">
        <v>4.4044764000000001</v>
      </c>
      <c r="AF27">
        <v>3.7279499999999999</v>
      </c>
      <c r="AG27">
        <v>3.4310288</v>
      </c>
      <c r="AH27">
        <v>3.1341076000000001</v>
      </c>
      <c r="AI27">
        <v>2.8371864000000002</v>
      </c>
      <c r="AJ27">
        <v>2.5402651999999999</v>
      </c>
      <c r="AK27">
        <v>2.243344</v>
      </c>
      <c r="AL27">
        <v>2.0131019999999999</v>
      </c>
      <c r="AM27">
        <v>1.7828599999999999</v>
      </c>
      <c r="AN27">
        <v>1.5526180000000001</v>
      </c>
      <c r="AO27">
        <v>1.322376</v>
      </c>
      <c r="AP27">
        <v>1.0921339999999999</v>
      </c>
      <c r="AQ27">
        <v>1.0016128</v>
      </c>
      <c r="AR27">
        <v>0.9110916</v>
      </c>
      <c r="AS27">
        <v>0.82057040000000003</v>
      </c>
      <c r="AT27">
        <v>0.73004919999999995</v>
      </c>
      <c r="AU27">
        <v>0.63952799999999999</v>
      </c>
      <c r="AV27">
        <v>0.59344799999999998</v>
      </c>
      <c r="AW27">
        <v>0.54736799999999997</v>
      </c>
      <c r="AX27">
        <v>0.50128799999999996</v>
      </c>
      <c r="AY27">
        <v>0.455208</v>
      </c>
      <c r="AZ27">
        <v>0.40912799999999999</v>
      </c>
    </row>
    <row r="28" spans="1:52" x14ac:dyDescent="0.25">
      <c r="A28">
        <v>170</v>
      </c>
      <c r="B28">
        <v>17.736096</v>
      </c>
      <c r="C28" t="s">
        <v>399</v>
      </c>
      <c r="D28">
        <v>16.513092799999999</v>
      </c>
      <c r="E28">
        <v>15.9015912</v>
      </c>
      <c r="F28">
        <v>15.2900896</v>
      </c>
      <c r="G28">
        <v>14.678588</v>
      </c>
      <c r="H28">
        <v>14.783925200000001</v>
      </c>
      <c r="I28">
        <v>14.8892624</v>
      </c>
      <c r="J28">
        <v>14.994599600000001</v>
      </c>
      <c r="K28">
        <v>15.0999368</v>
      </c>
      <c r="L28">
        <v>15.205273999999999</v>
      </c>
      <c r="M28">
        <v>14.8102748</v>
      </c>
      <c r="N28">
        <v>14.415275599999999</v>
      </c>
      <c r="O28">
        <v>14.0202764</v>
      </c>
      <c r="P28">
        <v>13.625277199999999</v>
      </c>
      <c r="Q28">
        <v>13.230278</v>
      </c>
      <c r="R28">
        <v>12.5895212</v>
      </c>
      <c r="S28">
        <v>11.9487644</v>
      </c>
      <c r="T28">
        <v>11.3080076</v>
      </c>
      <c r="U28">
        <v>10.6672508</v>
      </c>
      <c r="V28">
        <v>10.026494</v>
      </c>
      <c r="W28">
        <v>9.3839279999999992</v>
      </c>
      <c r="X28">
        <v>8.7413620000000005</v>
      </c>
      <c r="Y28">
        <v>8.0987960000000001</v>
      </c>
      <c r="Z28">
        <v>7.4562299999999997</v>
      </c>
      <c r="AA28">
        <v>6.8136640000000002</v>
      </c>
      <c r="AB28">
        <v>6.1662391999999997</v>
      </c>
      <c r="AC28">
        <v>5.5188144000000001</v>
      </c>
      <c r="AD28">
        <v>4.8713895999999997</v>
      </c>
      <c r="AE28">
        <v>4.2239648000000001</v>
      </c>
      <c r="AF28">
        <v>3.5765400000000001</v>
      </c>
      <c r="AG28">
        <v>3.2968975999999999</v>
      </c>
      <c r="AH28">
        <v>3.0172552000000001</v>
      </c>
      <c r="AI28">
        <v>2.7376128</v>
      </c>
      <c r="AJ28">
        <v>2.4579704000000002</v>
      </c>
      <c r="AK28">
        <v>2.178328</v>
      </c>
      <c r="AL28">
        <v>1.9550620000000001</v>
      </c>
      <c r="AM28">
        <v>1.7317959999999999</v>
      </c>
      <c r="AN28">
        <v>1.5085299999999999</v>
      </c>
      <c r="AO28">
        <v>1.285264</v>
      </c>
      <c r="AP28">
        <v>1.061998</v>
      </c>
      <c r="AQ28">
        <v>0.97516959999999997</v>
      </c>
      <c r="AR28">
        <v>0.88834120000000005</v>
      </c>
      <c r="AS28">
        <v>0.80151280000000003</v>
      </c>
      <c r="AT28">
        <v>0.7146844</v>
      </c>
      <c r="AU28">
        <v>0.62785599999999997</v>
      </c>
      <c r="AV28">
        <v>0.58314600000000005</v>
      </c>
      <c r="AW28">
        <v>0.53843600000000003</v>
      </c>
      <c r="AX28">
        <v>0.493726</v>
      </c>
      <c r="AY28">
        <v>0.44901600000000003</v>
      </c>
      <c r="AZ28">
        <v>0.404306</v>
      </c>
    </row>
    <row r="29" spans="1:52" x14ac:dyDescent="0.25">
      <c r="A29">
        <v>180</v>
      </c>
      <c r="B29">
        <v>14.920354</v>
      </c>
      <c r="C29" t="s">
        <v>400</v>
      </c>
      <c r="D29">
        <v>14.1067772</v>
      </c>
      <c r="E29">
        <v>13.6999888</v>
      </c>
      <c r="F29">
        <v>13.2932004</v>
      </c>
      <c r="G29">
        <v>12.886412</v>
      </c>
      <c r="H29">
        <v>12.9566368</v>
      </c>
      <c r="I29">
        <v>13.0268616</v>
      </c>
      <c r="J29">
        <v>13.0970864</v>
      </c>
      <c r="K29">
        <v>13.1673112</v>
      </c>
      <c r="L29">
        <v>13.237536</v>
      </c>
      <c r="M29">
        <v>12.9742032</v>
      </c>
      <c r="N29">
        <v>12.710870399999999</v>
      </c>
      <c r="O29">
        <v>12.4475376</v>
      </c>
      <c r="P29">
        <v>12.1842048</v>
      </c>
      <c r="Q29">
        <v>11.920871999999999</v>
      </c>
      <c r="R29">
        <v>11.493700799999999</v>
      </c>
      <c r="S29">
        <v>11.066529600000001</v>
      </c>
      <c r="T29">
        <v>10.639358400000001</v>
      </c>
      <c r="U29">
        <v>10.212187200000001</v>
      </c>
      <c r="V29">
        <v>9.7850160000000006</v>
      </c>
      <c r="W29">
        <v>9.1313619999999993</v>
      </c>
      <c r="X29">
        <v>8.4777079999999998</v>
      </c>
      <c r="Y29">
        <v>7.8240540000000003</v>
      </c>
      <c r="Z29">
        <v>7.1703999999999999</v>
      </c>
      <c r="AA29">
        <v>6.5167460000000004</v>
      </c>
      <c r="AB29">
        <v>5.8984227999999996</v>
      </c>
      <c r="AC29">
        <v>5.2800995999999998</v>
      </c>
      <c r="AD29">
        <v>4.6617763999999999</v>
      </c>
      <c r="AE29">
        <v>4.0434532000000001</v>
      </c>
      <c r="AF29">
        <v>3.4251299999999998</v>
      </c>
      <c r="AG29">
        <v>3.1627664000000002</v>
      </c>
      <c r="AH29">
        <v>2.9004028000000002</v>
      </c>
      <c r="AI29">
        <v>2.6380392000000001</v>
      </c>
      <c r="AJ29">
        <v>2.3756756000000001</v>
      </c>
      <c r="AK29">
        <v>2.1133120000000001</v>
      </c>
      <c r="AL29">
        <v>1.897022</v>
      </c>
      <c r="AM29">
        <v>1.6807319999999999</v>
      </c>
      <c r="AN29">
        <v>1.464442</v>
      </c>
      <c r="AO29">
        <v>1.2481519999999999</v>
      </c>
      <c r="AP29">
        <v>1.0318620000000001</v>
      </c>
      <c r="AQ29">
        <v>0.94872639999999997</v>
      </c>
      <c r="AR29">
        <v>0.86559079999999999</v>
      </c>
      <c r="AS29">
        <v>0.78245520000000002</v>
      </c>
      <c r="AT29">
        <v>0.69931960000000004</v>
      </c>
      <c r="AU29">
        <v>0.61618399999999995</v>
      </c>
      <c r="AV29">
        <v>0.57284400000000002</v>
      </c>
      <c r="AW29">
        <v>0.52950399999999997</v>
      </c>
      <c r="AX29">
        <v>0.48616399999999999</v>
      </c>
      <c r="AY29">
        <v>0.442824</v>
      </c>
      <c r="AZ29">
        <v>0.39948400000000001</v>
      </c>
    </row>
    <row r="30" spans="1:52" x14ac:dyDescent="0.25">
      <c r="A30">
        <v>190</v>
      </c>
      <c r="B30">
        <v>12.104611999999999</v>
      </c>
      <c r="C30" t="s">
        <v>401</v>
      </c>
      <c r="D30">
        <v>11.700461600000001</v>
      </c>
      <c r="E30">
        <v>11.498386399999999</v>
      </c>
      <c r="F30">
        <v>11.2963112</v>
      </c>
      <c r="G30">
        <v>11.094236</v>
      </c>
      <c r="H30">
        <v>11.1293484</v>
      </c>
      <c r="I30">
        <v>11.164460800000001</v>
      </c>
      <c r="J30">
        <v>11.1995732</v>
      </c>
      <c r="K30">
        <v>11.234685600000001</v>
      </c>
      <c r="L30">
        <v>11.269798</v>
      </c>
      <c r="M30">
        <v>11.138131599999999</v>
      </c>
      <c r="N30">
        <v>11.006465199999999</v>
      </c>
      <c r="O30">
        <v>10.874798800000001</v>
      </c>
      <c r="P30">
        <v>10.7431324</v>
      </c>
      <c r="Q30">
        <v>10.611466</v>
      </c>
      <c r="R30">
        <v>10.3978804</v>
      </c>
      <c r="S30">
        <v>10.1842948</v>
      </c>
      <c r="T30">
        <v>9.9707091999999999</v>
      </c>
      <c r="U30">
        <v>9.7571235999999999</v>
      </c>
      <c r="V30">
        <v>9.5435379999999999</v>
      </c>
      <c r="W30">
        <v>8.8787959999999995</v>
      </c>
      <c r="X30">
        <v>8.2140540000000009</v>
      </c>
      <c r="Y30">
        <v>7.5493119999999996</v>
      </c>
      <c r="Z30">
        <v>6.8845700000000001</v>
      </c>
      <c r="AA30">
        <v>6.2198279999999997</v>
      </c>
      <c r="AB30">
        <v>5.6306063999999996</v>
      </c>
      <c r="AC30">
        <v>5.0413848000000003</v>
      </c>
      <c r="AD30">
        <v>4.4521632000000002</v>
      </c>
      <c r="AE30">
        <v>3.8629416000000001</v>
      </c>
      <c r="AF30">
        <v>3.27372</v>
      </c>
      <c r="AG30">
        <v>3.0286352000000001</v>
      </c>
      <c r="AH30">
        <v>2.7835504000000002</v>
      </c>
      <c r="AI30">
        <v>2.5384655999999999</v>
      </c>
      <c r="AJ30">
        <v>2.2933808</v>
      </c>
      <c r="AK30">
        <v>2.0482960000000001</v>
      </c>
      <c r="AL30">
        <v>1.8389819999999999</v>
      </c>
      <c r="AM30">
        <v>1.6296679999999999</v>
      </c>
      <c r="AN30">
        <v>1.4203539999999999</v>
      </c>
      <c r="AO30">
        <v>1.2110399999999999</v>
      </c>
      <c r="AP30">
        <v>1.0017259999999999</v>
      </c>
      <c r="AQ30">
        <v>0.92228319999999997</v>
      </c>
      <c r="AR30">
        <v>0.84284040000000005</v>
      </c>
      <c r="AS30">
        <v>0.76339760000000001</v>
      </c>
      <c r="AT30">
        <v>0.68395479999999997</v>
      </c>
      <c r="AU30">
        <v>0.60451200000000005</v>
      </c>
      <c r="AV30">
        <v>0.56254199999999999</v>
      </c>
      <c r="AW30">
        <v>0.52057200000000003</v>
      </c>
      <c r="AX30">
        <v>0.47860200000000003</v>
      </c>
      <c r="AY30">
        <v>0.43663200000000002</v>
      </c>
      <c r="AZ30">
        <v>0.39466200000000001</v>
      </c>
    </row>
    <row r="31" spans="1:52" x14ac:dyDescent="0.25">
      <c r="A31">
        <v>200</v>
      </c>
      <c r="B31">
        <v>9.2888699999999993</v>
      </c>
      <c r="C31" t="s">
        <v>402</v>
      </c>
      <c r="D31">
        <v>9.2941459999999996</v>
      </c>
      <c r="E31">
        <v>9.2967840000000006</v>
      </c>
      <c r="F31">
        <v>9.2994219999999999</v>
      </c>
      <c r="G31">
        <v>9.3020600000000009</v>
      </c>
      <c r="H31">
        <v>9.3020600000000009</v>
      </c>
      <c r="I31">
        <v>9.3020600000000009</v>
      </c>
      <c r="J31">
        <v>9.3020600000000009</v>
      </c>
      <c r="K31">
        <v>9.3020600000000009</v>
      </c>
      <c r="L31">
        <v>9.3020600000000009</v>
      </c>
      <c r="M31">
        <v>9.3020600000000009</v>
      </c>
      <c r="N31">
        <v>9.3020600000000009</v>
      </c>
      <c r="O31">
        <v>9.3020600000000009</v>
      </c>
      <c r="P31">
        <v>9.3020600000000009</v>
      </c>
      <c r="Q31">
        <v>9.3020600000000009</v>
      </c>
      <c r="R31">
        <v>9.3020600000000009</v>
      </c>
      <c r="S31">
        <v>9.3020600000000009</v>
      </c>
      <c r="T31">
        <v>9.3020600000000009</v>
      </c>
      <c r="U31">
        <v>9.3020600000000009</v>
      </c>
      <c r="V31">
        <v>9.3020600000000009</v>
      </c>
      <c r="W31">
        <v>8.6262299999999996</v>
      </c>
      <c r="X31">
        <v>7.9504000000000001</v>
      </c>
      <c r="Y31">
        <v>7.2745699999999998</v>
      </c>
      <c r="Z31">
        <v>6.5987400000000003</v>
      </c>
      <c r="AA31">
        <v>5.9229099999999999</v>
      </c>
      <c r="AB31">
        <v>5.3627900000000004</v>
      </c>
      <c r="AC31">
        <v>4.80267</v>
      </c>
      <c r="AD31">
        <v>4.2425499999999996</v>
      </c>
      <c r="AE31">
        <v>3.6824300000000001</v>
      </c>
      <c r="AF31">
        <v>3.1223100000000001</v>
      </c>
      <c r="AG31">
        <v>2.894504</v>
      </c>
      <c r="AH31">
        <v>2.6666979999999998</v>
      </c>
      <c r="AI31">
        <v>2.4388920000000001</v>
      </c>
      <c r="AJ31">
        <v>2.2110859999999999</v>
      </c>
      <c r="AK31">
        <v>1.9832799999999999</v>
      </c>
      <c r="AL31">
        <v>1.780942</v>
      </c>
      <c r="AM31">
        <v>1.5786039999999999</v>
      </c>
      <c r="AN31">
        <v>1.376266</v>
      </c>
      <c r="AO31">
        <v>1.1739280000000001</v>
      </c>
      <c r="AP31">
        <v>0.97158999999999995</v>
      </c>
      <c r="AQ31">
        <v>0.89583999999999997</v>
      </c>
      <c r="AR31">
        <v>0.82008999999999999</v>
      </c>
      <c r="AS31">
        <v>0.74434</v>
      </c>
      <c r="AT31">
        <v>0.66859000000000002</v>
      </c>
      <c r="AU31">
        <v>0.59284000000000003</v>
      </c>
      <c r="AV31">
        <v>0.55223999999999995</v>
      </c>
      <c r="AW31">
        <v>0.51163999999999998</v>
      </c>
      <c r="AX31">
        <v>0.47104000000000001</v>
      </c>
      <c r="AY31">
        <v>0.43043999999999999</v>
      </c>
      <c r="AZ31">
        <v>0.38984000000000002</v>
      </c>
    </row>
    <row r="32" spans="1:52" x14ac:dyDescent="0.25">
      <c r="A32">
        <v>225</v>
      </c>
      <c r="B32">
        <v>8.0491600000000005</v>
      </c>
      <c r="C32" t="s">
        <v>403</v>
      </c>
      <c r="D32">
        <v>7.8169380000000004</v>
      </c>
      <c r="E32">
        <v>7.7008270000000003</v>
      </c>
      <c r="F32">
        <v>7.5847160000000002</v>
      </c>
      <c r="G32">
        <v>7.4686050000000002</v>
      </c>
      <c r="H32">
        <v>7.3956109999999997</v>
      </c>
      <c r="I32">
        <v>7.3226170000000002</v>
      </c>
      <c r="J32">
        <v>7.2496229999999997</v>
      </c>
      <c r="K32">
        <v>7.1766290000000001</v>
      </c>
      <c r="L32">
        <v>7.1036349999999997</v>
      </c>
      <c r="M32">
        <v>7.0375459999999999</v>
      </c>
      <c r="N32">
        <v>6.971457</v>
      </c>
      <c r="O32">
        <v>6.9053680000000002</v>
      </c>
      <c r="P32">
        <v>6.8392790000000003</v>
      </c>
      <c r="Q32">
        <v>6.7731899999999996</v>
      </c>
      <c r="R32">
        <v>6.6498390000000001</v>
      </c>
      <c r="S32">
        <v>6.5264879999999996</v>
      </c>
      <c r="T32">
        <v>6.4031370000000001</v>
      </c>
      <c r="U32">
        <v>6.2797859999999996</v>
      </c>
      <c r="V32">
        <v>6.1564350000000001</v>
      </c>
      <c r="W32">
        <v>5.7499039999999999</v>
      </c>
      <c r="X32">
        <v>5.3433729999999997</v>
      </c>
      <c r="Y32">
        <v>4.9368420000000004</v>
      </c>
      <c r="Z32">
        <v>4.5303110000000002</v>
      </c>
      <c r="AA32">
        <v>4.12378</v>
      </c>
      <c r="AB32">
        <v>3.8753139999999999</v>
      </c>
      <c r="AC32">
        <v>3.6268479999999998</v>
      </c>
      <c r="AD32">
        <v>3.3783820000000002</v>
      </c>
      <c r="AE32">
        <v>3.1299160000000001</v>
      </c>
      <c r="AF32">
        <v>2.8814500000000001</v>
      </c>
      <c r="AG32">
        <v>2.6726920000000001</v>
      </c>
      <c r="AH32">
        <v>2.4639340000000001</v>
      </c>
      <c r="AI32">
        <v>2.2551760000000001</v>
      </c>
      <c r="AJ32">
        <v>2.0464180000000001</v>
      </c>
      <c r="AK32">
        <v>1.8376600000000001</v>
      </c>
      <c r="AL32">
        <v>1.6538269999999999</v>
      </c>
      <c r="AM32">
        <v>1.469994</v>
      </c>
      <c r="AN32">
        <v>1.2861610000000001</v>
      </c>
      <c r="AO32">
        <v>1.102328</v>
      </c>
      <c r="AP32">
        <v>0.91849499999999995</v>
      </c>
      <c r="AQ32">
        <v>0.84728000000000003</v>
      </c>
      <c r="AR32">
        <v>0.776065</v>
      </c>
      <c r="AS32">
        <v>0.70484999999999998</v>
      </c>
      <c r="AT32">
        <v>0.63363499999999995</v>
      </c>
      <c r="AU32">
        <v>0.56242000000000003</v>
      </c>
      <c r="AV32">
        <v>0.52505500000000005</v>
      </c>
      <c r="AW32">
        <v>0.48769000000000001</v>
      </c>
      <c r="AX32">
        <v>0.45032499999999998</v>
      </c>
      <c r="AY32">
        <v>0.41295999999999999</v>
      </c>
      <c r="AZ32">
        <v>0.37559500000000001</v>
      </c>
    </row>
    <row r="33" spans="1:52" x14ac:dyDescent="0.25">
      <c r="A33">
        <v>250</v>
      </c>
      <c r="B33">
        <v>6.80945</v>
      </c>
      <c r="C33" t="s">
        <v>404</v>
      </c>
      <c r="D33">
        <v>6.3397300000000003</v>
      </c>
      <c r="E33">
        <v>6.10487</v>
      </c>
      <c r="F33">
        <v>5.8700099999999997</v>
      </c>
      <c r="G33">
        <v>5.6351500000000003</v>
      </c>
      <c r="H33">
        <v>5.4891620000000003</v>
      </c>
      <c r="I33">
        <v>5.3431740000000003</v>
      </c>
      <c r="J33">
        <v>5.1971860000000003</v>
      </c>
      <c r="K33">
        <v>5.0511980000000003</v>
      </c>
      <c r="L33">
        <v>4.9052100000000003</v>
      </c>
      <c r="M33">
        <v>4.7730319999999997</v>
      </c>
      <c r="N33">
        <v>4.640854</v>
      </c>
      <c r="O33">
        <v>4.5086760000000004</v>
      </c>
      <c r="P33">
        <v>4.3764979999999998</v>
      </c>
      <c r="Q33">
        <v>4.2443200000000001</v>
      </c>
      <c r="R33">
        <v>3.9976180000000001</v>
      </c>
      <c r="S33">
        <v>3.7509160000000001</v>
      </c>
      <c r="T33">
        <v>3.5042140000000002</v>
      </c>
      <c r="U33">
        <v>3.2575120000000002</v>
      </c>
      <c r="V33">
        <v>3.0108100000000002</v>
      </c>
      <c r="W33">
        <v>2.8735780000000002</v>
      </c>
      <c r="X33">
        <v>2.7363460000000002</v>
      </c>
      <c r="Y33">
        <v>2.5991140000000001</v>
      </c>
      <c r="Z33">
        <v>2.4618820000000001</v>
      </c>
      <c r="AA33">
        <v>2.3246500000000001</v>
      </c>
      <c r="AB33">
        <v>2.3878379999999999</v>
      </c>
      <c r="AC33">
        <v>2.4510260000000001</v>
      </c>
      <c r="AD33">
        <v>2.5142139999999999</v>
      </c>
      <c r="AE33">
        <v>2.5774020000000002</v>
      </c>
      <c r="AF33">
        <v>2.64059</v>
      </c>
      <c r="AG33">
        <v>2.4508800000000002</v>
      </c>
      <c r="AH33">
        <v>2.2611699999999999</v>
      </c>
      <c r="AI33">
        <v>2.0714600000000001</v>
      </c>
      <c r="AJ33">
        <v>1.88175</v>
      </c>
      <c r="AK33">
        <v>1.69204</v>
      </c>
      <c r="AL33">
        <v>1.5267120000000001</v>
      </c>
      <c r="AM33">
        <v>1.3613839999999999</v>
      </c>
      <c r="AN33">
        <v>1.196056</v>
      </c>
      <c r="AO33">
        <v>1.0307280000000001</v>
      </c>
      <c r="AP33">
        <v>0.86539999999999995</v>
      </c>
      <c r="AQ33">
        <v>0.79871999999999999</v>
      </c>
      <c r="AR33">
        <v>0.73204000000000002</v>
      </c>
      <c r="AS33">
        <v>0.66535999999999995</v>
      </c>
      <c r="AT33">
        <v>0.59867999999999999</v>
      </c>
      <c r="AU33">
        <v>0.53200000000000003</v>
      </c>
      <c r="AV33">
        <v>0.49786999999999998</v>
      </c>
      <c r="AW33">
        <v>0.46373999999999999</v>
      </c>
      <c r="AX33">
        <v>0.42960999999999999</v>
      </c>
      <c r="AY33">
        <v>0.39548</v>
      </c>
      <c r="AZ33">
        <v>0.36135</v>
      </c>
    </row>
    <row r="34" spans="1:52" x14ac:dyDescent="0.25">
      <c r="A34">
        <v>275</v>
      </c>
      <c r="B34">
        <v>6.0770499999999998</v>
      </c>
      <c r="C34" t="s">
        <v>405</v>
      </c>
      <c r="D34">
        <v>5.6718599999999997</v>
      </c>
      <c r="E34">
        <v>5.469265</v>
      </c>
      <c r="F34">
        <v>5.2666700000000004</v>
      </c>
      <c r="G34">
        <v>5.0640749999999999</v>
      </c>
      <c r="H34">
        <v>4.9303179999999998</v>
      </c>
      <c r="I34">
        <v>4.7965609999999996</v>
      </c>
      <c r="J34">
        <v>4.6628040000000004</v>
      </c>
      <c r="K34">
        <v>4.5290470000000003</v>
      </c>
      <c r="L34">
        <v>4.3952900000000001</v>
      </c>
      <c r="M34">
        <v>4.280265</v>
      </c>
      <c r="N34">
        <v>4.1652399999999998</v>
      </c>
      <c r="O34">
        <v>4.0502149999999997</v>
      </c>
      <c r="P34">
        <v>3.93519</v>
      </c>
      <c r="Q34">
        <v>3.8201649999999998</v>
      </c>
      <c r="R34">
        <v>3.6027719999999999</v>
      </c>
      <c r="S34">
        <v>3.3853789999999999</v>
      </c>
      <c r="T34">
        <v>3.167986</v>
      </c>
      <c r="U34">
        <v>2.950593</v>
      </c>
      <c r="V34">
        <v>2.7332000000000001</v>
      </c>
      <c r="W34">
        <v>2.605918</v>
      </c>
      <c r="X34">
        <v>2.4786359999999998</v>
      </c>
      <c r="Y34">
        <v>2.3513540000000002</v>
      </c>
      <c r="Z34">
        <v>2.224072</v>
      </c>
      <c r="AA34">
        <v>2.0967899999999999</v>
      </c>
      <c r="AB34">
        <v>2.1696529999999998</v>
      </c>
      <c r="AC34">
        <v>2.2425160000000002</v>
      </c>
      <c r="AD34">
        <v>2.3153790000000001</v>
      </c>
      <c r="AE34">
        <v>2.388242</v>
      </c>
      <c r="AF34">
        <v>2.4611049999999999</v>
      </c>
      <c r="AG34">
        <v>2.2835860000000001</v>
      </c>
      <c r="AH34">
        <v>2.1060669999999999</v>
      </c>
      <c r="AI34">
        <v>1.9285479999999999</v>
      </c>
      <c r="AJ34">
        <v>1.7510289999999999</v>
      </c>
      <c r="AK34">
        <v>1.57351</v>
      </c>
      <c r="AL34">
        <v>1.423635</v>
      </c>
      <c r="AM34">
        <v>1.27376</v>
      </c>
      <c r="AN34">
        <v>1.123885</v>
      </c>
      <c r="AO34">
        <v>0.97401000000000004</v>
      </c>
      <c r="AP34">
        <v>0.82413499999999995</v>
      </c>
      <c r="AQ34">
        <v>0.76025799999999999</v>
      </c>
      <c r="AR34">
        <v>0.69638100000000003</v>
      </c>
      <c r="AS34">
        <v>0.63250399999999996</v>
      </c>
      <c r="AT34">
        <v>0.56862699999999999</v>
      </c>
      <c r="AU34">
        <v>0.50475000000000003</v>
      </c>
      <c r="AV34">
        <v>0.47321000000000002</v>
      </c>
      <c r="AW34">
        <v>0.44167000000000001</v>
      </c>
      <c r="AX34">
        <v>0.41012999999999999</v>
      </c>
      <c r="AY34">
        <v>0.37858999999999998</v>
      </c>
      <c r="AZ34">
        <v>0.34705000000000003</v>
      </c>
    </row>
    <row r="35" spans="1:52" x14ac:dyDescent="0.25">
      <c r="A35">
        <v>300</v>
      </c>
      <c r="B35">
        <v>5.3446499999999997</v>
      </c>
      <c r="C35" t="s">
        <v>406</v>
      </c>
      <c r="D35">
        <v>5.0039899999999999</v>
      </c>
      <c r="E35">
        <v>4.8336600000000001</v>
      </c>
      <c r="F35">
        <v>4.6633300000000002</v>
      </c>
      <c r="G35">
        <v>4.4930000000000003</v>
      </c>
      <c r="H35">
        <v>4.3714740000000001</v>
      </c>
      <c r="I35">
        <v>4.2499479999999998</v>
      </c>
      <c r="J35">
        <v>4.1284219999999996</v>
      </c>
      <c r="K35">
        <v>4.0068960000000002</v>
      </c>
      <c r="L35">
        <v>3.88537</v>
      </c>
      <c r="M35">
        <v>3.7874979999999998</v>
      </c>
      <c r="N35">
        <v>3.6896260000000001</v>
      </c>
      <c r="O35">
        <v>3.5917539999999999</v>
      </c>
      <c r="P35">
        <v>3.4938820000000002</v>
      </c>
      <c r="Q35">
        <v>3.39601</v>
      </c>
      <c r="R35">
        <v>3.2079260000000001</v>
      </c>
      <c r="S35">
        <v>3.0198420000000001</v>
      </c>
      <c r="T35">
        <v>2.8317580000000002</v>
      </c>
      <c r="U35">
        <v>2.6436739999999999</v>
      </c>
      <c r="V35">
        <v>2.4555899999999999</v>
      </c>
      <c r="W35">
        <v>2.3382580000000002</v>
      </c>
      <c r="X35">
        <v>2.220926</v>
      </c>
      <c r="Y35">
        <v>2.1035940000000002</v>
      </c>
      <c r="Z35">
        <v>1.986262</v>
      </c>
      <c r="AA35">
        <v>1.86893</v>
      </c>
      <c r="AB35">
        <v>1.951468</v>
      </c>
      <c r="AC35">
        <v>2.0340060000000002</v>
      </c>
      <c r="AD35">
        <v>2.1165440000000002</v>
      </c>
      <c r="AE35">
        <v>2.1990820000000002</v>
      </c>
      <c r="AF35">
        <v>2.2816200000000002</v>
      </c>
      <c r="AG35">
        <v>2.1162920000000001</v>
      </c>
      <c r="AH35">
        <v>1.9509639999999999</v>
      </c>
      <c r="AI35">
        <v>1.785636</v>
      </c>
      <c r="AJ35">
        <v>1.6203080000000001</v>
      </c>
      <c r="AK35">
        <v>1.4549799999999999</v>
      </c>
      <c r="AL35">
        <v>1.3205579999999999</v>
      </c>
      <c r="AM35">
        <v>1.1861360000000001</v>
      </c>
      <c r="AN35">
        <v>1.051714</v>
      </c>
      <c r="AO35">
        <v>0.917292</v>
      </c>
      <c r="AP35">
        <v>0.78286999999999995</v>
      </c>
      <c r="AQ35">
        <v>0.72179599999999999</v>
      </c>
      <c r="AR35">
        <v>0.66072200000000003</v>
      </c>
      <c r="AS35">
        <v>0.59964799999999996</v>
      </c>
      <c r="AT35">
        <v>0.538574</v>
      </c>
      <c r="AU35">
        <v>0.47749999999999998</v>
      </c>
      <c r="AV35">
        <v>0.44855</v>
      </c>
      <c r="AW35">
        <v>0.41959999999999997</v>
      </c>
      <c r="AX35">
        <v>0.39065</v>
      </c>
      <c r="AY35">
        <v>0.36170000000000002</v>
      </c>
      <c r="AZ35">
        <v>0.33274999999999999</v>
      </c>
    </row>
    <row r="36" spans="1:52" x14ac:dyDescent="0.25">
      <c r="A36">
        <v>350</v>
      </c>
      <c r="B36">
        <v>4.4822350000000002</v>
      </c>
      <c r="C36" t="s">
        <v>407</v>
      </c>
      <c r="D36">
        <v>4.2132350000000001</v>
      </c>
      <c r="E36">
        <v>4.078735</v>
      </c>
      <c r="F36">
        <v>3.9442349999999999</v>
      </c>
      <c r="G36">
        <v>3.8097349999999999</v>
      </c>
      <c r="H36">
        <v>3.7034189999999998</v>
      </c>
      <c r="I36">
        <v>3.5971030000000002</v>
      </c>
      <c r="J36">
        <v>3.4907870000000001</v>
      </c>
      <c r="K36">
        <v>3.384471</v>
      </c>
      <c r="L36">
        <v>3.2781549999999999</v>
      </c>
      <c r="M36">
        <v>3.199668</v>
      </c>
      <c r="N36">
        <v>3.121181</v>
      </c>
      <c r="O36">
        <v>3.042694</v>
      </c>
      <c r="P36">
        <v>2.964207</v>
      </c>
      <c r="Q36">
        <v>2.8857200000000001</v>
      </c>
      <c r="R36">
        <v>2.73102</v>
      </c>
      <c r="S36">
        <v>2.5763199999999999</v>
      </c>
      <c r="T36">
        <v>2.4216199999999999</v>
      </c>
      <c r="U36">
        <v>2.2669199999999998</v>
      </c>
      <c r="V36">
        <v>2.1122200000000002</v>
      </c>
      <c r="W36">
        <v>2.0134789999999998</v>
      </c>
      <c r="X36">
        <v>1.9147380000000001</v>
      </c>
      <c r="Y36">
        <v>1.8159970000000001</v>
      </c>
      <c r="Z36">
        <v>1.7172559999999999</v>
      </c>
      <c r="AA36">
        <v>1.6185149999999999</v>
      </c>
      <c r="AB36">
        <v>1.6020129999999999</v>
      </c>
      <c r="AC36">
        <v>1.5855109999999999</v>
      </c>
      <c r="AD36">
        <v>1.5690090000000001</v>
      </c>
      <c r="AE36">
        <v>1.5525070000000001</v>
      </c>
      <c r="AF36">
        <v>1.5360050000000001</v>
      </c>
      <c r="AG36">
        <v>1.490885</v>
      </c>
      <c r="AH36">
        <v>1.445765</v>
      </c>
      <c r="AI36">
        <v>1.4006449999999999</v>
      </c>
      <c r="AJ36">
        <v>1.3555250000000001</v>
      </c>
      <c r="AK36">
        <v>1.310405</v>
      </c>
      <c r="AL36">
        <v>1.189549</v>
      </c>
      <c r="AM36">
        <v>1.0686929999999999</v>
      </c>
      <c r="AN36">
        <v>0.94783700000000004</v>
      </c>
      <c r="AO36">
        <v>0.82698099999999997</v>
      </c>
      <c r="AP36">
        <v>0.706125</v>
      </c>
      <c r="AQ36">
        <v>0.65350200000000003</v>
      </c>
      <c r="AR36">
        <v>0.60087900000000005</v>
      </c>
      <c r="AS36">
        <v>0.54825599999999997</v>
      </c>
      <c r="AT36">
        <v>0.49563299999999999</v>
      </c>
      <c r="AU36">
        <v>0.44301000000000001</v>
      </c>
      <c r="AV36">
        <v>0.41636899999999999</v>
      </c>
      <c r="AW36">
        <v>0.38972800000000002</v>
      </c>
      <c r="AX36">
        <v>0.36308699999999999</v>
      </c>
      <c r="AY36">
        <v>0.33644600000000002</v>
      </c>
      <c r="AZ36">
        <v>0.309805</v>
      </c>
    </row>
    <row r="37" spans="1:52" x14ac:dyDescent="0.25">
      <c r="A37">
        <v>400</v>
      </c>
      <c r="B37">
        <v>3.6198199999999998</v>
      </c>
      <c r="C37" t="s">
        <v>408</v>
      </c>
      <c r="D37">
        <v>3.4224800000000002</v>
      </c>
      <c r="E37">
        <v>3.3238099999999999</v>
      </c>
      <c r="F37">
        <v>3.2251400000000001</v>
      </c>
      <c r="G37">
        <v>3.1264699999999999</v>
      </c>
      <c r="H37">
        <v>3.035364</v>
      </c>
      <c r="I37">
        <v>2.944258</v>
      </c>
      <c r="J37">
        <v>2.8531520000000001</v>
      </c>
      <c r="K37">
        <v>2.7620459999999998</v>
      </c>
      <c r="L37">
        <v>2.6709399999999999</v>
      </c>
      <c r="M37">
        <v>2.6118380000000001</v>
      </c>
      <c r="N37">
        <v>2.5527359999999999</v>
      </c>
      <c r="O37">
        <v>2.4936340000000001</v>
      </c>
      <c r="P37">
        <v>2.4345319999999999</v>
      </c>
      <c r="Q37">
        <v>2.3754300000000002</v>
      </c>
      <c r="R37">
        <v>2.254114</v>
      </c>
      <c r="S37">
        <v>2.1327980000000002</v>
      </c>
      <c r="T37">
        <v>2.011482</v>
      </c>
      <c r="U37">
        <v>1.890166</v>
      </c>
      <c r="V37">
        <v>1.76885</v>
      </c>
      <c r="W37">
        <v>1.6887000000000001</v>
      </c>
      <c r="X37">
        <v>1.6085499999999999</v>
      </c>
      <c r="Y37">
        <v>1.5284</v>
      </c>
      <c r="Z37">
        <v>1.44825</v>
      </c>
      <c r="AA37">
        <v>1.3681000000000001</v>
      </c>
      <c r="AB37">
        <v>1.2525580000000001</v>
      </c>
      <c r="AC37">
        <v>1.137016</v>
      </c>
      <c r="AD37">
        <v>1.021474</v>
      </c>
      <c r="AE37">
        <v>0.90593199999999996</v>
      </c>
      <c r="AF37">
        <v>0.79039000000000004</v>
      </c>
      <c r="AG37">
        <v>0.86547799999999997</v>
      </c>
      <c r="AH37">
        <v>0.94056600000000001</v>
      </c>
      <c r="AI37">
        <v>1.0156540000000001</v>
      </c>
      <c r="AJ37">
        <v>1.0907420000000001</v>
      </c>
      <c r="AK37">
        <v>1.1658299999999999</v>
      </c>
      <c r="AL37">
        <v>1.05854</v>
      </c>
      <c r="AM37">
        <v>0.95125000000000004</v>
      </c>
      <c r="AN37">
        <v>0.84396000000000004</v>
      </c>
      <c r="AO37">
        <v>0.73667000000000005</v>
      </c>
      <c r="AP37">
        <v>0.62938000000000005</v>
      </c>
      <c r="AQ37">
        <v>0.58520799999999995</v>
      </c>
      <c r="AR37">
        <v>0.54103599999999996</v>
      </c>
      <c r="AS37">
        <v>0.49686399999999997</v>
      </c>
      <c r="AT37">
        <v>0.45269199999999998</v>
      </c>
      <c r="AU37">
        <v>0.40851999999999999</v>
      </c>
      <c r="AV37">
        <v>0.38418799999999997</v>
      </c>
      <c r="AW37">
        <v>0.35985600000000001</v>
      </c>
      <c r="AX37">
        <v>0.33552399999999999</v>
      </c>
      <c r="AY37">
        <v>0.31119200000000002</v>
      </c>
      <c r="AZ37">
        <v>0.28686</v>
      </c>
    </row>
    <row r="38" spans="1:52" x14ac:dyDescent="0.25">
      <c r="A38">
        <v>450</v>
      </c>
      <c r="B38">
        <v>3.108905</v>
      </c>
      <c r="C38" t="s">
        <v>409</v>
      </c>
      <c r="D38">
        <v>2.9609329999999998</v>
      </c>
      <c r="E38">
        <v>2.8869470000000002</v>
      </c>
      <c r="F38">
        <v>2.812961</v>
      </c>
      <c r="G38">
        <v>2.7389749999999999</v>
      </c>
      <c r="H38">
        <v>2.656371</v>
      </c>
      <c r="I38">
        <v>2.5737670000000001</v>
      </c>
      <c r="J38">
        <v>2.4911629999999998</v>
      </c>
      <c r="K38">
        <v>2.4085589999999999</v>
      </c>
      <c r="L38">
        <v>2.325955</v>
      </c>
      <c r="M38">
        <v>2.277396</v>
      </c>
      <c r="N38">
        <v>2.228837</v>
      </c>
      <c r="O38">
        <v>2.1802779999999999</v>
      </c>
      <c r="P38">
        <v>2.1317189999999999</v>
      </c>
      <c r="Q38">
        <v>2.0831599999999999</v>
      </c>
      <c r="R38">
        <v>1.9804040000000001</v>
      </c>
      <c r="S38">
        <v>1.877648</v>
      </c>
      <c r="T38">
        <v>1.7748919999999999</v>
      </c>
      <c r="U38">
        <v>1.6721360000000001</v>
      </c>
      <c r="V38">
        <v>1.56938</v>
      </c>
      <c r="W38">
        <v>1.4989459999999999</v>
      </c>
      <c r="X38">
        <v>1.428512</v>
      </c>
      <c r="Y38">
        <v>1.3580779999999999</v>
      </c>
      <c r="Z38">
        <v>1.287644</v>
      </c>
      <c r="AA38">
        <v>1.2172099999999999</v>
      </c>
      <c r="AB38">
        <v>1.114066</v>
      </c>
      <c r="AC38">
        <v>1.0109220000000001</v>
      </c>
      <c r="AD38">
        <v>0.90777799999999997</v>
      </c>
      <c r="AE38">
        <v>0.80463399999999996</v>
      </c>
      <c r="AF38">
        <v>0.70148999999999995</v>
      </c>
      <c r="AG38">
        <v>0.72162599999999999</v>
      </c>
      <c r="AH38">
        <v>0.74176200000000003</v>
      </c>
      <c r="AI38">
        <v>0.76189799999999996</v>
      </c>
      <c r="AJ38">
        <v>0.78203400000000001</v>
      </c>
      <c r="AK38">
        <v>0.80217000000000005</v>
      </c>
      <c r="AL38">
        <v>0.75750600000000001</v>
      </c>
      <c r="AM38">
        <v>0.71284199999999998</v>
      </c>
      <c r="AN38">
        <v>0.66817800000000005</v>
      </c>
      <c r="AO38">
        <v>0.62351400000000001</v>
      </c>
      <c r="AP38">
        <v>0.57884999999999998</v>
      </c>
      <c r="AQ38">
        <v>0.53873599999999999</v>
      </c>
      <c r="AR38">
        <v>0.49862200000000001</v>
      </c>
      <c r="AS38">
        <v>0.45850800000000003</v>
      </c>
      <c r="AT38">
        <v>0.41839399999999999</v>
      </c>
      <c r="AU38">
        <v>0.37828000000000001</v>
      </c>
      <c r="AV38">
        <v>0.35619499999999998</v>
      </c>
      <c r="AW38">
        <v>0.33411000000000002</v>
      </c>
      <c r="AX38">
        <v>0.312025</v>
      </c>
      <c r="AY38">
        <v>0.28993999999999998</v>
      </c>
      <c r="AZ38">
        <v>0.26785500000000001</v>
      </c>
    </row>
    <row r="39" spans="1:52" x14ac:dyDescent="0.25">
      <c r="A39">
        <v>500</v>
      </c>
      <c r="B39">
        <v>2.5979899999999998</v>
      </c>
      <c r="C39" t="s">
        <v>410</v>
      </c>
      <c r="D39">
        <v>2.4993859999999999</v>
      </c>
      <c r="E39">
        <v>2.4500839999999999</v>
      </c>
      <c r="F39">
        <v>2.400782</v>
      </c>
      <c r="G39">
        <v>2.35148</v>
      </c>
      <c r="H39">
        <v>2.2773780000000001</v>
      </c>
      <c r="I39">
        <v>2.2032759999999998</v>
      </c>
      <c r="J39">
        <v>2.1291739999999999</v>
      </c>
      <c r="K39">
        <v>2.055072</v>
      </c>
      <c r="L39">
        <v>1.9809699999999999</v>
      </c>
      <c r="M39">
        <v>1.9429540000000001</v>
      </c>
      <c r="N39">
        <v>1.904938</v>
      </c>
      <c r="O39">
        <v>1.866922</v>
      </c>
      <c r="P39">
        <v>1.8289059999999999</v>
      </c>
      <c r="Q39">
        <v>1.7908900000000001</v>
      </c>
      <c r="R39">
        <v>1.7066939999999999</v>
      </c>
      <c r="S39">
        <v>1.622498</v>
      </c>
      <c r="T39">
        <v>1.5383020000000001</v>
      </c>
      <c r="U39">
        <v>1.4541059999999999</v>
      </c>
      <c r="V39">
        <v>1.36991</v>
      </c>
      <c r="W39">
        <v>1.3091919999999999</v>
      </c>
      <c r="X39">
        <v>1.2484740000000001</v>
      </c>
      <c r="Y39">
        <v>1.187756</v>
      </c>
      <c r="Z39">
        <v>1.127038</v>
      </c>
      <c r="AA39">
        <v>1.0663199999999999</v>
      </c>
      <c r="AB39">
        <v>0.97557400000000005</v>
      </c>
      <c r="AC39">
        <v>0.88482799999999995</v>
      </c>
      <c r="AD39">
        <v>0.79408199999999995</v>
      </c>
      <c r="AE39">
        <v>0.70333599999999996</v>
      </c>
      <c r="AF39">
        <v>0.61258999999999997</v>
      </c>
      <c r="AG39">
        <v>0.57777400000000001</v>
      </c>
      <c r="AH39">
        <v>0.54295800000000005</v>
      </c>
      <c r="AI39">
        <v>0.50814199999999998</v>
      </c>
      <c r="AJ39">
        <v>0.47332600000000002</v>
      </c>
      <c r="AK39">
        <v>0.43851000000000001</v>
      </c>
      <c r="AL39">
        <v>0.45647199999999999</v>
      </c>
      <c r="AM39">
        <v>0.47443400000000002</v>
      </c>
      <c r="AN39">
        <v>0.492396</v>
      </c>
      <c r="AO39">
        <v>0.51035799999999998</v>
      </c>
      <c r="AP39">
        <v>0.52832000000000001</v>
      </c>
      <c r="AQ39">
        <v>0.49226399999999998</v>
      </c>
      <c r="AR39">
        <v>0.456208</v>
      </c>
      <c r="AS39">
        <v>0.42015200000000003</v>
      </c>
      <c r="AT39">
        <v>0.38409599999999999</v>
      </c>
      <c r="AU39">
        <v>0.34804000000000002</v>
      </c>
      <c r="AV39">
        <v>0.32820199999999999</v>
      </c>
      <c r="AW39">
        <v>0.30836400000000003</v>
      </c>
      <c r="AX39">
        <v>0.288526</v>
      </c>
      <c r="AY39">
        <v>0.26868799999999998</v>
      </c>
      <c r="AZ39">
        <v>0.24884999999999999</v>
      </c>
    </row>
    <row r="40" spans="1:52" x14ac:dyDescent="0.25">
      <c r="A40">
        <v>550</v>
      </c>
      <c r="B40">
        <v>2.2471199999999998</v>
      </c>
      <c r="C40" t="s">
        <v>411</v>
      </c>
      <c r="D40">
        <v>2.1843840000000001</v>
      </c>
      <c r="E40">
        <v>2.153016</v>
      </c>
      <c r="F40">
        <v>2.121648</v>
      </c>
      <c r="G40">
        <v>2.0902799999999999</v>
      </c>
      <c r="H40">
        <v>2.0214949999999998</v>
      </c>
      <c r="I40">
        <v>1.9527099999999999</v>
      </c>
      <c r="J40">
        <v>1.8839250000000001</v>
      </c>
      <c r="K40">
        <v>1.81514</v>
      </c>
      <c r="L40">
        <v>1.7463550000000001</v>
      </c>
      <c r="M40">
        <v>1.7164600000000001</v>
      </c>
      <c r="N40">
        <v>1.6865650000000001</v>
      </c>
      <c r="O40">
        <v>1.6566700000000001</v>
      </c>
      <c r="P40">
        <v>1.6267750000000001</v>
      </c>
      <c r="Q40">
        <v>1.5968800000000001</v>
      </c>
      <c r="R40">
        <v>1.52443</v>
      </c>
      <c r="S40">
        <v>1.45198</v>
      </c>
      <c r="T40">
        <v>1.3795299999999999</v>
      </c>
      <c r="U40">
        <v>1.30708</v>
      </c>
      <c r="V40">
        <v>1.2346299999999999</v>
      </c>
      <c r="W40">
        <v>1.180679</v>
      </c>
      <c r="X40">
        <v>1.126728</v>
      </c>
      <c r="Y40">
        <v>1.0727770000000001</v>
      </c>
      <c r="Z40">
        <v>1.018826</v>
      </c>
      <c r="AA40">
        <v>0.96487500000000004</v>
      </c>
      <c r="AB40">
        <v>0.88299799999999995</v>
      </c>
      <c r="AC40">
        <v>0.80112099999999997</v>
      </c>
      <c r="AD40">
        <v>0.71924399999999999</v>
      </c>
      <c r="AE40">
        <v>0.63736700000000002</v>
      </c>
      <c r="AF40">
        <v>0.55549000000000004</v>
      </c>
      <c r="AG40">
        <v>0.52296799999999999</v>
      </c>
      <c r="AH40">
        <v>0.49044599999999999</v>
      </c>
      <c r="AI40">
        <v>0.457924</v>
      </c>
      <c r="AJ40">
        <v>0.425402</v>
      </c>
      <c r="AK40">
        <v>0.39288000000000001</v>
      </c>
      <c r="AL40">
        <v>0.41305199999999997</v>
      </c>
      <c r="AM40">
        <v>0.433224</v>
      </c>
      <c r="AN40">
        <v>0.45339600000000002</v>
      </c>
      <c r="AO40">
        <v>0.47356799999999999</v>
      </c>
      <c r="AP40">
        <v>0.49374000000000001</v>
      </c>
      <c r="AQ40">
        <v>0.459754</v>
      </c>
      <c r="AR40">
        <v>0.42576799999999998</v>
      </c>
      <c r="AS40">
        <v>0.39178200000000002</v>
      </c>
      <c r="AT40">
        <v>0.357796</v>
      </c>
      <c r="AU40">
        <v>0.32380999999999999</v>
      </c>
      <c r="AV40">
        <v>0.30495</v>
      </c>
      <c r="AW40">
        <v>0.28609000000000001</v>
      </c>
      <c r="AX40">
        <v>0.26723000000000002</v>
      </c>
      <c r="AY40">
        <v>0.24837000000000001</v>
      </c>
      <c r="AZ40">
        <v>0.22950999999999999</v>
      </c>
    </row>
    <row r="41" spans="1:52" x14ac:dyDescent="0.25">
      <c r="A41">
        <v>600</v>
      </c>
      <c r="B41">
        <v>1.89625</v>
      </c>
      <c r="C41" t="s">
        <v>412</v>
      </c>
      <c r="D41">
        <v>1.8693820000000001</v>
      </c>
      <c r="E41">
        <v>1.8559479999999999</v>
      </c>
      <c r="F41">
        <v>1.842514</v>
      </c>
      <c r="G41">
        <v>1.82908</v>
      </c>
      <c r="H41">
        <v>1.765612</v>
      </c>
      <c r="I41">
        <v>1.7021440000000001</v>
      </c>
      <c r="J41">
        <v>1.638676</v>
      </c>
      <c r="K41">
        <v>1.5752079999999999</v>
      </c>
      <c r="L41">
        <v>1.5117400000000001</v>
      </c>
      <c r="M41">
        <v>1.4899659999999999</v>
      </c>
      <c r="N41">
        <v>1.4681919999999999</v>
      </c>
      <c r="O41">
        <v>1.446418</v>
      </c>
      <c r="P41">
        <v>1.424644</v>
      </c>
      <c r="Q41">
        <v>1.4028700000000001</v>
      </c>
      <c r="R41">
        <v>1.342166</v>
      </c>
      <c r="S41">
        <v>1.2814620000000001</v>
      </c>
      <c r="T41">
        <v>1.220758</v>
      </c>
      <c r="U41">
        <v>1.1600539999999999</v>
      </c>
      <c r="V41">
        <v>1.09935</v>
      </c>
      <c r="W41">
        <v>1.0521659999999999</v>
      </c>
      <c r="X41">
        <v>1.004982</v>
      </c>
      <c r="Y41">
        <v>0.95779800000000004</v>
      </c>
      <c r="Z41">
        <v>0.91061400000000003</v>
      </c>
      <c r="AA41">
        <v>0.86343000000000003</v>
      </c>
      <c r="AB41">
        <v>0.79042199999999996</v>
      </c>
      <c r="AC41">
        <v>0.717414</v>
      </c>
      <c r="AD41">
        <v>0.64440600000000003</v>
      </c>
      <c r="AE41">
        <v>0.57139799999999996</v>
      </c>
      <c r="AF41">
        <v>0.49839</v>
      </c>
      <c r="AG41">
        <v>0.46816200000000002</v>
      </c>
      <c r="AH41">
        <v>0.43793399999999999</v>
      </c>
      <c r="AI41">
        <v>0.40770600000000001</v>
      </c>
      <c r="AJ41">
        <v>0.37747799999999998</v>
      </c>
      <c r="AK41">
        <v>0.34725</v>
      </c>
      <c r="AL41">
        <v>0.36963200000000002</v>
      </c>
      <c r="AM41">
        <v>0.39201399999999997</v>
      </c>
      <c r="AN41">
        <v>0.41439599999999999</v>
      </c>
      <c r="AO41">
        <v>0.436778</v>
      </c>
      <c r="AP41">
        <v>0.45916000000000001</v>
      </c>
      <c r="AQ41">
        <v>0.42724400000000001</v>
      </c>
      <c r="AR41">
        <v>0.39532800000000001</v>
      </c>
      <c r="AS41">
        <v>0.36341200000000001</v>
      </c>
      <c r="AT41">
        <v>0.33149600000000001</v>
      </c>
      <c r="AU41">
        <v>0.29958000000000001</v>
      </c>
      <c r="AV41">
        <v>0.281698</v>
      </c>
      <c r="AW41">
        <v>0.26381599999999999</v>
      </c>
      <c r="AX41">
        <v>0.24593400000000001</v>
      </c>
      <c r="AY41">
        <v>0.228052</v>
      </c>
      <c r="AZ41">
        <v>0.21017</v>
      </c>
    </row>
    <row r="42" spans="1:52" x14ac:dyDescent="0.25">
      <c r="A42">
        <v>650</v>
      </c>
      <c r="B42">
        <v>1.7162649999999999</v>
      </c>
      <c r="C42" t="s">
        <v>413</v>
      </c>
      <c r="D42">
        <v>1.6842870000000001</v>
      </c>
      <c r="E42">
        <v>1.6682980000000001</v>
      </c>
      <c r="F42">
        <v>1.652309</v>
      </c>
      <c r="G42">
        <v>1.63632</v>
      </c>
      <c r="H42">
        <v>1.5773360000000001</v>
      </c>
      <c r="I42">
        <v>1.5183519999999999</v>
      </c>
      <c r="J42">
        <v>1.459368</v>
      </c>
      <c r="K42">
        <v>1.4003840000000001</v>
      </c>
      <c r="L42">
        <v>1.3413999999999999</v>
      </c>
      <c r="M42">
        <v>1.3257410000000001</v>
      </c>
      <c r="N42">
        <v>1.310082</v>
      </c>
      <c r="O42">
        <v>1.2944230000000001</v>
      </c>
      <c r="P42">
        <v>1.278764</v>
      </c>
      <c r="Q42">
        <v>1.2631049999999999</v>
      </c>
      <c r="R42">
        <v>1.211112</v>
      </c>
      <c r="S42">
        <v>1.159119</v>
      </c>
      <c r="T42">
        <v>1.1071260000000001</v>
      </c>
      <c r="U42">
        <v>1.0551330000000001</v>
      </c>
      <c r="V42">
        <v>1.0031399999999999</v>
      </c>
      <c r="W42">
        <v>0.96094900000000005</v>
      </c>
      <c r="X42">
        <v>0.91875799999999996</v>
      </c>
      <c r="Y42">
        <v>0.87656699999999999</v>
      </c>
      <c r="Z42">
        <v>0.83437600000000001</v>
      </c>
      <c r="AA42">
        <v>0.79218500000000003</v>
      </c>
      <c r="AB42">
        <v>0.725329</v>
      </c>
      <c r="AC42">
        <v>0.65847299999999997</v>
      </c>
      <c r="AD42">
        <v>0.59161699999999995</v>
      </c>
      <c r="AE42">
        <v>0.52476100000000003</v>
      </c>
      <c r="AF42">
        <v>0.45790500000000001</v>
      </c>
      <c r="AG42">
        <v>0.42998599999999998</v>
      </c>
      <c r="AH42">
        <v>0.40206700000000001</v>
      </c>
      <c r="AI42">
        <v>0.37414799999999998</v>
      </c>
      <c r="AJ42">
        <v>0.34622900000000001</v>
      </c>
      <c r="AK42">
        <v>0.31830999999999998</v>
      </c>
      <c r="AL42">
        <v>0.32803199999999999</v>
      </c>
      <c r="AM42">
        <v>0.337754</v>
      </c>
      <c r="AN42">
        <v>0.34747600000000001</v>
      </c>
      <c r="AO42">
        <v>0.35719800000000002</v>
      </c>
      <c r="AP42">
        <v>0.36692000000000002</v>
      </c>
      <c r="AQ42">
        <v>0.349968</v>
      </c>
      <c r="AR42">
        <v>0.33301599999999998</v>
      </c>
      <c r="AS42">
        <v>0.31606400000000001</v>
      </c>
      <c r="AT42">
        <v>0.29911199999999999</v>
      </c>
      <c r="AU42">
        <v>0.28216000000000002</v>
      </c>
      <c r="AV42">
        <v>0.26529000000000003</v>
      </c>
      <c r="AW42">
        <v>0.24842</v>
      </c>
      <c r="AX42">
        <v>0.23155000000000001</v>
      </c>
      <c r="AY42">
        <v>0.21468000000000001</v>
      </c>
      <c r="AZ42">
        <v>0.19781000000000001</v>
      </c>
    </row>
    <row r="43" spans="1:52" x14ac:dyDescent="0.25">
      <c r="A43">
        <v>700</v>
      </c>
      <c r="B43">
        <v>1.5362800000000001</v>
      </c>
      <c r="C43" t="s">
        <v>414</v>
      </c>
      <c r="D43">
        <v>1.4991920000000001</v>
      </c>
      <c r="E43">
        <v>1.480648</v>
      </c>
      <c r="F43">
        <v>1.4621040000000001</v>
      </c>
      <c r="G43">
        <v>1.44356</v>
      </c>
      <c r="H43">
        <v>1.38906</v>
      </c>
      <c r="I43">
        <v>1.33456</v>
      </c>
      <c r="J43">
        <v>1.28006</v>
      </c>
      <c r="K43">
        <v>1.22556</v>
      </c>
      <c r="L43">
        <v>1.17106</v>
      </c>
      <c r="M43">
        <v>1.161516</v>
      </c>
      <c r="N43">
        <v>1.151972</v>
      </c>
      <c r="O43">
        <v>1.142428</v>
      </c>
      <c r="P43">
        <v>1.132884</v>
      </c>
      <c r="Q43">
        <v>1.12334</v>
      </c>
      <c r="R43">
        <v>1.080058</v>
      </c>
      <c r="S43">
        <v>1.0367759999999999</v>
      </c>
      <c r="T43">
        <v>0.99349399999999999</v>
      </c>
      <c r="U43">
        <v>0.95021199999999995</v>
      </c>
      <c r="V43">
        <v>0.90693000000000001</v>
      </c>
      <c r="W43">
        <v>0.86973199999999995</v>
      </c>
      <c r="X43">
        <v>0.832534</v>
      </c>
      <c r="Y43">
        <v>0.79533600000000004</v>
      </c>
      <c r="Z43">
        <v>0.75813799999999998</v>
      </c>
      <c r="AA43">
        <v>0.72094000000000003</v>
      </c>
      <c r="AB43">
        <v>0.66023600000000005</v>
      </c>
      <c r="AC43">
        <v>0.59953199999999995</v>
      </c>
      <c r="AD43">
        <v>0.53882799999999997</v>
      </c>
      <c r="AE43">
        <v>0.47812399999999999</v>
      </c>
      <c r="AF43">
        <v>0.41742000000000001</v>
      </c>
      <c r="AG43">
        <v>0.39180999999999999</v>
      </c>
      <c r="AH43">
        <v>0.36620000000000003</v>
      </c>
      <c r="AI43">
        <v>0.34059</v>
      </c>
      <c r="AJ43">
        <v>0.31497999999999998</v>
      </c>
      <c r="AK43">
        <v>0.28937000000000002</v>
      </c>
      <c r="AL43">
        <v>0.28643200000000002</v>
      </c>
      <c r="AM43">
        <v>0.28349400000000002</v>
      </c>
      <c r="AN43">
        <v>0.28055600000000003</v>
      </c>
      <c r="AO43">
        <v>0.27761799999999998</v>
      </c>
      <c r="AP43">
        <v>0.27467999999999998</v>
      </c>
      <c r="AQ43">
        <v>0.27269199999999999</v>
      </c>
      <c r="AR43">
        <v>0.270704</v>
      </c>
      <c r="AS43">
        <v>0.26871600000000001</v>
      </c>
      <c r="AT43">
        <v>0.26672800000000002</v>
      </c>
      <c r="AU43">
        <v>0.26473999999999998</v>
      </c>
      <c r="AV43">
        <v>0.24888199999999999</v>
      </c>
      <c r="AW43">
        <v>0.23302400000000001</v>
      </c>
      <c r="AX43">
        <v>0.217166</v>
      </c>
      <c r="AY43">
        <v>0.20130799999999999</v>
      </c>
      <c r="AZ43">
        <v>0.18545</v>
      </c>
    </row>
    <row r="44" spans="1:52" x14ac:dyDescent="0.25">
      <c r="A44">
        <v>750</v>
      </c>
      <c r="B44">
        <v>1.4228000000000001</v>
      </c>
      <c r="C44" t="s">
        <v>415</v>
      </c>
      <c r="D44">
        <v>1.3731720000000001</v>
      </c>
      <c r="E44">
        <v>1.3483579999999999</v>
      </c>
      <c r="F44">
        <v>1.3235440000000001</v>
      </c>
      <c r="G44">
        <v>1.2987299999999999</v>
      </c>
      <c r="H44">
        <v>1.2484200000000001</v>
      </c>
      <c r="I44">
        <v>1.19811</v>
      </c>
      <c r="J44">
        <v>1.1477999999999999</v>
      </c>
      <c r="K44">
        <v>1.0974900000000001</v>
      </c>
      <c r="L44">
        <v>1.04718</v>
      </c>
      <c r="M44">
        <v>1.0412330000000001</v>
      </c>
      <c r="N44">
        <v>1.0352859999999999</v>
      </c>
      <c r="O44">
        <v>1.029339</v>
      </c>
      <c r="P44">
        <v>1.0233920000000001</v>
      </c>
      <c r="Q44">
        <v>1.0174449999999999</v>
      </c>
      <c r="R44">
        <v>0.98155099999999995</v>
      </c>
      <c r="S44">
        <v>0.94565699999999997</v>
      </c>
      <c r="T44">
        <v>0.90976299999999999</v>
      </c>
      <c r="U44">
        <v>0.87386900000000001</v>
      </c>
      <c r="V44">
        <v>0.83797500000000003</v>
      </c>
      <c r="W44">
        <v>0.80412300000000003</v>
      </c>
      <c r="X44">
        <v>0.77027100000000004</v>
      </c>
      <c r="Y44">
        <v>0.73641900000000005</v>
      </c>
      <c r="Z44">
        <v>0.70256700000000005</v>
      </c>
      <c r="AA44">
        <v>0.66871499999999995</v>
      </c>
      <c r="AB44">
        <v>0.61278100000000002</v>
      </c>
      <c r="AC44">
        <v>0.55684699999999998</v>
      </c>
      <c r="AD44">
        <v>0.50091300000000005</v>
      </c>
      <c r="AE44">
        <v>0.44497900000000001</v>
      </c>
      <c r="AF44">
        <v>0.38904499999999997</v>
      </c>
      <c r="AG44">
        <v>0.36487599999999998</v>
      </c>
      <c r="AH44">
        <v>0.34070699999999998</v>
      </c>
      <c r="AI44">
        <v>0.31653799999999999</v>
      </c>
      <c r="AJ44">
        <v>0.29236899999999999</v>
      </c>
      <c r="AK44">
        <v>0.26819999999999999</v>
      </c>
      <c r="AL44">
        <v>0.25779600000000003</v>
      </c>
      <c r="AM44">
        <v>0.247392</v>
      </c>
      <c r="AN44">
        <v>0.236988</v>
      </c>
      <c r="AO44">
        <v>0.22658400000000001</v>
      </c>
      <c r="AP44">
        <v>0.21618000000000001</v>
      </c>
      <c r="AQ44">
        <v>0.223436</v>
      </c>
      <c r="AR44">
        <v>0.23069200000000001</v>
      </c>
      <c r="AS44">
        <v>0.23794799999999999</v>
      </c>
      <c r="AT44">
        <v>0.24520400000000001</v>
      </c>
      <c r="AU44">
        <v>0.25246000000000002</v>
      </c>
      <c r="AV44">
        <v>0.237538</v>
      </c>
      <c r="AW44">
        <v>0.22261600000000001</v>
      </c>
      <c r="AX44">
        <v>0.20769399999999999</v>
      </c>
      <c r="AY44">
        <v>0.192772</v>
      </c>
      <c r="AZ44">
        <v>0.17785000000000001</v>
      </c>
    </row>
    <row r="45" spans="1:52" x14ac:dyDescent="0.25">
      <c r="A45">
        <v>800</v>
      </c>
      <c r="B45">
        <v>1.30932</v>
      </c>
      <c r="C45" t="s">
        <v>416</v>
      </c>
      <c r="D45">
        <v>1.247152</v>
      </c>
      <c r="E45">
        <v>1.2160679999999999</v>
      </c>
      <c r="F45">
        <v>1.184984</v>
      </c>
      <c r="G45">
        <v>1.1538999999999999</v>
      </c>
      <c r="H45">
        <v>1.10778</v>
      </c>
      <c r="I45">
        <v>1.06166</v>
      </c>
      <c r="J45">
        <v>1.0155400000000001</v>
      </c>
      <c r="K45">
        <v>0.96941999999999995</v>
      </c>
      <c r="L45">
        <v>0.92330000000000001</v>
      </c>
      <c r="M45">
        <v>0.92095000000000005</v>
      </c>
      <c r="N45">
        <v>0.91859999999999997</v>
      </c>
      <c r="O45">
        <v>0.91625000000000001</v>
      </c>
      <c r="P45">
        <v>0.91390000000000005</v>
      </c>
      <c r="Q45">
        <v>0.91154999999999997</v>
      </c>
      <c r="R45">
        <v>0.88304400000000005</v>
      </c>
      <c r="S45">
        <v>0.85453800000000002</v>
      </c>
      <c r="T45">
        <v>0.82603199999999999</v>
      </c>
      <c r="U45">
        <v>0.79752599999999996</v>
      </c>
      <c r="V45">
        <v>0.76902000000000004</v>
      </c>
      <c r="W45">
        <v>0.738514</v>
      </c>
      <c r="X45">
        <v>0.70800799999999997</v>
      </c>
      <c r="Y45">
        <v>0.67750200000000005</v>
      </c>
      <c r="Z45">
        <v>0.64699600000000002</v>
      </c>
      <c r="AA45">
        <v>0.61648999999999998</v>
      </c>
      <c r="AB45">
        <v>0.565326</v>
      </c>
      <c r="AC45">
        <v>0.51416200000000001</v>
      </c>
      <c r="AD45">
        <v>0.46299800000000002</v>
      </c>
      <c r="AE45">
        <v>0.41183399999999998</v>
      </c>
      <c r="AF45">
        <v>0.36066999999999999</v>
      </c>
      <c r="AG45">
        <v>0.33794200000000002</v>
      </c>
      <c r="AH45">
        <v>0.31521399999999999</v>
      </c>
      <c r="AI45">
        <v>0.29248600000000002</v>
      </c>
      <c r="AJ45">
        <v>0.269758</v>
      </c>
      <c r="AK45">
        <v>0.24703</v>
      </c>
      <c r="AL45">
        <v>0.22916</v>
      </c>
      <c r="AM45">
        <v>0.21129000000000001</v>
      </c>
      <c r="AN45">
        <v>0.19342000000000001</v>
      </c>
      <c r="AO45">
        <v>0.17555000000000001</v>
      </c>
      <c r="AP45">
        <v>0.15767999999999999</v>
      </c>
      <c r="AQ45">
        <v>0.17418</v>
      </c>
      <c r="AR45">
        <v>0.19067999999999999</v>
      </c>
      <c r="AS45">
        <v>0.20718</v>
      </c>
      <c r="AT45">
        <v>0.22367999999999999</v>
      </c>
      <c r="AU45">
        <v>0.24018</v>
      </c>
      <c r="AV45">
        <v>0.22619400000000001</v>
      </c>
      <c r="AW45">
        <v>0.21220800000000001</v>
      </c>
      <c r="AX45">
        <v>0.19822200000000001</v>
      </c>
      <c r="AY45">
        <v>0.18423600000000001</v>
      </c>
      <c r="AZ45">
        <v>0.17025000000000001</v>
      </c>
    </row>
    <row r="46" spans="1:52" x14ac:dyDescent="0.25">
      <c r="A46">
        <v>850</v>
      </c>
      <c r="B46">
        <v>1.2229049999999999</v>
      </c>
      <c r="C46" t="s">
        <v>417</v>
      </c>
      <c r="D46">
        <v>1.1495949999999999</v>
      </c>
      <c r="E46">
        <v>1.11294</v>
      </c>
      <c r="F46">
        <v>1.0762849999999999</v>
      </c>
      <c r="G46">
        <v>1.0396300000000001</v>
      </c>
      <c r="H46">
        <v>0.99865599999999999</v>
      </c>
      <c r="I46">
        <v>0.95768200000000003</v>
      </c>
      <c r="J46">
        <v>0.91670799999999997</v>
      </c>
      <c r="K46">
        <v>0.87573400000000001</v>
      </c>
      <c r="L46">
        <v>0.83475999999999995</v>
      </c>
      <c r="M46">
        <v>0.83382699999999998</v>
      </c>
      <c r="N46">
        <v>0.83289400000000002</v>
      </c>
      <c r="O46">
        <v>0.83196099999999995</v>
      </c>
      <c r="P46">
        <v>0.83102799999999999</v>
      </c>
      <c r="Q46">
        <v>0.83009500000000003</v>
      </c>
      <c r="R46">
        <v>0.80688800000000005</v>
      </c>
      <c r="S46">
        <v>0.78368099999999996</v>
      </c>
      <c r="T46">
        <v>0.76047399999999998</v>
      </c>
      <c r="U46">
        <v>0.73726700000000001</v>
      </c>
      <c r="V46">
        <v>0.71406000000000003</v>
      </c>
      <c r="W46">
        <v>0.68651200000000001</v>
      </c>
      <c r="X46">
        <v>0.65896399999999999</v>
      </c>
      <c r="Y46">
        <v>0.63141599999999998</v>
      </c>
      <c r="Z46">
        <v>0.60386799999999996</v>
      </c>
      <c r="AA46">
        <v>0.57632000000000005</v>
      </c>
      <c r="AB46">
        <v>0.52842699999999998</v>
      </c>
      <c r="AC46">
        <v>0.48053400000000002</v>
      </c>
      <c r="AD46">
        <v>0.432641</v>
      </c>
      <c r="AE46">
        <v>0.38474799999999998</v>
      </c>
      <c r="AF46">
        <v>0.33685500000000002</v>
      </c>
      <c r="AG46">
        <v>0.31575599999999998</v>
      </c>
      <c r="AH46">
        <v>0.294657</v>
      </c>
      <c r="AI46">
        <v>0.27355800000000002</v>
      </c>
      <c r="AJ46">
        <v>0.25245899999999999</v>
      </c>
      <c r="AK46">
        <v>0.23136000000000001</v>
      </c>
      <c r="AL46">
        <v>0.214562</v>
      </c>
      <c r="AM46">
        <v>0.197764</v>
      </c>
      <c r="AN46">
        <v>0.18096599999999999</v>
      </c>
      <c r="AO46">
        <v>0.16416800000000001</v>
      </c>
      <c r="AP46">
        <v>0.14737</v>
      </c>
      <c r="AQ46">
        <v>0.15915199999999999</v>
      </c>
      <c r="AR46">
        <v>0.170934</v>
      </c>
      <c r="AS46">
        <v>0.18271599999999999</v>
      </c>
      <c r="AT46">
        <v>0.194498</v>
      </c>
      <c r="AU46">
        <v>0.20627999999999999</v>
      </c>
      <c r="AV46">
        <v>0.197439</v>
      </c>
      <c r="AW46">
        <v>0.18859799999999999</v>
      </c>
      <c r="AX46">
        <v>0.179757</v>
      </c>
      <c r="AY46">
        <v>0.17091600000000001</v>
      </c>
      <c r="AZ46">
        <v>0.162075</v>
      </c>
    </row>
    <row r="47" spans="1:52" x14ac:dyDescent="0.25">
      <c r="A47">
        <v>900</v>
      </c>
      <c r="B47">
        <v>1.13649</v>
      </c>
      <c r="C47" t="s">
        <v>418</v>
      </c>
      <c r="D47">
        <v>1.052038</v>
      </c>
      <c r="E47">
        <v>1.0098119999999999</v>
      </c>
      <c r="F47">
        <v>0.96758599999999995</v>
      </c>
      <c r="G47">
        <v>0.92535999999999996</v>
      </c>
      <c r="H47">
        <v>0.88953199999999999</v>
      </c>
      <c r="I47">
        <v>0.85370400000000002</v>
      </c>
      <c r="J47">
        <v>0.81787600000000005</v>
      </c>
      <c r="K47">
        <v>0.78204799999999997</v>
      </c>
      <c r="L47">
        <v>0.74621999999999999</v>
      </c>
      <c r="M47">
        <v>0.74670400000000003</v>
      </c>
      <c r="N47">
        <v>0.74718799999999996</v>
      </c>
      <c r="O47">
        <v>0.747672</v>
      </c>
      <c r="P47">
        <v>0.74815600000000004</v>
      </c>
      <c r="Q47">
        <v>0.74863999999999997</v>
      </c>
      <c r="R47">
        <v>0.73073200000000005</v>
      </c>
      <c r="S47">
        <v>0.71282400000000001</v>
      </c>
      <c r="T47">
        <v>0.69491599999999998</v>
      </c>
      <c r="U47">
        <v>0.67700800000000005</v>
      </c>
      <c r="V47">
        <v>0.65910000000000002</v>
      </c>
      <c r="W47">
        <v>0.63451000000000002</v>
      </c>
      <c r="X47">
        <v>0.60992000000000002</v>
      </c>
      <c r="Y47">
        <v>0.58533000000000002</v>
      </c>
      <c r="Z47">
        <v>0.56074000000000002</v>
      </c>
      <c r="AA47">
        <v>0.53615000000000002</v>
      </c>
      <c r="AB47">
        <v>0.49152800000000002</v>
      </c>
      <c r="AC47">
        <v>0.44690600000000003</v>
      </c>
      <c r="AD47">
        <v>0.40228399999999997</v>
      </c>
      <c r="AE47">
        <v>0.35766199999999998</v>
      </c>
      <c r="AF47">
        <v>0.31303999999999998</v>
      </c>
      <c r="AG47">
        <v>0.29357</v>
      </c>
      <c r="AH47">
        <v>0.27410000000000001</v>
      </c>
      <c r="AI47">
        <v>0.25463000000000002</v>
      </c>
      <c r="AJ47">
        <v>0.23516000000000001</v>
      </c>
      <c r="AK47">
        <v>0.21568999999999999</v>
      </c>
      <c r="AL47">
        <v>0.199964</v>
      </c>
      <c r="AM47">
        <v>0.18423800000000001</v>
      </c>
      <c r="AN47">
        <v>0.168512</v>
      </c>
      <c r="AO47">
        <v>0.15278600000000001</v>
      </c>
      <c r="AP47">
        <v>0.13705999999999999</v>
      </c>
      <c r="AQ47">
        <v>0.144124</v>
      </c>
      <c r="AR47">
        <v>0.15118799999999999</v>
      </c>
      <c r="AS47">
        <v>0.158252</v>
      </c>
      <c r="AT47">
        <v>0.16531599999999999</v>
      </c>
      <c r="AU47">
        <v>0.17238000000000001</v>
      </c>
      <c r="AV47">
        <v>0.168684</v>
      </c>
      <c r="AW47">
        <v>0.164988</v>
      </c>
      <c r="AX47">
        <v>0.16129199999999999</v>
      </c>
      <c r="AY47">
        <v>0.15759600000000001</v>
      </c>
      <c r="AZ47">
        <v>0.15390000000000001</v>
      </c>
    </row>
    <row r="48" spans="1:52" x14ac:dyDescent="0.25">
      <c r="A48">
        <v>950</v>
      </c>
      <c r="B48">
        <v>1.0695049999999999</v>
      </c>
      <c r="C48" t="s">
        <v>419</v>
      </c>
      <c r="D48">
        <v>0.979993</v>
      </c>
      <c r="E48">
        <v>0.93523699999999999</v>
      </c>
      <c r="F48">
        <v>0.89048099999999997</v>
      </c>
      <c r="G48">
        <v>0.84572499999999995</v>
      </c>
      <c r="H48">
        <v>0.81817499999999999</v>
      </c>
      <c r="I48">
        <v>0.79062500000000002</v>
      </c>
      <c r="J48">
        <v>0.76307499999999995</v>
      </c>
      <c r="K48">
        <v>0.73552499999999998</v>
      </c>
      <c r="L48">
        <v>0.70797500000000002</v>
      </c>
      <c r="M48">
        <v>0.70296599999999998</v>
      </c>
      <c r="N48">
        <v>0.69795700000000005</v>
      </c>
      <c r="O48">
        <v>0.69294800000000001</v>
      </c>
      <c r="P48">
        <v>0.68793899999999997</v>
      </c>
      <c r="Q48">
        <v>0.68293000000000004</v>
      </c>
      <c r="R48">
        <v>0.66899699999999995</v>
      </c>
      <c r="S48">
        <v>0.65506399999999998</v>
      </c>
      <c r="T48">
        <v>0.64113100000000001</v>
      </c>
      <c r="U48">
        <v>0.62719800000000003</v>
      </c>
      <c r="V48">
        <v>0.61326499999999995</v>
      </c>
      <c r="W48">
        <v>0.59119100000000002</v>
      </c>
      <c r="X48">
        <v>0.56911699999999998</v>
      </c>
      <c r="Y48">
        <v>0.54704299999999995</v>
      </c>
      <c r="Z48">
        <v>0.52496900000000002</v>
      </c>
      <c r="AA48">
        <v>0.50289499999999998</v>
      </c>
      <c r="AB48">
        <v>0.461289</v>
      </c>
      <c r="AC48">
        <v>0.41968299999999997</v>
      </c>
      <c r="AD48">
        <v>0.378077</v>
      </c>
      <c r="AE48">
        <v>0.33647100000000002</v>
      </c>
      <c r="AF48">
        <v>0.29486499999999999</v>
      </c>
      <c r="AG48">
        <v>0.27653499999999998</v>
      </c>
      <c r="AH48">
        <v>0.25820500000000002</v>
      </c>
      <c r="AI48">
        <v>0.239875</v>
      </c>
      <c r="AJ48">
        <v>0.22154499999999999</v>
      </c>
      <c r="AK48">
        <v>0.20321500000000001</v>
      </c>
      <c r="AL48">
        <v>0.18837200000000001</v>
      </c>
      <c r="AM48">
        <v>0.17352899999999999</v>
      </c>
      <c r="AN48">
        <v>0.15868599999999999</v>
      </c>
      <c r="AO48">
        <v>0.143843</v>
      </c>
      <c r="AP48">
        <v>0.129</v>
      </c>
      <c r="AQ48">
        <v>0.129659</v>
      </c>
      <c r="AR48">
        <v>0.13031799999999999</v>
      </c>
      <c r="AS48">
        <v>0.13097700000000001</v>
      </c>
      <c r="AT48">
        <v>0.131636</v>
      </c>
      <c r="AU48">
        <v>0.132295</v>
      </c>
      <c r="AV48">
        <v>0.13158300000000001</v>
      </c>
      <c r="AW48">
        <v>0.13087099999999999</v>
      </c>
      <c r="AX48">
        <v>0.130159</v>
      </c>
      <c r="AY48">
        <v>0.12944700000000001</v>
      </c>
      <c r="AZ48">
        <v>0.12873499999999999</v>
      </c>
    </row>
    <row r="49" spans="1:52" x14ac:dyDescent="0.25">
      <c r="A49">
        <v>1000</v>
      </c>
      <c r="B49">
        <v>1.0025200000000001</v>
      </c>
      <c r="C49" t="s">
        <v>420</v>
      </c>
      <c r="D49">
        <v>0.90794799999999998</v>
      </c>
      <c r="E49">
        <v>0.86066200000000004</v>
      </c>
      <c r="F49">
        <v>0.81337599999999999</v>
      </c>
      <c r="G49">
        <v>0.76609000000000005</v>
      </c>
      <c r="H49">
        <v>0.74681799999999998</v>
      </c>
      <c r="I49">
        <v>0.72754600000000003</v>
      </c>
      <c r="J49">
        <v>0.70827399999999996</v>
      </c>
      <c r="K49">
        <v>0.689002</v>
      </c>
      <c r="L49">
        <v>0.66973000000000005</v>
      </c>
      <c r="M49">
        <v>0.65922800000000004</v>
      </c>
      <c r="N49">
        <v>0.64872600000000002</v>
      </c>
      <c r="O49">
        <v>0.63822400000000001</v>
      </c>
      <c r="P49">
        <v>0.627722</v>
      </c>
      <c r="Q49">
        <v>0.61721999999999999</v>
      </c>
      <c r="R49">
        <v>0.60726199999999997</v>
      </c>
      <c r="S49">
        <v>0.59730399999999995</v>
      </c>
      <c r="T49">
        <v>0.58734600000000003</v>
      </c>
      <c r="U49">
        <v>0.57738800000000001</v>
      </c>
      <c r="V49">
        <v>0.56742999999999999</v>
      </c>
      <c r="W49">
        <v>0.54787200000000003</v>
      </c>
      <c r="X49">
        <v>0.52831399999999995</v>
      </c>
      <c r="Y49">
        <v>0.50875599999999999</v>
      </c>
      <c r="Z49">
        <v>0.48919800000000002</v>
      </c>
      <c r="AA49">
        <v>0.46964</v>
      </c>
      <c r="AB49">
        <v>0.43104999999999999</v>
      </c>
      <c r="AC49">
        <v>0.39245999999999998</v>
      </c>
      <c r="AD49">
        <v>0.35387000000000002</v>
      </c>
      <c r="AE49">
        <v>0.31528</v>
      </c>
      <c r="AF49">
        <v>0.27668999999999999</v>
      </c>
      <c r="AG49">
        <v>0.25950000000000001</v>
      </c>
      <c r="AH49">
        <v>0.24231</v>
      </c>
      <c r="AI49">
        <v>0.22511999999999999</v>
      </c>
      <c r="AJ49">
        <v>0.20793</v>
      </c>
      <c r="AK49">
        <v>0.19073999999999999</v>
      </c>
      <c r="AL49">
        <v>0.17677999999999999</v>
      </c>
      <c r="AM49">
        <v>0.16281999999999999</v>
      </c>
      <c r="AN49">
        <v>0.14885999999999999</v>
      </c>
      <c r="AO49">
        <v>0.13489999999999999</v>
      </c>
      <c r="AP49">
        <v>0.12094000000000001</v>
      </c>
      <c r="AQ49">
        <v>0.115194</v>
      </c>
      <c r="AR49">
        <v>0.109448</v>
      </c>
      <c r="AS49">
        <v>0.103702</v>
      </c>
      <c r="AT49">
        <v>9.7956000000000001E-2</v>
      </c>
      <c r="AU49">
        <v>9.221E-2</v>
      </c>
      <c r="AV49">
        <v>9.4481999999999997E-2</v>
      </c>
      <c r="AW49">
        <v>9.6754000000000007E-2</v>
      </c>
      <c r="AX49">
        <v>9.9026000000000003E-2</v>
      </c>
      <c r="AY49">
        <v>0.101298</v>
      </c>
      <c r="AZ49">
        <v>0.10357</v>
      </c>
    </row>
    <row r="50" spans="1:52" x14ac:dyDescent="0.25">
      <c r="A50">
        <v>1500</v>
      </c>
      <c r="B50">
        <v>0.60375000000000001</v>
      </c>
      <c r="C50" t="s">
        <v>421</v>
      </c>
      <c r="D50">
        <v>0.55690200000000001</v>
      </c>
      <c r="E50">
        <v>0.53347800000000001</v>
      </c>
      <c r="F50">
        <v>0.51005400000000001</v>
      </c>
      <c r="G50">
        <v>0.48663000000000001</v>
      </c>
      <c r="H50">
        <v>0.47904000000000002</v>
      </c>
      <c r="I50">
        <v>0.47144999999999998</v>
      </c>
      <c r="J50">
        <v>0.46385999999999999</v>
      </c>
      <c r="K50">
        <v>0.45627000000000001</v>
      </c>
      <c r="L50">
        <v>0.44868000000000002</v>
      </c>
      <c r="M50">
        <v>0.42886000000000002</v>
      </c>
      <c r="N50">
        <v>0.40904000000000001</v>
      </c>
      <c r="O50">
        <v>0.38922000000000001</v>
      </c>
      <c r="P50">
        <v>0.36940000000000001</v>
      </c>
      <c r="Q50">
        <v>0.34958</v>
      </c>
      <c r="R50">
        <v>0.33750400000000003</v>
      </c>
      <c r="S50">
        <v>0.325428</v>
      </c>
      <c r="T50">
        <v>0.31335200000000002</v>
      </c>
      <c r="U50">
        <v>0.30127599999999999</v>
      </c>
      <c r="V50">
        <v>0.28920000000000001</v>
      </c>
      <c r="W50">
        <v>0.28355000000000002</v>
      </c>
      <c r="X50">
        <v>0.27789999999999998</v>
      </c>
      <c r="Y50">
        <v>0.27224999999999999</v>
      </c>
      <c r="Z50">
        <v>0.2666</v>
      </c>
      <c r="AA50">
        <v>0.26095000000000002</v>
      </c>
      <c r="AB50">
        <v>0.24332400000000001</v>
      </c>
      <c r="AC50">
        <v>0.22569800000000001</v>
      </c>
      <c r="AD50">
        <v>0.20807200000000001</v>
      </c>
      <c r="AE50">
        <v>0.190446</v>
      </c>
      <c r="AF50">
        <v>0.17282</v>
      </c>
      <c r="AG50">
        <v>0.162082</v>
      </c>
      <c r="AH50">
        <v>0.15134400000000001</v>
      </c>
      <c r="AI50">
        <v>0.14060600000000001</v>
      </c>
      <c r="AJ50">
        <v>0.12986800000000001</v>
      </c>
      <c r="AK50">
        <v>0.11913</v>
      </c>
      <c r="AL50">
        <v>0.11026</v>
      </c>
      <c r="AM50">
        <v>0.10138999999999999</v>
      </c>
      <c r="AN50">
        <v>9.2520000000000005E-2</v>
      </c>
      <c r="AO50">
        <v>8.3650000000000002E-2</v>
      </c>
      <c r="AP50">
        <v>7.4779999999999999E-2</v>
      </c>
      <c r="AQ50">
        <v>7.102E-2</v>
      </c>
      <c r="AR50">
        <v>6.726E-2</v>
      </c>
      <c r="AS50">
        <v>6.3500000000000001E-2</v>
      </c>
      <c r="AT50">
        <v>5.9740000000000001E-2</v>
      </c>
      <c r="AU50">
        <v>5.5980000000000002E-2</v>
      </c>
      <c r="AV50">
        <v>5.3948000000000003E-2</v>
      </c>
      <c r="AW50">
        <v>5.1915999999999997E-2</v>
      </c>
      <c r="AX50">
        <v>4.9883999999999998E-2</v>
      </c>
      <c r="AY50">
        <v>4.7851999999999999E-2</v>
      </c>
      <c r="AZ50">
        <v>4.582E-2</v>
      </c>
    </row>
    <row r="51" spans="1:52" x14ac:dyDescent="0.25">
      <c r="A51">
        <v>2000</v>
      </c>
      <c r="B51">
        <v>0.39389999999999997</v>
      </c>
      <c r="C51" t="s">
        <v>422</v>
      </c>
      <c r="D51">
        <v>0.376608</v>
      </c>
      <c r="E51">
        <v>0.36796200000000001</v>
      </c>
      <c r="F51">
        <v>0.35931600000000002</v>
      </c>
      <c r="G51">
        <v>0.35066999999999998</v>
      </c>
      <c r="H51">
        <v>0.34687800000000002</v>
      </c>
      <c r="I51">
        <v>0.343086</v>
      </c>
      <c r="J51">
        <v>0.33929399999999998</v>
      </c>
      <c r="K51">
        <v>0.33550200000000002</v>
      </c>
      <c r="L51">
        <v>0.33171</v>
      </c>
      <c r="M51">
        <v>0.318658</v>
      </c>
      <c r="N51">
        <v>0.30560599999999999</v>
      </c>
      <c r="O51">
        <v>0.29255399999999998</v>
      </c>
      <c r="P51">
        <v>0.27950199999999997</v>
      </c>
      <c r="Q51">
        <v>0.26645000000000002</v>
      </c>
      <c r="R51">
        <v>0.24781800000000001</v>
      </c>
      <c r="S51">
        <v>0.229186</v>
      </c>
      <c r="T51">
        <v>0.21055399999999999</v>
      </c>
      <c r="U51">
        <v>0.19192200000000001</v>
      </c>
      <c r="V51">
        <v>0.17329</v>
      </c>
      <c r="W51">
        <v>0.17064799999999999</v>
      </c>
      <c r="X51">
        <v>0.16800599999999999</v>
      </c>
      <c r="Y51">
        <v>0.16536400000000001</v>
      </c>
      <c r="Z51">
        <v>0.16272200000000001</v>
      </c>
      <c r="AA51">
        <v>0.16008</v>
      </c>
      <c r="AB51">
        <v>0.151952</v>
      </c>
      <c r="AC51">
        <v>0.14382400000000001</v>
      </c>
      <c r="AD51">
        <v>0.13569600000000001</v>
      </c>
      <c r="AE51">
        <v>0.12756799999999999</v>
      </c>
      <c r="AF51">
        <v>0.11944</v>
      </c>
      <c r="AG51">
        <v>0.11250599999999999</v>
      </c>
      <c r="AH51">
        <v>0.105572</v>
      </c>
      <c r="AI51">
        <v>9.8638000000000003E-2</v>
      </c>
      <c r="AJ51">
        <v>9.1703999999999994E-2</v>
      </c>
      <c r="AK51">
        <v>8.4769999999999998E-2</v>
      </c>
      <c r="AL51">
        <v>7.8502000000000002E-2</v>
      </c>
      <c r="AM51">
        <v>7.2234000000000007E-2</v>
      </c>
      <c r="AN51">
        <v>6.5965999999999997E-2</v>
      </c>
      <c r="AO51">
        <v>5.9698000000000001E-2</v>
      </c>
      <c r="AP51">
        <v>5.3429999999999998E-2</v>
      </c>
      <c r="AQ51">
        <v>5.0661999999999999E-2</v>
      </c>
      <c r="AR51">
        <v>4.7893999999999999E-2</v>
      </c>
      <c r="AS51">
        <v>4.5125999999999999E-2</v>
      </c>
      <c r="AT51">
        <v>4.2358E-2</v>
      </c>
      <c r="AU51">
        <v>3.959E-2</v>
      </c>
      <c r="AV51">
        <v>3.8249999999999999E-2</v>
      </c>
      <c r="AW51">
        <v>3.6909999999999998E-2</v>
      </c>
      <c r="AX51">
        <v>3.5569999999999997E-2</v>
      </c>
      <c r="AY51">
        <v>3.4229999999999997E-2</v>
      </c>
      <c r="AZ51">
        <v>3.2890000000000003E-2</v>
      </c>
    </row>
    <row r="52" spans="1:52" x14ac:dyDescent="0.25">
      <c r="A52">
        <v>2500</v>
      </c>
      <c r="B52">
        <v>0.27244000000000002</v>
      </c>
      <c r="C52" t="s">
        <v>423</v>
      </c>
      <c r="D52">
        <v>0.268812</v>
      </c>
      <c r="E52">
        <v>0.26699800000000001</v>
      </c>
      <c r="F52">
        <v>0.26518399999999998</v>
      </c>
      <c r="G52">
        <v>0.26336999999999999</v>
      </c>
      <c r="H52">
        <v>0.260598</v>
      </c>
      <c r="I52">
        <v>0.257826</v>
      </c>
      <c r="J52">
        <v>0.255054</v>
      </c>
      <c r="K52">
        <v>0.25228200000000001</v>
      </c>
      <c r="L52">
        <v>0.24951000000000001</v>
      </c>
      <c r="M52">
        <v>0.24221400000000001</v>
      </c>
      <c r="N52">
        <v>0.23491799999999999</v>
      </c>
      <c r="O52">
        <v>0.22762199999999999</v>
      </c>
      <c r="P52">
        <v>0.22032599999999999</v>
      </c>
      <c r="Q52">
        <v>0.21303</v>
      </c>
      <c r="R52">
        <v>0.19848399999999999</v>
      </c>
      <c r="S52">
        <v>0.18393799999999999</v>
      </c>
      <c r="T52">
        <v>0.16939199999999999</v>
      </c>
      <c r="U52">
        <v>0.15484600000000001</v>
      </c>
      <c r="V52">
        <v>0.14030000000000001</v>
      </c>
      <c r="W52">
        <v>0.13338</v>
      </c>
      <c r="X52">
        <v>0.12645999999999999</v>
      </c>
      <c r="Y52">
        <v>0.11953999999999999</v>
      </c>
      <c r="Z52">
        <v>0.11262</v>
      </c>
      <c r="AA52">
        <v>0.1057</v>
      </c>
      <c r="AB52">
        <v>0.102066</v>
      </c>
      <c r="AC52">
        <v>9.8432000000000006E-2</v>
      </c>
      <c r="AD52">
        <v>9.4797999999999993E-2</v>
      </c>
      <c r="AE52">
        <v>9.1163999999999995E-2</v>
      </c>
      <c r="AF52">
        <v>8.7529999999999997E-2</v>
      </c>
      <c r="AG52">
        <v>8.2764000000000004E-2</v>
      </c>
      <c r="AH52">
        <v>7.7997999999999998E-2</v>
      </c>
      <c r="AI52">
        <v>7.3232000000000005E-2</v>
      </c>
      <c r="AJ52">
        <v>6.8465999999999999E-2</v>
      </c>
      <c r="AK52">
        <v>6.3700000000000007E-2</v>
      </c>
      <c r="AL52">
        <v>5.9097999999999998E-2</v>
      </c>
      <c r="AM52">
        <v>5.4496000000000003E-2</v>
      </c>
      <c r="AN52">
        <v>4.9894000000000001E-2</v>
      </c>
      <c r="AO52">
        <v>4.5291999999999999E-2</v>
      </c>
      <c r="AP52">
        <v>4.0689999999999997E-2</v>
      </c>
      <c r="AQ52">
        <v>3.8643999999999998E-2</v>
      </c>
      <c r="AR52">
        <v>3.6597999999999999E-2</v>
      </c>
      <c r="AS52">
        <v>3.4551999999999999E-2</v>
      </c>
      <c r="AT52">
        <v>3.2506E-2</v>
      </c>
      <c r="AU52">
        <v>3.0460000000000001E-2</v>
      </c>
      <c r="AV52">
        <v>2.9441999999999999E-2</v>
      </c>
      <c r="AW52">
        <v>2.8424000000000001E-2</v>
      </c>
      <c r="AX52">
        <v>2.7406E-2</v>
      </c>
      <c r="AY52">
        <v>2.6388000000000002E-2</v>
      </c>
      <c r="AZ52">
        <v>2.537E-2</v>
      </c>
    </row>
    <row r="53" spans="1:52" x14ac:dyDescent="0.25">
      <c r="A53">
        <v>3000</v>
      </c>
      <c r="B53">
        <v>0.2087</v>
      </c>
      <c r="C53" t="s">
        <v>424</v>
      </c>
      <c r="D53">
        <v>0.206404</v>
      </c>
      <c r="E53">
        <v>0.20525599999999999</v>
      </c>
      <c r="F53">
        <v>0.20410800000000001</v>
      </c>
      <c r="G53">
        <v>0.20296</v>
      </c>
      <c r="H53">
        <v>0.200852</v>
      </c>
      <c r="I53">
        <v>0.198744</v>
      </c>
      <c r="J53">
        <v>0.19663600000000001</v>
      </c>
      <c r="K53">
        <v>0.19452800000000001</v>
      </c>
      <c r="L53">
        <v>0.19242000000000001</v>
      </c>
      <c r="M53">
        <v>0.18868199999999999</v>
      </c>
      <c r="N53">
        <v>0.184944</v>
      </c>
      <c r="O53">
        <v>0.18120600000000001</v>
      </c>
      <c r="P53">
        <v>0.17746799999999999</v>
      </c>
      <c r="Q53">
        <v>0.17373</v>
      </c>
      <c r="R53">
        <v>0.16254399999999999</v>
      </c>
      <c r="S53">
        <v>0.15135799999999999</v>
      </c>
      <c r="T53">
        <v>0.14017199999999999</v>
      </c>
      <c r="U53">
        <v>0.12898599999999999</v>
      </c>
      <c r="V53">
        <v>0.1178</v>
      </c>
      <c r="W53">
        <v>0.110966</v>
      </c>
      <c r="X53">
        <v>0.104132</v>
      </c>
      <c r="Y53">
        <v>9.7297999999999996E-2</v>
      </c>
      <c r="Z53">
        <v>9.0464000000000003E-2</v>
      </c>
      <c r="AA53">
        <v>8.3629999999999996E-2</v>
      </c>
      <c r="AB53">
        <v>8.0144000000000007E-2</v>
      </c>
      <c r="AC53">
        <v>7.6658000000000004E-2</v>
      </c>
      <c r="AD53">
        <v>7.3172000000000001E-2</v>
      </c>
      <c r="AE53">
        <v>6.9685999999999998E-2</v>
      </c>
      <c r="AF53">
        <v>6.6199999999999995E-2</v>
      </c>
      <c r="AG53">
        <v>6.2887999999999999E-2</v>
      </c>
      <c r="AH53">
        <v>5.9575999999999997E-2</v>
      </c>
      <c r="AI53">
        <v>5.6264000000000002E-2</v>
      </c>
      <c r="AJ53">
        <v>5.2951999999999999E-2</v>
      </c>
      <c r="AK53">
        <v>4.9639999999999997E-2</v>
      </c>
      <c r="AL53">
        <v>4.6233999999999997E-2</v>
      </c>
      <c r="AM53">
        <v>4.2827999999999998E-2</v>
      </c>
      <c r="AN53">
        <v>3.9421999999999999E-2</v>
      </c>
      <c r="AO53">
        <v>3.6015999999999999E-2</v>
      </c>
      <c r="AP53">
        <v>3.261E-2</v>
      </c>
      <c r="AQ53">
        <v>3.0939999999999999E-2</v>
      </c>
      <c r="AR53">
        <v>2.9270000000000001E-2</v>
      </c>
      <c r="AS53">
        <v>2.76E-2</v>
      </c>
      <c r="AT53">
        <v>2.5930000000000002E-2</v>
      </c>
      <c r="AU53">
        <v>2.426E-2</v>
      </c>
      <c r="AV53">
        <v>2.3501999999999999E-2</v>
      </c>
      <c r="AW53">
        <v>2.2744E-2</v>
      </c>
      <c r="AX53">
        <v>2.1985999999999999E-2</v>
      </c>
      <c r="AY53">
        <v>2.1228E-2</v>
      </c>
      <c r="AZ53">
        <v>2.0469999999999999E-2</v>
      </c>
    </row>
    <row r="56" spans="1:52" x14ac:dyDescent="0.25">
      <c r="C56" t="s">
        <v>372</v>
      </c>
    </row>
    <row r="57" spans="1:52" x14ac:dyDescent="0.25">
      <c r="C57" t="s">
        <v>373</v>
      </c>
    </row>
  </sheetData>
  <mergeCells count="4">
    <mergeCell ref="B2:J2"/>
    <mergeCell ref="K2:X2"/>
    <mergeCell ref="Y2:AL2"/>
    <mergeCell ref="AM2:AZ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68"/>
  <sheetViews>
    <sheetView workbookViewId="0">
      <pane xSplit="1" ySplit="3" topLeftCell="B4" activePane="bottomRight" state="frozen"/>
      <selection pane="topRight" activeCell="B1" sqref="B1"/>
      <selection pane="bottomLeft" activeCell="A4" sqref="A4"/>
      <selection pane="bottomRight" activeCell="D23" sqref="D23"/>
    </sheetView>
  </sheetViews>
  <sheetFormatPr defaultRowHeight="15" x14ac:dyDescent="0.25"/>
  <sheetData>
    <row r="1" spans="1:56" s="78" customFormat="1" x14ac:dyDescent="0.25">
      <c r="A1" s="78">
        <v>1</v>
      </c>
      <c r="B1" s="77">
        <v>2</v>
      </c>
      <c r="C1" s="78">
        <v>3</v>
      </c>
      <c r="D1" s="77">
        <v>4</v>
      </c>
      <c r="E1" s="78">
        <v>5</v>
      </c>
      <c r="F1" s="77">
        <v>6</v>
      </c>
      <c r="G1" s="78">
        <v>7</v>
      </c>
      <c r="H1" s="77">
        <v>8</v>
      </c>
      <c r="I1" s="78">
        <v>9</v>
      </c>
      <c r="J1" s="77">
        <v>10</v>
      </c>
      <c r="K1" s="78">
        <v>11</v>
      </c>
      <c r="L1" s="77">
        <v>12</v>
      </c>
      <c r="M1" s="78">
        <v>13</v>
      </c>
      <c r="N1" s="77">
        <v>14</v>
      </c>
      <c r="O1" s="78">
        <v>15</v>
      </c>
      <c r="P1" s="77">
        <v>16</v>
      </c>
      <c r="Q1" s="78">
        <v>17</v>
      </c>
      <c r="R1" s="77">
        <v>18</v>
      </c>
      <c r="S1" s="78">
        <v>19</v>
      </c>
      <c r="T1" s="77">
        <v>20</v>
      </c>
      <c r="U1" s="78">
        <v>21</v>
      </c>
      <c r="V1" s="77">
        <v>22</v>
      </c>
      <c r="W1" s="78">
        <v>23</v>
      </c>
      <c r="X1" s="77">
        <v>24</v>
      </c>
      <c r="Y1" s="78">
        <v>25</v>
      </c>
      <c r="Z1" s="77">
        <v>26</v>
      </c>
      <c r="AA1" s="78">
        <v>27</v>
      </c>
      <c r="AB1" s="77">
        <v>28</v>
      </c>
      <c r="AC1" s="78">
        <v>29</v>
      </c>
      <c r="AD1" s="77">
        <v>30</v>
      </c>
      <c r="AE1" s="78">
        <v>31</v>
      </c>
      <c r="AF1" s="77">
        <v>32</v>
      </c>
      <c r="AG1" s="78">
        <v>33</v>
      </c>
      <c r="AH1" s="77">
        <v>34</v>
      </c>
      <c r="AI1" s="78">
        <v>35</v>
      </c>
      <c r="AJ1" s="77">
        <v>36</v>
      </c>
      <c r="AK1" s="78">
        <v>37</v>
      </c>
      <c r="AL1" s="77">
        <v>38</v>
      </c>
      <c r="AM1" s="78">
        <v>39</v>
      </c>
      <c r="AN1" s="77">
        <v>40</v>
      </c>
      <c r="AO1" s="78">
        <v>41</v>
      </c>
      <c r="AP1" s="77">
        <v>42</v>
      </c>
      <c r="AQ1" s="78">
        <v>43</v>
      </c>
      <c r="AR1" s="77">
        <v>44</v>
      </c>
      <c r="AS1" s="78">
        <v>45</v>
      </c>
      <c r="AT1" s="77">
        <v>46</v>
      </c>
      <c r="AU1" s="78">
        <v>47</v>
      </c>
      <c r="AV1" s="77">
        <v>48</v>
      </c>
      <c r="AW1" s="78">
        <v>49</v>
      </c>
      <c r="AX1" s="77">
        <v>50</v>
      </c>
      <c r="AY1" s="78">
        <v>51</v>
      </c>
      <c r="AZ1" s="77">
        <v>52</v>
      </c>
      <c r="BA1" s="77"/>
      <c r="BB1" s="77"/>
      <c r="BC1" s="77"/>
      <c r="BD1" s="77"/>
    </row>
    <row r="2" spans="1:56" x14ac:dyDescent="0.25">
      <c r="A2" s="76"/>
      <c r="B2" s="188">
        <f>B3</f>
        <v>15</v>
      </c>
      <c r="C2" s="189"/>
      <c r="D2" s="189"/>
      <c r="E2" s="189"/>
      <c r="F2" s="189"/>
      <c r="G2" s="189"/>
      <c r="H2" s="189"/>
      <c r="I2" s="189"/>
      <c r="J2" s="189"/>
      <c r="K2" s="189"/>
      <c r="L2" s="189"/>
      <c r="M2" s="189"/>
      <c r="N2" s="189"/>
      <c r="O2" s="189" t="s">
        <v>299</v>
      </c>
      <c r="P2" s="189"/>
      <c r="Q2" s="189"/>
      <c r="R2" s="189"/>
      <c r="S2" s="189"/>
      <c r="T2" s="189"/>
      <c r="U2" s="189"/>
      <c r="V2" s="189"/>
      <c r="W2" s="189"/>
      <c r="X2" s="189"/>
      <c r="Y2" s="189"/>
      <c r="Z2" s="189"/>
      <c r="AA2" s="189"/>
      <c r="AB2" s="189"/>
      <c r="AC2" s="189" t="s">
        <v>299</v>
      </c>
      <c r="AD2" s="189"/>
      <c r="AE2" s="189"/>
      <c r="AF2" s="189"/>
      <c r="AG2" s="189"/>
      <c r="AH2" s="189"/>
      <c r="AI2" s="189"/>
      <c r="AJ2" s="189"/>
      <c r="AK2" s="189"/>
      <c r="AL2" s="189"/>
      <c r="AM2" s="189"/>
      <c r="AN2" s="189"/>
      <c r="AO2" s="189"/>
      <c r="AP2" s="189"/>
      <c r="AQ2" s="189" t="s">
        <v>299</v>
      </c>
      <c r="AR2" s="189"/>
      <c r="AS2" s="189"/>
      <c r="AT2" s="189"/>
      <c r="AU2" s="189"/>
      <c r="AV2" s="189"/>
      <c r="AW2" s="189"/>
      <c r="AX2" s="189"/>
      <c r="AY2" s="189"/>
      <c r="AZ2" s="189"/>
      <c r="BA2" s="189"/>
      <c r="BB2" s="189"/>
      <c r="BC2" s="189"/>
      <c r="BD2" s="189"/>
    </row>
    <row r="3" spans="1:56" ht="39" x14ac:dyDescent="0.25">
      <c r="A3" s="75" t="s">
        <v>298</v>
      </c>
      <c r="B3" s="73">
        <v>15</v>
      </c>
      <c r="C3" s="74">
        <v>16</v>
      </c>
      <c r="D3" s="74">
        <v>17</v>
      </c>
      <c r="E3" s="74">
        <v>18</v>
      </c>
      <c r="F3" s="74">
        <v>19</v>
      </c>
      <c r="G3" s="73">
        <v>20</v>
      </c>
      <c r="H3" s="74">
        <v>21</v>
      </c>
      <c r="I3" s="74">
        <v>22</v>
      </c>
      <c r="J3" s="74">
        <v>23</v>
      </c>
      <c r="K3" s="74">
        <v>24</v>
      </c>
      <c r="L3" s="73">
        <v>25</v>
      </c>
      <c r="M3" s="74">
        <v>26</v>
      </c>
      <c r="N3" s="74">
        <v>27</v>
      </c>
      <c r="O3" s="74">
        <v>28</v>
      </c>
      <c r="P3" s="74">
        <v>29</v>
      </c>
      <c r="Q3" s="73">
        <v>30</v>
      </c>
      <c r="R3" s="74">
        <v>32</v>
      </c>
      <c r="S3" s="74">
        <v>34</v>
      </c>
      <c r="T3" s="74">
        <v>36</v>
      </c>
      <c r="U3" s="74">
        <v>38</v>
      </c>
      <c r="V3" s="73">
        <v>40</v>
      </c>
      <c r="W3" s="74">
        <v>42</v>
      </c>
      <c r="X3" s="74">
        <v>44</v>
      </c>
      <c r="Y3" s="74">
        <v>46</v>
      </c>
      <c r="Z3" s="74">
        <v>48</v>
      </c>
      <c r="AA3" s="73">
        <v>50</v>
      </c>
      <c r="AB3" s="74">
        <v>55</v>
      </c>
      <c r="AC3" s="74">
        <v>60</v>
      </c>
      <c r="AD3" s="74">
        <v>65</v>
      </c>
      <c r="AE3" s="74">
        <v>70</v>
      </c>
      <c r="AF3" s="73">
        <v>75</v>
      </c>
      <c r="AG3" s="74">
        <v>80</v>
      </c>
      <c r="AH3" s="74">
        <v>85</v>
      </c>
      <c r="AI3" s="74">
        <v>90</v>
      </c>
      <c r="AJ3" s="74">
        <v>95</v>
      </c>
      <c r="AK3" s="73">
        <v>100</v>
      </c>
      <c r="AL3" s="74">
        <v>110</v>
      </c>
      <c r="AM3" s="74">
        <v>120</v>
      </c>
      <c r="AN3" s="74">
        <v>130</v>
      </c>
      <c r="AO3" s="74">
        <v>140</v>
      </c>
      <c r="AP3" s="73">
        <v>150</v>
      </c>
      <c r="AQ3" s="74">
        <v>160</v>
      </c>
      <c r="AR3" s="74">
        <v>170</v>
      </c>
      <c r="AS3" s="74">
        <v>180</v>
      </c>
      <c r="AT3" s="74">
        <v>190</v>
      </c>
      <c r="AU3" s="73">
        <v>200</v>
      </c>
      <c r="AV3" s="74">
        <v>210</v>
      </c>
      <c r="AW3" s="74">
        <v>220</v>
      </c>
      <c r="AX3" s="74">
        <v>230</v>
      </c>
      <c r="AY3" s="74">
        <v>240</v>
      </c>
      <c r="AZ3" s="73">
        <v>250</v>
      </c>
    </row>
    <row r="4" spans="1:56" x14ac:dyDescent="0.25">
      <c r="A4">
        <v>0</v>
      </c>
      <c r="B4">
        <v>3029.4533200000001</v>
      </c>
      <c r="C4">
        <v>2856.8889680000002</v>
      </c>
      <c r="D4">
        <v>2684.3246159999999</v>
      </c>
      <c r="E4">
        <v>2511.760264</v>
      </c>
      <c r="F4">
        <v>2339.1959120000001</v>
      </c>
      <c r="G4">
        <v>2166.6315599999998</v>
      </c>
      <c r="H4">
        <v>2164.654458</v>
      </c>
      <c r="I4">
        <v>2162.6773560000001</v>
      </c>
      <c r="J4">
        <v>2160.7002539999999</v>
      </c>
      <c r="K4">
        <v>2158.723152</v>
      </c>
      <c r="L4">
        <v>2156.7460500000002</v>
      </c>
      <c r="M4">
        <v>2046.7690560000001</v>
      </c>
      <c r="N4">
        <v>1936.792062</v>
      </c>
      <c r="O4">
        <v>1826.8150680000001</v>
      </c>
      <c r="P4">
        <v>1716.838074</v>
      </c>
      <c r="Q4">
        <v>1606.8610799999999</v>
      </c>
      <c r="R4">
        <v>1476.3597440000001</v>
      </c>
      <c r="S4">
        <v>1345.8584080000001</v>
      </c>
      <c r="T4">
        <v>1215.357072</v>
      </c>
      <c r="U4">
        <v>1084.855736</v>
      </c>
      <c r="V4">
        <v>954.35440000000006</v>
      </c>
      <c r="W4">
        <v>890.09995600000002</v>
      </c>
      <c r="X4">
        <v>827.839472</v>
      </c>
      <c r="Y4">
        <v>765.57898799999998</v>
      </c>
      <c r="Z4">
        <v>703.31850399999996</v>
      </c>
      <c r="AA4">
        <v>641.05802000000006</v>
      </c>
      <c r="AB4">
        <v>570.25460199999998</v>
      </c>
      <c r="AC4">
        <v>500.12390399999998</v>
      </c>
      <c r="AD4">
        <v>429.99320599999999</v>
      </c>
      <c r="AE4">
        <v>359.86250799999999</v>
      </c>
      <c r="AF4">
        <v>289.73181</v>
      </c>
      <c r="AG4">
        <v>265.11715400000003</v>
      </c>
      <c r="AH4">
        <v>240.71804800000001</v>
      </c>
      <c r="AI4">
        <v>216.31894199999999</v>
      </c>
      <c r="AJ4">
        <v>191.919836</v>
      </c>
      <c r="AK4">
        <v>167.52072999999999</v>
      </c>
      <c r="AL4">
        <v>149.12241800000001</v>
      </c>
      <c r="AM4">
        <v>130.814156</v>
      </c>
      <c r="AN4">
        <v>112.505894</v>
      </c>
      <c r="AO4">
        <v>94.197631999999999</v>
      </c>
      <c r="AP4">
        <v>75.88937</v>
      </c>
      <c r="AQ4">
        <v>69.341530000000006</v>
      </c>
      <c r="AR4">
        <v>62.872320000000002</v>
      </c>
      <c r="AS4">
        <v>56.403109999999998</v>
      </c>
      <c r="AT4">
        <v>49.933900000000001</v>
      </c>
      <c r="AU4">
        <v>43.464689999999997</v>
      </c>
      <c r="AV4">
        <v>40.48471</v>
      </c>
      <c r="AW4">
        <v>37.528089999999999</v>
      </c>
      <c r="AX4">
        <v>34.571469999999998</v>
      </c>
      <c r="AY4">
        <v>31.614850000000001</v>
      </c>
      <c r="AZ4">
        <v>28.65823</v>
      </c>
    </row>
    <row r="5" spans="1:56" x14ac:dyDescent="0.25">
      <c r="A5">
        <v>20</v>
      </c>
      <c r="B5">
        <v>3029.4533200000001</v>
      </c>
      <c r="C5">
        <v>2856.8889680000002</v>
      </c>
      <c r="D5">
        <v>2684.3246159999999</v>
      </c>
      <c r="E5">
        <v>2511.760264</v>
      </c>
      <c r="F5">
        <v>2339.1959120000001</v>
      </c>
      <c r="G5">
        <v>2166.6315599999998</v>
      </c>
      <c r="H5">
        <v>2164.654458</v>
      </c>
      <c r="I5">
        <v>2162.6773560000001</v>
      </c>
      <c r="J5">
        <v>2160.7002539999999</v>
      </c>
      <c r="K5">
        <v>2158.723152</v>
      </c>
      <c r="L5">
        <v>2156.7460500000002</v>
      </c>
      <c r="M5">
        <v>2046.7690560000001</v>
      </c>
      <c r="N5">
        <v>1936.792062</v>
      </c>
      <c r="O5">
        <v>1826.8150680000001</v>
      </c>
      <c r="P5">
        <v>1716.838074</v>
      </c>
      <c r="Q5">
        <v>1606.8610799999999</v>
      </c>
      <c r="R5">
        <v>1476.3597440000001</v>
      </c>
      <c r="S5">
        <v>1345.8584080000001</v>
      </c>
      <c r="T5">
        <v>1215.357072</v>
      </c>
      <c r="U5">
        <v>1084.855736</v>
      </c>
      <c r="V5">
        <v>954.35440000000006</v>
      </c>
      <c r="W5">
        <v>890.09995600000002</v>
      </c>
      <c r="X5">
        <v>827.839472</v>
      </c>
      <c r="Y5">
        <v>765.57898799999998</v>
      </c>
      <c r="Z5">
        <v>703.31850399999996</v>
      </c>
      <c r="AA5">
        <v>641.05802000000006</v>
      </c>
      <c r="AB5">
        <v>570.25460199999998</v>
      </c>
      <c r="AC5">
        <v>500.12390399999998</v>
      </c>
      <c r="AD5">
        <v>429.99320599999999</v>
      </c>
      <c r="AE5">
        <v>359.86250799999999</v>
      </c>
      <c r="AF5">
        <v>289.73181</v>
      </c>
      <c r="AG5">
        <v>265.11715400000003</v>
      </c>
      <c r="AH5">
        <v>240.71804800000001</v>
      </c>
      <c r="AI5">
        <v>216.31894199999999</v>
      </c>
      <c r="AJ5">
        <v>191.919836</v>
      </c>
      <c r="AK5">
        <v>167.52072999999999</v>
      </c>
      <c r="AL5">
        <v>149.12241800000001</v>
      </c>
      <c r="AM5">
        <v>130.814156</v>
      </c>
      <c r="AN5">
        <v>112.505894</v>
      </c>
      <c r="AO5">
        <v>94.197631999999999</v>
      </c>
      <c r="AP5">
        <v>75.88937</v>
      </c>
      <c r="AQ5">
        <v>69.341530000000006</v>
      </c>
      <c r="AR5">
        <v>62.872320000000002</v>
      </c>
      <c r="AS5">
        <v>56.403109999999998</v>
      </c>
      <c r="AT5">
        <v>49.933900000000001</v>
      </c>
      <c r="AU5">
        <v>43.464689999999997</v>
      </c>
      <c r="AV5">
        <v>40.48471</v>
      </c>
      <c r="AW5">
        <v>37.528089999999999</v>
      </c>
      <c r="AX5">
        <v>34.571469999999998</v>
      </c>
      <c r="AY5">
        <v>31.614850000000001</v>
      </c>
      <c r="AZ5">
        <v>28.65823</v>
      </c>
    </row>
    <row r="6" spans="1:56" x14ac:dyDescent="0.25">
      <c r="A6">
        <v>25</v>
      </c>
      <c r="B6">
        <v>3029.4533200000001</v>
      </c>
      <c r="C6">
        <v>2856.8889680000002</v>
      </c>
      <c r="D6">
        <v>2684.3246159999999</v>
      </c>
      <c r="E6">
        <v>2511.760264</v>
      </c>
      <c r="F6">
        <v>2339.1959120000001</v>
      </c>
      <c r="G6">
        <v>2166.6315599999998</v>
      </c>
      <c r="H6">
        <v>2164.654458</v>
      </c>
      <c r="I6">
        <v>2162.6773560000001</v>
      </c>
      <c r="J6">
        <v>2160.7002539999999</v>
      </c>
      <c r="K6">
        <v>2158.723152</v>
      </c>
      <c r="L6">
        <v>2156.7460500000002</v>
      </c>
      <c r="M6">
        <v>2046.7690560000001</v>
      </c>
      <c r="N6">
        <v>1936.792062</v>
      </c>
      <c r="O6">
        <v>1826.8150680000001</v>
      </c>
      <c r="P6">
        <v>1716.838074</v>
      </c>
      <c r="Q6">
        <v>1606.8610799999999</v>
      </c>
      <c r="R6">
        <v>1476.3597440000001</v>
      </c>
      <c r="S6">
        <v>1345.8584080000001</v>
      </c>
      <c r="T6">
        <v>1215.357072</v>
      </c>
      <c r="U6">
        <v>1084.855736</v>
      </c>
      <c r="V6">
        <v>954.35440000000006</v>
      </c>
      <c r="W6">
        <v>890.09995600000002</v>
      </c>
      <c r="X6">
        <v>827.839472</v>
      </c>
      <c r="Y6">
        <v>765.57898799999998</v>
      </c>
      <c r="Z6">
        <v>703.31850399999996</v>
      </c>
      <c r="AA6">
        <v>641.05802000000006</v>
      </c>
      <c r="AB6">
        <v>570.25460199999998</v>
      </c>
      <c r="AC6">
        <v>500.12390399999998</v>
      </c>
      <c r="AD6">
        <v>429.99320599999999</v>
      </c>
      <c r="AE6">
        <v>359.86250799999999</v>
      </c>
      <c r="AF6">
        <v>289.73181</v>
      </c>
      <c r="AG6">
        <v>265.11715400000003</v>
      </c>
      <c r="AH6">
        <v>240.71804800000001</v>
      </c>
      <c r="AI6">
        <v>216.31894199999999</v>
      </c>
      <c r="AJ6">
        <v>191.919836</v>
      </c>
      <c r="AK6">
        <v>167.52072999999999</v>
      </c>
      <c r="AL6">
        <v>149.12241800000001</v>
      </c>
      <c r="AM6">
        <v>130.814156</v>
      </c>
      <c r="AN6">
        <v>112.505894</v>
      </c>
      <c r="AO6">
        <v>94.197631999999999</v>
      </c>
      <c r="AP6">
        <v>75.88937</v>
      </c>
      <c r="AQ6">
        <v>69.341530000000006</v>
      </c>
      <c r="AR6">
        <v>62.872320000000002</v>
      </c>
      <c r="AS6">
        <v>56.403109999999998</v>
      </c>
      <c r="AT6">
        <v>49.933900000000001</v>
      </c>
      <c r="AU6">
        <v>43.464689999999997</v>
      </c>
      <c r="AV6">
        <v>40.48471</v>
      </c>
      <c r="AW6">
        <v>37.528089999999999</v>
      </c>
      <c r="AX6">
        <v>34.571469999999998</v>
      </c>
      <c r="AY6">
        <v>31.614850000000001</v>
      </c>
      <c r="AZ6">
        <v>28.65823</v>
      </c>
    </row>
    <row r="7" spans="1:56" x14ac:dyDescent="0.25">
      <c r="A7">
        <v>30</v>
      </c>
      <c r="B7">
        <v>3029.4533200000001</v>
      </c>
      <c r="C7">
        <v>2856.8889680000002</v>
      </c>
      <c r="D7">
        <v>2684.3246159999999</v>
      </c>
      <c r="E7">
        <v>2511.760264</v>
      </c>
      <c r="F7">
        <v>2339.1959120000001</v>
      </c>
      <c r="G7">
        <v>2166.6315599999998</v>
      </c>
      <c r="H7">
        <v>2164.654458</v>
      </c>
      <c r="I7">
        <v>2162.6773560000001</v>
      </c>
      <c r="J7">
        <v>2160.7002539999999</v>
      </c>
      <c r="K7">
        <v>2158.723152</v>
      </c>
      <c r="L7">
        <v>2156.7460500000002</v>
      </c>
      <c r="M7">
        <v>2046.7690560000001</v>
      </c>
      <c r="N7">
        <v>1936.792062</v>
      </c>
      <c r="O7">
        <v>1826.8150680000001</v>
      </c>
      <c r="P7">
        <v>1716.838074</v>
      </c>
      <c r="Q7">
        <v>1606.8610799999999</v>
      </c>
      <c r="R7">
        <v>1476.3597440000001</v>
      </c>
      <c r="S7">
        <v>1345.8584080000001</v>
      </c>
      <c r="T7">
        <v>1215.357072</v>
      </c>
      <c r="U7">
        <v>1084.855736</v>
      </c>
      <c r="V7">
        <v>954.35440000000006</v>
      </c>
      <c r="W7">
        <v>890.09995600000002</v>
      </c>
      <c r="X7">
        <v>827.839472</v>
      </c>
      <c r="Y7">
        <v>765.57898799999998</v>
      </c>
      <c r="Z7">
        <v>703.31850399999996</v>
      </c>
      <c r="AA7">
        <v>641.05802000000006</v>
      </c>
      <c r="AB7">
        <v>570.25460199999998</v>
      </c>
      <c r="AC7">
        <v>500.12390399999998</v>
      </c>
      <c r="AD7">
        <v>429.99320599999999</v>
      </c>
      <c r="AE7">
        <v>359.86250799999999</v>
      </c>
      <c r="AF7">
        <v>289.73181</v>
      </c>
      <c r="AG7">
        <v>265.11715400000003</v>
      </c>
      <c r="AH7">
        <v>240.71804800000001</v>
      </c>
      <c r="AI7">
        <v>216.31894199999999</v>
      </c>
      <c r="AJ7">
        <v>191.919836</v>
      </c>
      <c r="AK7">
        <v>167.52072999999999</v>
      </c>
      <c r="AL7">
        <v>149.12241800000001</v>
      </c>
      <c r="AM7">
        <v>130.814156</v>
      </c>
      <c r="AN7">
        <v>112.505894</v>
      </c>
      <c r="AO7">
        <v>94.197631999999999</v>
      </c>
      <c r="AP7">
        <v>75.88937</v>
      </c>
      <c r="AQ7">
        <v>69.341530000000006</v>
      </c>
      <c r="AR7">
        <v>62.872320000000002</v>
      </c>
      <c r="AS7">
        <v>56.403109999999998</v>
      </c>
      <c r="AT7">
        <v>49.933900000000001</v>
      </c>
      <c r="AU7">
        <v>43.464689999999997</v>
      </c>
      <c r="AV7">
        <v>40.48471</v>
      </c>
      <c r="AW7">
        <v>37.528089999999999</v>
      </c>
      <c r="AX7">
        <v>34.571469999999998</v>
      </c>
      <c r="AY7">
        <v>31.614850000000001</v>
      </c>
      <c r="AZ7">
        <v>28.65823</v>
      </c>
    </row>
    <row r="8" spans="1:56" x14ac:dyDescent="0.25">
      <c r="A8">
        <v>35</v>
      </c>
      <c r="B8">
        <v>3029.4533200000001</v>
      </c>
      <c r="C8">
        <v>2856.8889680000002</v>
      </c>
      <c r="D8">
        <v>2684.3246159999999</v>
      </c>
      <c r="E8">
        <v>2511.760264</v>
      </c>
      <c r="F8">
        <v>2339.1959120000001</v>
      </c>
      <c r="G8">
        <v>2166.6315599999998</v>
      </c>
      <c r="H8">
        <v>2164.654458</v>
      </c>
      <c r="I8">
        <v>2162.6773560000001</v>
      </c>
      <c r="J8">
        <v>2160.7002539999999</v>
      </c>
      <c r="K8">
        <v>2158.723152</v>
      </c>
      <c r="L8">
        <v>2156.7460500000002</v>
      </c>
      <c r="M8">
        <v>2046.7690560000001</v>
      </c>
      <c r="N8">
        <v>1936.792062</v>
      </c>
      <c r="O8">
        <v>1826.8150680000001</v>
      </c>
      <c r="P8">
        <v>1716.838074</v>
      </c>
      <c r="Q8">
        <v>1606.8610799999999</v>
      </c>
      <c r="R8">
        <v>1476.3597440000001</v>
      </c>
      <c r="S8">
        <v>1345.8584080000001</v>
      </c>
      <c r="T8">
        <v>1215.357072</v>
      </c>
      <c r="U8">
        <v>1084.855736</v>
      </c>
      <c r="V8">
        <v>954.35440000000006</v>
      </c>
      <c r="W8">
        <v>890.09995600000002</v>
      </c>
      <c r="X8">
        <v>827.839472</v>
      </c>
      <c r="Y8">
        <v>765.57898799999998</v>
      </c>
      <c r="Z8">
        <v>703.31850399999996</v>
      </c>
      <c r="AA8">
        <v>641.05802000000006</v>
      </c>
      <c r="AB8">
        <v>570.25460199999998</v>
      </c>
      <c r="AC8">
        <v>500.12390399999998</v>
      </c>
      <c r="AD8">
        <v>429.99320599999999</v>
      </c>
      <c r="AE8">
        <v>359.86250799999999</v>
      </c>
      <c r="AF8">
        <v>289.73181</v>
      </c>
      <c r="AG8">
        <v>265.11715400000003</v>
      </c>
      <c r="AH8">
        <v>240.71804800000001</v>
      </c>
      <c r="AI8">
        <v>216.31894199999999</v>
      </c>
      <c r="AJ8">
        <v>191.919836</v>
      </c>
      <c r="AK8">
        <v>167.52072999999999</v>
      </c>
      <c r="AL8">
        <v>149.12241800000001</v>
      </c>
      <c r="AM8">
        <v>130.814156</v>
      </c>
      <c r="AN8">
        <v>112.505894</v>
      </c>
      <c r="AO8">
        <v>94.197631999999999</v>
      </c>
      <c r="AP8">
        <v>75.88937</v>
      </c>
      <c r="AQ8">
        <v>69.341530000000006</v>
      </c>
      <c r="AR8">
        <v>62.872320000000002</v>
      </c>
      <c r="AS8">
        <v>56.403109999999998</v>
      </c>
      <c r="AT8">
        <v>49.933900000000001</v>
      </c>
      <c r="AU8">
        <v>43.464689999999997</v>
      </c>
      <c r="AV8">
        <v>40.48471</v>
      </c>
      <c r="AW8">
        <v>37.528089999999999</v>
      </c>
      <c r="AX8">
        <v>34.571469999999998</v>
      </c>
      <c r="AY8">
        <v>31.614850000000001</v>
      </c>
      <c r="AZ8">
        <v>28.65823</v>
      </c>
    </row>
    <row r="9" spans="1:56" x14ac:dyDescent="0.25">
      <c r="A9">
        <v>40</v>
      </c>
      <c r="B9">
        <v>3029.4533200000001</v>
      </c>
      <c r="C9">
        <v>2856.8889680000002</v>
      </c>
      <c r="D9">
        <v>2684.3246159999999</v>
      </c>
      <c r="E9">
        <v>2511.760264</v>
      </c>
      <c r="F9">
        <v>2339.1959120000001</v>
      </c>
      <c r="G9">
        <v>2166.6315599999998</v>
      </c>
      <c r="H9">
        <v>2164.654458</v>
      </c>
      <c r="I9">
        <v>2162.6773560000001</v>
      </c>
      <c r="J9">
        <v>2160.7002539999999</v>
      </c>
      <c r="K9">
        <v>2158.723152</v>
      </c>
      <c r="L9">
        <v>2156.7460500000002</v>
      </c>
      <c r="M9">
        <v>2046.7690560000001</v>
      </c>
      <c r="N9">
        <v>1936.792062</v>
      </c>
      <c r="O9">
        <v>1826.8150680000001</v>
      </c>
      <c r="P9">
        <v>1716.838074</v>
      </c>
      <c r="Q9">
        <v>1606.8610799999999</v>
      </c>
      <c r="R9">
        <v>1476.3597440000001</v>
      </c>
      <c r="S9">
        <v>1345.8584080000001</v>
      </c>
      <c r="T9">
        <v>1215.357072</v>
      </c>
      <c r="U9">
        <v>1084.855736</v>
      </c>
      <c r="V9">
        <v>954.35440000000006</v>
      </c>
      <c r="W9">
        <v>890.09995600000002</v>
      </c>
      <c r="X9">
        <v>827.839472</v>
      </c>
      <c r="Y9">
        <v>765.57898799999998</v>
      </c>
      <c r="Z9">
        <v>703.31850399999996</v>
      </c>
      <c r="AA9">
        <v>641.05802000000006</v>
      </c>
      <c r="AB9">
        <v>570.25460199999998</v>
      </c>
      <c r="AC9">
        <v>500.12390399999998</v>
      </c>
      <c r="AD9">
        <v>429.99320599999999</v>
      </c>
      <c r="AE9">
        <v>359.86250799999999</v>
      </c>
      <c r="AF9">
        <v>289.73181</v>
      </c>
      <c r="AG9">
        <v>265.11715400000003</v>
      </c>
      <c r="AH9">
        <v>240.71804800000001</v>
      </c>
      <c r="AI9">
        <v>216.31894199999999</v>
      </c>
      <c r="AJ9">
        <v>191.919836</v>
      </c>
      <c r="AK9">
        <v>167.52072999999999</v>
      </c>
      <c r="AL9">
        <v>149.12241800000001</v>
      </c>
      <c r="AM9">
        <v>130.814156</v>
      </c>
      <c r="AN9">
        <v>112.505894</v>
      </c>
      <c r="AO9">
        <v>94.197631999999999</v>
      </c>
      <c r="AP9">
        <v>75.88937</v>
      </c>
      <c r="AQ9">
        <v>69.341530000000006</v>
      </c>
      <c r="AR9">
        <v>62.872320000000002</v>
      </c>
      <c r="AS9">
        <v>56.403109999999998</v>
      </c>
      <c r="AT9">
        <v>49.933900000000001</v>
      </c>
      <c r="AU9">
        <v>43.464689999999997</v>
      </c>
      <c r="AV9">
        <v>40.48471</v>
      </c>
      <c r="AW9">
        <v>37.528089999999999</v>
      </c>
      <c r="AX9">
        <v>34.571469999999998</v>
      </c>
      <c r="AY9">
        <v>31.614850000000001</v>
      </c>
      <c r="AZ9">
        <v>28.65823</v>
      </c>
    </row>
    <row r="10" spans="1:56" x14ac:dyDescent="0.25">
      <c r="A10">
        <v>45</v>
      </c>
      <c r="B10">
        <v>3029.4533200000001</v>
      </c>
      <c r="C10">
        <v>2856.8889680000002</v>
      </c>
      <c r="D10">
        <v>2684.3246159999999</v>
      </c>
      <c r="E10">
        <v>2511.760264</v>
      </c>
      <c r="F10">
        <v>2339.1959120000001</v>
      </c>
      <c r="G10">
        <v>2166.6315599999998</v>
      </c>
      <c r="H10">
        <v>2164.654458</v>
      </c>
      <c r="I10">
        <v>2162.6773560000001</v>
      </c>
      <c r="J10">
        <v>2160.7002539999999</v>
      </c>
      <c r="K10">
        <v>2158.723152</v>
      </c>
      <c r="L10">
        <v>2156.7460500000002</v>
      </c>
      <c r="M10">
        <v>2046.7690560000001</v>
      </c>
      <c r="N10">
        <v>1936.792062</v>
      </c>
      <c r="O10">
        <v>1826.8150680000001</v>
      </c>
      <c r="P10">
        <v>1716.838074</v>
      </c>
      <c r="Q10">
        <v>1606.8610799999999</v>
      </c>
      <c r="R10">
        <v>1476.3597440000001</v>
      </c>
      <c r="S10">
        <v>1345.8584080000001</v>
      </c>
      <c r="T10">
        <v>1215.357072</v>
      </c>
      <c r="U10">
        <v>1084.855736</v>
      </c>
      <c r="V10">
        <v>954.35440000000006</v>
      </c>
      <c r="W10">
        <v>890.09995600000002</v>
      </c>
      <c r="X10">
        <v>827.839472</v>
      </c>
      <c r="Y10">
        <v>765.57898799999998</v>
      </c>
      <c r="Z10">
        <v>703.31850399999996</v>
      </c>
      <c r="AA10">
        <v>641.05802000000006</v>
      </c>
      <c r="AB10">
        <v>570.25460199999998</v>
      </c>
      <c r="AC10">
        <v>500.12390399999998</v>
      </c>
      <c r="AD10">
        <v>429.99320599999999</v>
      </c>
      <c r="AE10">
        <v>359.86250799999999</v>
      </c>
      <c r="AF10">
        <v>289.73181</v>
      </c>
      <c r="AG10">
        <v>265.11715400000003</v>
      </c>
      <c r="AH10">
        <v>240.71804800000001</v>
      </c>
      <c r="AI10">
        <v>216.31894199999999</v>
      </c>
      <c r="AJ10">
        <v>191.919836</v>
      </c>
      <c r="AK10">
        <v>167.52072999999999</v>
      </c>
      <c r="AL10">
        <v>149.12241800000001</v>
      </c>
      <c r="AM10">
        <v>130.814156</v>
      </c>
      <c r="AN10">
        <v>112.505894</v>
      </c>
      <c r="AO10">
        <v>94.197631999999999</v>
      </c>
      <c r="AP10">
        <v>75.88937</v>
      </c>
      <c r="AQ10">
        <v>69.341530000000006</v>
      </c>
      <c r="AR10">
        <v>62.872320000000002</v>
      </c>
      <c r="AS10">
        <v>56.403109999999998</v>
      </c>
      <c r="AT10">
        <v>49.933900000000001</v>
      </c>
      <c r="AU10">
        <v>43.464689999999997</v>
      </c>
      <c r="AV10">
        <v>40.48471</v>
      </c>
      <c r="AW10">
        <v>37.528089999999999</v>
      </c>
      <c r="AX10">
        <v>34.571469999999998</v>
      </c>
      <c r="AY10">
        <v>31.614850000000001</v>
      </c>
      <c r="AZ10">
        <v>28.65823</v>
      </c>
    </row>
    <row r="11" spans="1:56" x14ac:dyDescent="0.25">
      <c r="A11">
        <v>50</v>
      </c>
      <c r="B11">
        <v>3029.4533200000001</v>
      </c>
      <c r="C11">
        <v>2856.8889680000002</v>
      </c>
      <c r="D11">
        <v>2684.3246159999999</v>
      </c>
      <c r="E11">
        <v>2511.760264</v>
      </c>
      <c r="F11">
        <v>2339.1959120000001</v>
      </c>
      <c r="G11">
        <v>2166.6315599999998</v>
      </c>
      <c r="H11">
        <v>2164.654458</v>
      </c>
      <c r="I11">
        <v>2162.6773560000001</v>
      </c>
      <c r="J11">
        <v>2160.7002539999999</v>
      </c>
      <c r="K11">
        <v>2158.723152</v>
      </c>
      <c r="L11">
        <v>2156.7460500000002</v>
      </c>
      <c r="M11">
        <v>2046.7690560000001</v>
      </c>
      <c r="N11">
        <v>1936.792062</v>
      </c>
      <c r="O11">
        <v>1826.8150680000001</v>
      </c>
      <c r="P11">
        <v>1716.838074</v>
      </c>
      <c r="Q11">
        <v>1606.8610799999999</v>
      </c>
      <c r="R11">
        <v>1476.3597440000001</v>
      </c>
      <c r="S11">
        <v>1345.8584080000001</v>
      </c>
      <c r="T11">
        <v>1215.357072</v>
      </c>
      <c r="U11">
        <v>1084.855736</v>
      </c>
      <c r="V11">
        <v>954.35440000000006</v>
      </c>
      <c r="W11">
        <v>890.09995600000002</v>
      </c>
      <c r="X11">
        <v>827.839472</v>
      </c>
      <c r="Y11">
        <v>765.57898799999998</v>
      </c>
      <c r="Z11">
        <v>703.31850399999996</v>
      </c>
      <c r="AA11">
        <v>641.05802000000006</v>
      </c>
      <c r="AB11">
        <v>570.25460199999998</v>
      </c>
      <c r="AC11">
        <v>500.12390399999998</v>
      </c>
      <c r="AD11">
        <v>429.99320599999999</v>
      </c>
      <c r="AE11">
        <v>359.86250799999999</v>
      </c>
      <c r="AF11">
        <v>289.73181</v>
      </c>
      <c r="AG11">
        <v>265.11715400000003</v>
      </c>
      <c r="AH11">
        <v>240.71804800000001</v>
      </c>
      <c r="AI11">
        <v>216.31894199999999</v>
      </c>
      <c r="AJ11">
        <v>191.919836</v>
      </c>
      <c r="AK11">
        <v>167.52072999999999</v>
      </c>
      <c r="AL11">
        <v>149.12241800000001</v>
      </c>
      <c r="AM11">
        <v>130.814156</v>
      </c>
      <c r="AN11">
        <v>112.505894</v>
      </c>
      <c r="AO11">
        <v>94.197631999999999</v>
      </c>
      <c r="AP11">
        <v>75.88937</v>
      </c>
      <c r="AQ11">
        <v>69.341530000000006</v>
      </c>
      <c r="AR11">
        <v>62.872320000000002</v>
      </c>
      <c r="AS11">
        <v>56.403109999999998</v>
      </c>
      <c r="AT11">
        <v>49.933900000000001</v>
      </c>
      <c r="AU11">
        <v>43.464689999999997</v>
      </c>
      <c r="AV11">
        <v>40.48471</v>
      </c>
      <c r="AW11">
        <v>37.528089999999999</v>
      </c>
      <c r="AX11">
        <v>34.571469999999998</v>
      </c>
      <c r="AY11">
        <v>31.614850000000001</v>
      </c>
      <c r="AZ11">
        <v>28.65823</v>
      </c>
    </row>
    <row r="12" spans="1:56" x14ac:dyDescent="0.25">
      <c r="A12">
        <v>55</v>
      </c>
      <c r="B12">
        <v>3029.4533200000001</v>
      </c>
      <c r="C12">
        <v>2856.8889680000002</v>
      </c>
      <c r="D12">
        <v>2684.3246159999999</v>
      </c>
      <c r="E12">
        <v>2511.760264</v>
      </c>
      <c r="F12">
        <v>2339.1959120000001</v>
      </c>
      <c r="G12">
        <v>2166.6315599999998</v>
      </c>
      <c r="H12">
        <v>2164.654458</v>
      </c>
      <c r="I12">
        <v>2162.6773560000001</v>
      </c>
      <c r="J12">
        <v>2160.7002539999999</v>
      </c>
      <c r="K12">
        <v>2158.723152</v>
      </c>
      <c r="L12">
        <v>2156.7460500000002</v>
      </c>
      <c r="M12">
        <v>2046.7690560000001</v>
      </c>
      <c r="N12">
        <v>1936.792062</v>
      </c>
      <c r="O12">
        <v>1826.8150680000001</v>
      </c>
      <c r="P12">
        <v>1716.838074</v>
      </c>
      <c r="Q12">
        <v>1606.8610799999999</v>
      </c>
      <c r="R12">
        <v>1476.3597440000001</v>
      </c>
      <c r="S12">
        <v>1345.8584080000001</v>
      </c>
      <c r="T12">
        <v>1215.357072</v>
      </c>
      <c r="U12">
        <v>1084.855736</v>
      </c>
      <c r="V12">
        <v>954.35440000000006</v>
      </c>
      <c r="W12">
        <v>890.09995600000002</v>
      </c>
      <c r="X12">
        <v>827.839472</v>
      </c>
      <c r="Y12">
        <v>765.57898799999998</v>
      </c>
      <c r="Z12">
        <v>703.31850399999996</v>
      </c>
      <c r="AA12">
        <v>641.05802000000006</v>
      </c>
      <c r="AB12">
        <v>570.25460199999998</v>
      </c>
      <c r="AC12">
        <v>500.12390399999998</v>
      </c>
      <c r="AD12">
        <v>429.99320599999999</v>
      </c>
      <c r="AE12">
        <v>359.86250799999999</v>
      </c>
      <c r="AF12">
        <v>289.73181</v>
      </c>
      <c r="AG12">
        <v>265.11715400000003</v>
      </c>
      <c r="AH12">
        <v>240.71804800000001</v>
      </c>
      <c r="AI12">
        <v>216.31894199999999</v>
      </c>
      <c r="AJ12">
        <v>191.919836</v>
      </c>
      <c r="AK12">
        <v>167.52072999999999</v>
      </c>
      <c r="AL12">
        <v>149.12241800000001</v>
      </c>
      <c r="AM12">
        <v>130.814156</v>
      </c>
      <c r="AN12">
        <v>112.505894</v>
      </c>
      <c r="AO12">
        <v>94.197631999999999</v>
      </c>
      <c r="AP12">
        <v>75.88937</v>
      </c>
      <c r="AQ12">
        <v>69.341530000000006</v>
      </c>
      <c r="AR12">
        <v>62.872320000000002</v>
      </c>
      <c r="AS12">
        <v>56.403109999999998</v>
      </c>
      <c r="AT12">
        <v>49.933900000000001</v>
      </c>
      <c r="AU12">
        <v>43.464689999999997</v>
      </c>
      <c r="AV12">
        <v>40.48471</v>
      </c>
      <c r="AW12">
        <v>37.528089999999999</v>
      </c>
      <c r="AX12">
        <v>34.571469999999998</v>
      </c>
      <c r="AY12">
        <v>31.614850000000001</v>
      </c>
      <c r="AZ12">
        <v>28.65823</v>
      </c>
    </row>
    <row r="13" spans="1:56" x14ac:dyDescent="0.25">
      <c r="A13">
        <v>60</v>
      </c>
      <c r="B13">
        <v>3029.4533200000001</v>
      </c>
      <c r="C13">
        <v>2856.8889680000002</v>
      </c>
      <c r="D13">
        <v>2684.3246159999999</v>
      </c>
      <c r="E13">
        <v>2511.760264</v>
      </c>
      <c r="F13">
        <v>2339.1959120000001</v>
      </c>
      <c r="G13">
        <v>2166.6315599999998</v>
      </c>
      <c r="H13">
        <v>2164.654458</v>
      </c>
      <c r="I13">
        <v>2162.6773560000001</v>
      </c>
      <c r="J13">
        <v>2160.7002539999999</v>
      </c>
      <c r="K13">
        <v>2158.723152</v>
      </c>
      <c r="L13">
        <v>2156.7460500000002</v>
      </c>
      <c r="M13">
        <v>2046.7690560000001</v>
      </c>
      <c r="N13">
        <v>1936.792062</v>
      </c>
      <c r="O13">
        <v>1826.8150680000001</v>
      </c>
      <c r="P13">
        <v>1716.838074</v>
      </c>
      <c r="Q13">
        <v>1606.8610799999999</v>
      </c>
      <c r="R13">
        <v>1476.3597440000001</v>
      </c>
      <c r="S13">
        <v>1345.8584080000001</v>
      </c>
      <c r="T13">
        <v>1215.357072</v>
      </c>
      <c r="U13">
        <v>1084.855736</v>
      </c>
      <c r="V13">
        <v>954.35440000000006</v>
      </c>
      <c r="W13">
        <v>890.09995600000002</v>
      </c>
      <c r="X13">
        <v>827.839472</v>
      </c>
      <c r="Y13">
        <v>765.57898799999998</v>
      </c>
      <c r="Z13">
        <v>703.31850399999996</v>
      </c>
      <c r="AA13">
        <v>641.05802000000006</v>
      </c>
      <c r="AB13">
        <v>570.25460199999998</v>
      </c>
      <c r="AC13">
        <v>500.12390399999998</v>
      </c>
      <c r="AD13">
        <v>429.99320599999999</v>
      </c>
      <c r="AE13">
        <v>359.86250799999999</v>
      </c>
      <c r="AF13">
        <v>289.73181</v>
      </c>
      <c r="AG13">
        <v>265.11715400000003</v>
      </c>
      <c r="AH13">
        <v>240.71804800000001</v>
      </c>
      <c r="AI13">
        <v>216.31894199999999</v>
      </c>
      <c r="AJ13">
        <v>191.919836</v>
      </c>
      <c r="AK13">
        <v>167.52072999999999</v>
      </c>
      <c r="AL13">
        <v>149.12241800000001</v>
      </c>
      <c r="AM13">
        <v>130.814156</v>
      </c>
      <c r="AN13">
        <v>112.505894</v>
      </c>
      <c r="AO13">
        <v>94.197631999999999</v>
      </c>
      <c r="AP13">
        <v>75.88937</v>
      </c>
      <c r="AQ13">
        <v>69.341530000000006</v>
      </c>
      <c r="AR13">
        <v>62.872320000000002</v>
      </c>
      <c r="AS13">
        <v>56.403109999999998</v>
      </c>
      <c r="AT13">
        <v>49.933900000000001</v>
      </c>
      <c r="AU13">
        <v>43.464689999999997</v>
      </c>
      <c r="AV13">
        <v>40.48471</v>
      </c>
      <c r="AW13">
        <v>37.528089999999999</v>
      </c>
      <c r="AX13">
        <v>34.571469999999998</v>
      </c>
      <c r="AY13">
        <v>31.614850000000001</v>
      </c>
      <c r="AZ13">
        <v>28.65823</v>
      </c>
    </row>
    <row r="14" spans="1:56" x14ac:dyDescent="0.25">
      <c r="A14">
        <v>65</v>
      </c>
      <c r="B14">
        <v>3029.4533200000001</v>
      </c>
      <c r="C14">
        <v>2856.8889680000002</v>
      </c>
      <c r="D14">
        <v>2684.3246159999999</v>
      </c>
      <c r="E14">
        <v>2511.760264</v>
      </c>
      <c r="F14">
        <v>2339.1959120000001</v>
      </c>
      <c r="G14">
        <v>2166.6315599999998</v>
      </c>
      <c r="H14">
        <v>2164.654458</v>
      </c>
      <c r="I14">
        <v>2162.6773560000001</v>
      </c>
      <c r="J14">
        <v>2160.7002539999999</v>
      </c>
      <c r="K14">
        <v>2158.723152</v>
      </c>
      <c r="L14">
        <v>2156.7460500000002</v>
      </c>
      <c r="M14">
        <v>2046.7690560000001</v>
      </c>
      <c r="N14">
        <v>1936.792062</v>
      </c>
      <c r="O14">
        <v>1826.8150680000001</v>
      </c>
      <c r="P14">
        <v>1716.838074</v>
      </c>
      <c r="Q14">
        <v>1606.8610799999999</v>
      </c>
      <c r="R14">
        <v>1476.3597440000001</v>
      </c>
      <c r="S14">
        <v>1345.8584080000001</v>
      </c>
      <c r="T14">
        <v>1215.357072</v>
      </c>
      <c r="U14">
        <v>1084.855736</v>
      </c>
      <c r="V14">
        <v>954.35440000000006</v>
      </c>
      <c r="W14">
        <v>890.09995600000002</v>
      </c>
      <c r="X14">
        <v>827.839472</v>
      </c>
      <c r="Y14">
        <v>765.57898799999998</v>
      </c>
      <c r="Z14">
        <v>703.31850399999996</v>
      </c>
      <c r="AA14">
        <v>641.05802000000006</v>
      </c>
      <c r="AB14">
        <v>570.25460199999998</v>
      </c>
      <c r="AC14">
        <v>500.12390399999998</v>
      </c>
      <c r="AD14">
        <v>429.99320599999999</v>
      </c>
      <c r="AE14">
        <v>359.86250799999999</v>
      </c>
      <c r="AF14">
        <v>289.73181</v>
      </c>
      <c r="AG14">
        <v>265.11715400000003</v>
      </c>
      <c r="AH14">
        <v>240.71804800000001</v>
      </c>
      <c r="AI14">
        <v>216.31894199999999</v>
      </c>
      <c r="AJ14">
        <v>191.919836</v>
      </c>
      <c r="AK14">
        <v>167.52072999999999</v>
      </c>
      <c r="AL14">
        <v>149.12241800000001</v>
      </c>
      <c r="AM14">
        <v>130.814156</v>
      </c>
      <c r="AN14">
        <v>112.505894</v>
      </c>
      <c r="AO14">
        <v>94.197631999999999</v>
      </c>
      <c r="AP14">
        <v>75.88937</v>
      </c>
      <c r="AQ14">
        <v>69.341530000000006</v>
      </c>
      <c r="AR14">
        <v>62.872320000000002</v>
      </c>
      <c r="AS14">
        <v>56.403109999999998</v>
      </c>
      <c r="AT14">
        <v>49.933900000000001</v>
      </c>
      <c r="AU14">
        <v>43.464689999999997</v>
      </c>
      <c r="AV14">
        <v>40.48471</v>
      </c>
      <c r="AW14">
        <v>37.528089999999999</v>
      </c>
      <c r="AX14">
        <v>34.571469999999998</v>
      </c>
      <c r="AY14">
        <v>31.614850000000001</v>
      </c>
      <c r="AZ14">
        <v>28.65823</v>
      </c>
    </row>
    <row r="15" spans="1:56" x14ac:dyDescent="0.25">
      <c r="A15">
        <v>70</v>
      </c>
      <c r="B15">
        <v>3029.4533200000001</v>
      </c>
      <c r="C15">
        <v>2856.8889680000002</v>
      </c>
      <c r="D15">
        <v>2684.3246159999999</v>
      </c>
      <c r="E15">
        <v>2511.760264</v>
      </c>
      <c r="F15">
        <v>2339.1959120000001</v>
      </c>
      <c r="G15">
        <v>2166.6315599999998</v>
      </c>
      <c r="H15">
        <v>2164.654458</v>
      </c>
      <c r="I15">
        <v>2162.6773560000001</v>
      </c>
      <c r="J15">
        <v>2160.7002539999999</v>
      </c>
      <c r="K15">
        <v>2158.723152</v>
      </c>
      <c r="L15">
        <v>2156.7460500000002</v>
      </c>
      <c r="M15">
        <v>2046.7690560000001</v>
      </c>
      <c r="N15">
        <v>1936.792062</v>
      </c>
      <c r="O15">
        <v>1826.8150680000001</v>
      </c>
      <c r="P15">
        <v>1716.838074</v>
      </c>
      <c r="Q15">
        <v>1606.8610799999999</v>
      </c>
      <c r="R15">
        <v>1476.3597440000001</v>
      </c>
      <c r="S15">
        <v>1345.8584080000001</v>
      </c>
      <c r="T15">
        <v>1215.357072</v>
      </c>
      <c r="U15">
        <v>1084.855736</v>
      </c>
      <c r="V15">
        <v>954.35440000000006</v>
      </c>
      <c r="W15">
        <v>890.09995600000002</v>
      </c>
      <c r="X15">
        <v>827.839472</v>
      </c>
      <c r="Y15">
        <v>765.57898799999998</v>
      </c>
      <c r="Z15">
        <v>703.31850399999996</v>
      </c>
      <c r="AA15">
        <v>641.05802000000006</v>
      </c>
      <c r="AB15">
        <v>570.25460199999998</v>
      </c>
      <c r="AC15">
        <v>500.12390399999998</v>
      </c>
      <c r="AD15">
        <v>429.99320599999999</v>
      </c>
      <c r="AE15">
        <v>359.86250799999999</v>
      </c>
      <c r="AF15">
        <v>289.73181</v>
      </c>
      <c r="AG15">
        <v>265.11715400000003</v>
      </c>
      <c r="AH15">
        <v>240.71804800000001</v>
      </c>
      <c r="AI15">
        <v>216.31894199999999</v>
      </c>
      <c r="AJ15">
        <v>191.919836</v>
      </c>
      <c r="AK15">
        <v>167.52072999999999</v>
      </c>
      <c r="AL15">
        <v>149.12241800000001</v>
      </c>
      <c r="AM15">
        <v>130.814156</v>
      </c>
      <c r="AN15">
        <v>112.505894</v>
      </c>
      <c r="AO15">
        <v>94.197631999999999</v>
      </c>
      <c r="AP15">
        <v>75.88937</v>
      </c>
      <c r="AQ15">
        <v>69.341530000000006</v>
      </c>
      <c r="AR15">
        <v>62.872320000000002</v>
      </c>
      <c r="AS15">
        <v>56.403109999999998</v>
      </c>
      <c r="AT15">
        <v>49.933900000000001</v>
      </c>
      <c r="AU15">
        <v>43.464689999999997</v>
      </c>
      <c r="AV15">
        <v>40.48471</v>
      </c>
      <c r="AW15">
        <v>37.528089999999999</v>
      </c>
      <c r="AX15">
        <v>34.571469999999998</v>
      </c>
      <c r="AY15">
        <v>31.614850000000001</v>
      </c>
      <c r="AZ15">
        <v>28.65823</v>
      </c>
    </row>
    <row r="16" spans="1:56" x14ac:dyDescent="0.25">
      <c r="A16">
        <v>75</v>
      </c>
      <c r="B16">
        <v>3029.4533200000001</v>
      </c>
      <c r="C16">
        <v>2856.8889680000002</v>
      </c>
      <c r="D16">
        <v>2684.3246159999999</v>
      </c>
      <c r="E16">
        <v>2511.760264</v>
      </c>
      <c r="F16">
        <v>2339.1959120000001</v>
      </c>
      <c r="G16">
        <v>2166.6315599999998</v>
      </c>
      <c r="H16">
        <v>2164.654458</v>
      </c>
      <c r="I16">
        <v>2162.6773560000001</v>
      </c>
      <c r="J16">
        <v>2160.7002539999999</v>
      </c>
      <c r="K16">
        <v>2158.723152</v>
      </c>
      <c r="L16">
        <v>2156.7460500000002</v>
      </c>
      <c r="M16">
        <v>2046.7690560000001</v>
      </c>
      <c r="N16">
        <v>1936.792062</v>
      </c>
      <c r="O16">
        <v>1826.8150680000001</v>
      </c>
      <c r="P16">
        <v>1716.838074</v>
      </c>
      <c r="Q16">
        <v>1606.8610799999999</v>
      </c>
      <c r="R16">
        <v>1476.3597440000001</v>
      </c>
      <c r="S16">
        <v>1345.8584080000001</v>
      </c>
      <c r="T16">
        <v>1215.357072</v>
      </c>
      <c r="U16">
        <v>1084.855736</v>
      </c>
      <c r="V16">
        <v>954.35440000000006</v>
      </c>
      <c r="W16">
        <v>890.09995600000002</v>
      </c>
      <c r="X16">
        <v>827.839472</v>
      </c>
      <c r="Y16">
        <v>765.57898799999998</v>
      </c>
      <c r="Z16">
        <v>703.31850399999996</v>
      </c>
      <c r="AA16">
        <v>641.05802000000006</v>
      </c>
      <c r="AB16">
        <v>570.25460199999998</v>
      </c>
      <c r="AC16">
        <v>500.12390399999998</v>
      </c>
      <c r="AD16">
        <v>429.99320599999999</v>
      </c>
      <c r="AE16">
        <v>359.86250799999999</v>
      </c>
      <c r="AF16">
        <v>289.73181</v>
      </c>
      <c r="AG16">
        <v>265.11715400000003</v>
      </c>
      <c r="AH16">
        <v>240.71804800000001</v>
      </c>
      <c r="AI16">
        <v>216.31894199999999</v>
      </c>
      <c r="AJ16">
        <v>191.919836</v>
      </c>
      <c r="AK16">
        <v>167.52072999999999</v>
      </c>
      <c r="AL16">
        <v>149.12241800000001</v>
      </c>
      <c r="AM16">
        <v>130.814156</v>
      </c>
      <c r="AN16">
        <v>112.505894</v>
      </c>
      <c r="AO16">
        <v>94.197631999999999</v>
      </c>
      <c r="AP16">
        <v>75.88937</v>
      </c>
      <c r="AQ16">
        <v>69.341530000000006</v>
      </c>
      <c r="AR16">
        <v>62.872320000000002</v>
      </c>
      <c r="AS16">
        <v>56.403109999999998</v>
      </c>
      <c r="AT16">
        <v>49.933900000000001</v>
      </c>
      <c r="AU16">
        <v>43.464689999999997</v>
      </c>
      <c r="AV16">
        <v>40.48471</v>
      </c>
      <c r="AW16">
        <v>37.528089999999999</v>
      </c>
      <c r="AX16">
        <v>34.571469999999998</v>
      </c>
      <c r="AY16">
        <v>31.614850000000001</v>
      </c>
      <c r="AZ16">
        <v>28.65823</v>
      </c>
    </row>
    <row r="17" spans="1:52" x14ac:dyDescent="0.25">
      <c r="A17">
        <v>80</v>
      </c>
      <c r="B17">
        <v>3029.4533200000001</v>
      </c>
      <c r="C17">
        <v>2856.8889680000002</v>
      </c>
      <c r="D17">
        <v>2684.3246159999999</v>
      </c>
      <c r="E17">
        <v>2511.760264</v>
      </c>
      <c r="F17">
        <v>2339.1959120000001</v>
      </c>
      <c r="G17">
        <v>2166.6315599999998</v>
      </c>
      <c r="H17">
        <v>2164.654458</v>
      </c>
      <c r="I17">
        <v>2162.6773560000001</v>
      </c>
      <c r="J17">
        <v>2160.7002539999999</v>
      </c>
      <c r="K17">
        <v>2158.723152</v>
      </c>
      <c r="L17">
        <v>2156.7460500000002</v>
      </c>
      <c r="M17">
        <v>2046.7690560000001</v>
      </c>
      <c r="N17">
        <v>1936.792062</v>
      </c>
      <c r="O17">
        <v>1826.8150680000001</v>
      </c>
      <c r="P17">
        <v>1716.838074</v>
      </c>
      <c r="Q17">
        <v>1606.8610799999999</v>
      </c>
      <c r="R17">
        <v>1476.3597440000001</v>
      </c>
      <c r="S17">
        <v>1345.8584080000001</v>
      </c>
      <c r="T17">
        <v>1215.357072</v>
      </c>
      <c r="U17">
        <v>1084.855736</v>
      </c>
      <c r="V17">
        <v>954.35440000000006</v>
      </c>
      <c r="W17">
        <v>890.09995600000002</v>
      </c>
      <c r="X17">
        <v>827.839472</v>
      </c>
      <c r="Y17">
        <v>765.57898799999998</v>
      </c>
      <c r="Z17">
        <v>703.31850399999996</v>
      </c>
      <c r="AA17">
        <v>641.05802000000006</v>
      </c>
      <c r="AB17">
        <v>570.25460199999998</v>
      </c>
      <c r="AC17">
        <v>500.12390399999998</v>
      </c>
      <c r="AD17">
        <v>429.99320599999999</v>
      </c>
      <c r="AE17">
        <v>359.86250799999999</v>
      </c>
      <c r="AF17">
        <v>289.73181</v>
      </c>
      <c r="AG17">
        <v>265.11715400000003</v>
      </c>
      <c r="AH17">
        <v>240.71804800000001</v>
      </c>
      <c r="AI17">
        <v>216.31894199999999</v>
      </c>
      <c r="AJ17">
        <v>191.919836</v>
      </c>
      <c r="AK17">
        <v>167.52072999999999</v>
      </c>
      <c r="AL17">
        <v>149.12241800000001</v>
      </c>
      <c r="AM17">
        <v>130.814156</v>
      </c>
      <c r="AN17">
        <v>112.505894</v>
      </c>
      <c r="AO17">
        <v>94.197631999999999</v>
      </c>
      <c r="AP17">
        <v>75.88937</v>
      </c>
      <c r="AQ17">
        <v>69.341530000000006</v>
      </c>
      <c r="AR17">
        <v>62.872320000000002</v>
      </c>
      <c r="AS17">
        <v>56.403109999999998</v>
      </c>
      <c r="AT17">
        <v>49.933900000000001</v>
      </c>
      <c r="AU17">
        <v>43.464689999999997</v>
      </c>
      <c r="AV17">
        <v>40.48471</v>
      </c>
      <c r="AW17">
        <v>37.528089999999999</v>
      </c>
      <c r="AX17">
        <v>34.571469999999998</v>
      </c>
      <c r="AY17">
        <v>31.614850000000001</v>
      </c>
      <c r="AZ17">
        <v>28.65823</v>
      </c>
    </row>
    <row r="18" spans="1:52" x14ac:dyDescent="0.25">
      <c r="A18">
        <v>85</v>
      </c>
      <c r="B18">
        <v>3029.4533200000001</v>
      </c>
      <c r="C18">
        <v>2856.8889680000002</v>
      </c>
      <c r="D18">
        <v>2684.3246159999999</v>
      </c>
      <c r="E18">
        <v>2511.760264</v>
      </c>
      <c r="F18">
        <v>2339.1959120000001</v>
      </c>
      <c r="G18">
        <v>2166.6315599999998</v>
      </c>
      <c r="H18">
        <v>2164.654458</v>
      </c>
      <c r="I18">
        <v>2162.6773560000001</v>
      </c>
      <c r="J18">
        <v>2160.7002539999999</v>
      </c>
      <c r="K18">
        <v>2158.723152</v>
      </c>
      <c r="L18">
        <v>2156.7460500000002</v>
      </c>
      <c r="M18">
        <v>2046.7690560000001</v>
      </c>
      <c r="N18">
        <v>1936.792062</v>
      </c>
      <c r="O18">
        <v>1826.8150680000001</v>
      </c>
      <c r="P18">
        <v>1716.838074</v>
      </c>
      <c r="Q18">
        <v>1606.8610799999999</v>
      </c>
      <c r="R18">
        <v>1476.3597440000001</v>
      </c>
      <c r="S18">
        <v>1345.8584080000001</v>
      </c>
      <c r="T18">
        <v>1215.357072</v>
      </c>
      <c r="U18">
        <v>1084.855736</v>
      </c>
      <c r="V18">
        <v>954.35440000000006</v>
      </c>
      <c r="W18">
        <v>890.09995600000002</v>
      </c>
      <c r="X18">
        <v>827.839472</v>
      </c>
      <c r="Y18">
        <v>765.57898799999998</v>
      </c>
      <c r="Z18">
        <v>703.31850399999996</v>
      </c>
      <c r="AA18">
        <v>641.05802000000006</v>
      </c>
      <c r="AB18">
        <v>570.25460199999998</v>
      </c>
      <c r="AC18">
        <v>500.12390399999998</v>
      </c>
      <c r="AD18">
        <v>429.99320599999999</v>
      </c>
      <c r="AE18">
        <v>359.86250799999999</v>
      </c>
      <c r="AF18">
        <v>289.73181</v>
      </c>
      <c r="AG18">
        <v>265.11715400000003</v>
      </c>
      <c r="AH18">
        <v>240.71804800000001</v>
      </c>
      <c r="AI18">
        <v>216.31894199999999</v>
      </c>
      <c r="AJ18">
        <v>191.919836</v>
      </c>
      <c r="AK18">
        <v>167.52072999999999</v>
      </c>
      <c r="AL18">
        <v>149.12241800000001</v>
      </c>
      <c r="AM18">
        <v>130.814156</v>
      </c>
      <c r="AN18">
        <v>112.505894</v>
      </c>
      <c r="AO18">
        <v>94.197631999999999</v>
      </c>
      <c r="AP18">
        <v>75.88937</v>
      </c>
      <c r="AQ18">
        <v>69.341530000000006</v>
      </c>
      <c r="AR18">
        <v>62.872320000000002</v>
      </c>
      <c r="AS18">
        <v>56.403109999999998</v>
      </c>
      <c r="AT18">
        <v>49.933900000000001</v>
      </c>
      <c r="AU18">
        <v>43.464689999999997</v>
      </c>
      <c r="AV18">
        <v>40.48471</v>
      </c>
      <c r="AW18">
        <v>37.528089999999999</v>
      </c>
      <c r="AX18">
        <v>34.571469999999998</v>
      </c>
      <c r="AY18">
        <v>31.614850000000001</v>
      </c>
      <c r="AZ18">
        <v>28.65823</v>
      </c>
    </row>
    <row r="19" spans="1:52" x14ac:dyDescent="0.25">
      <c r="A19">
        <v>90</v>
      </c>
      <c r="B19">
        <v>3029.4533200000001</v>
      </c>
      <c r="C19">
        <v>2856.8889680000002</v>
      </c>
      <c r="D19">
        <v>2684.3246159999999</v>
      </c>
      <c r="E19">
        <v>2511.760264</v>
      </c>
      <c r="F19">
        <v>2339.1959120000001</v>
      </c>
      <c r="G19">
        <v>2166.6315599999998</v>
      </c>
      <c r="H19">
        <v>2164.654458</v>
      </c>
      <c r="I19">
        <v>2162.6773560000001</v>
      </c>
      <c r="J19">
        <v>2160.7002539999999</v>
      </c>
      <c r="K19">
        <v>2158.723152</v>
      </c>
      <c r="L19">
        <v>2156.7460500000002</v>
      </c>
      <c r="M19">
        <v>2046.7690560000001</v>
      </c>
      <c r="N19">
        <v>1936.792062</v>
      </c>
      <c r="O19">
        <v>1826.8150680000001</v>
      </c>
      <c r="P19">
        <v>1716.838074</v>
      </c>
      <c r="Q19">
        <v>1606.8610799999999</v>
      </c>
      <c r="R19">
        <v>1476.3597440000001</v>
      </c>
      <c r="S19">
        <v>1345.8584080000001</v>
      </c>
      <c r="T19">
        <v>1215.357072</v>
      </c>
      <c r="U19">
        <v>1084.855736</v>
      </c>
      <c r="V19">
        <v>954.35440000000006</v>
      </c>
      <c r="W19">
        <v>890.09995600000002</v>
      </c>
      <c r="X19">
        <v>827.839472</v>
      </c>
      <c r="Y19">
        <v>765.57898799999998</v>
      </c>
      <c r="Z19">
        <v>703.31850399999996</v>
      </c>
      <c r="AA19">
        <v>641.05802000000006</v>
      </c>
      <c r="AB19">
        <v>570.25460199999998</v>
      </c>
      <c r="AC19">
        <v>500.12390399999998</v>
      </c>
      <c r="AD19">
        <v>429.99320599999999</v>
      </c>
      <c r="AE19">
        <v>359.86250799999999</v>
      </c>
      <c r="AF19">
        <v>289.73181</v>
      </c>
      <c r="AG19">
        <v>265.11715400000003</v>
      </c>
      <c r="AH19">
        <v>240.71804800000001</v>
      </c>
      <c r="AI19">
        <v>216.31894199999999</v>
      </c>
      <c r="AJ19">
        <v>191.919836</v>
      </c>
      <c r="AK19">
        <v>167.52072999999999</v>
      </c>
      <c r="AL19">
        <v>149.12241800000001</v>
      </c>
      <c r="AM19">
        <v>130.814156</v>
      </c>
      <c r="AN19">
        <v>112.505894</v>
      </c>
      <c r="AO19">
        <v>94.197631999999999</v>
      </c>
      <c r="AP19">
        <v>75.88937</v>
      </c>
      <c r="AQ19">
        <v>69.341530000000006</v>
      </c>
      <c r="AR19">
        <v>62.872320000000002</v>
      </c>
      <c r="AS19">
        <v>56.403109999999998</v>
      </c>
      <c r="AT19">
        <v>49.933900000000001</v>
      </c>
      <c r="AU19">
        <v>43.464689999999997</v>
      </c>
      <c r="AV19">
        <v>40.48471</v>
      </c>
      <c r="AW19">
        <v>37.528089999999999</v>
      </c>
      <c r="AX19">
        <v>34.571469999999998</v>
      </c>
      <c r="AY19">
        <v>31.614850000000001</v>
      </c>
      <c r="AZ19">
        <v>28.65823</v>
      </c>
    </row>
    <row r="20" spans="1:52" x14ac:dyDescent="0.25">
      <c r="A20">
        <v>95</v>
      </c>
      <c r="B20">
        <v>3027.9519599999999</v>
      </c>
      <c r="C20">
        <v>2855.2403300000001</v>
      </c>
      <c r="D20">
        <v>2682.5286999999998</v>
      </c>
      <c r="E20">
        <v>2509.8170700000001</v>
      </c>
      <c r="F20">
        <v>2337.1054399999998</v>
      </c>
      <c r="G20">
        <v>2164.39381</v>
      </c>
      <c r="H20">
        <v>2162.3922259999999</v>
      </c>
      <c r="I20">
        <v>2160.3906419999998</v>
      </c>
      <c r="J20">
        <v>2158.3890580000002</v>
      </c>
      <c r="K20">
        <v>2156.3874740000001</v>
      </c>
      <c r="L20">
        <v>2154.38589</v>
      </c>
      <c r="M20">
        <v>2044.5401220000001</v>
      </c>
      <c r="N20">
        <v>1934.694354</v>
      </c>
      <c r="O20">
        <v>1824.8485860000001</v>
      </c>
      <c r="P20">
        <v>1715.0028179999999</v>
      </c>
      <c r="Q20">
        <v>1605.15705</v>
      </c>
      <c r="R20">
        <v>1474.7971239999999</v>
      </c>
      <c r="S20">
        <v>1344.4371980000001</v>
      </c>
      <c r="T20">
        <v>1214.077272</v>
      </c>
      <c r="U20">
        <v>1083.7173459999999</v>
      </c>
      <c r="V20">
        <v>953.35742000000005</v>
      </c>
      <c r="W20">
        <v>890.09995600000002</v>
      </c>
      <c r="X20">
        <v>827.839472</v>
      </c>
      <c r="Y20">
        <v>765.57898799999998</v>
      </c>
      <c r="Z20">
        <v>703.31850399999996</v>
      </c>
      <c r="AA20">
        <v>641.05802000000006</v>
      </c>
      <c r="AB20">
        <v>570.25460199999998</v>
      </c>
      <c r="AC20">
        <v>500.12390399999998</v>
      </c>
      <c r="AD20">
        <v>429.99320599999999</v>
      </c>
      <c r="AE20">
        <v>359.86250799999999</v>
      </c>
      <c r="AF20">
        <v>289.73181</v>
      </c>
      <c r="AG20">
        <v>265.11715400000003</v>
      </c>
      <c r="AH20">
        <v>240.71804800000001</v>
      </c>
      <c r="AI20">
        <v>216.31894199999999</v>
      </c>
      <c r="AJ20">
        <v>191.919836</v>
      </c>
      <c r="AK20">
        <v>167.52072999999999</v>
      </c>
      <c r="AL20">
        <v>149.12241800000001</v>
      </c>
      <c r="AM20">
        <v>130.814156</v>
      </c>
      <c r="AN20">
        <v>112.505894</v>
      </c>
      <c r="AO20">
        <v>94.197631999999999</v>
      </c>
      <c r="AP20">
        <v>75.88937</v>
      </c>
      <c r="AQ20">
        <v>69.341530000000006</v>
      </c>
      <c r="AR20">
        <v>62.872320000000002</v>
      </c>
      <c r="AS20">
        <v>56.403109999999998</v>
      </c>
      <c r="AT20">
        <v>49.933900000000001</v>
      </c>
      <c r="AU20">
        <v>43.464689999999997</v>
      </c>
      <c r="AV20">
        <v>40.48471</v>
      </c>
      <c r="AW20">
        <v>37.528089999999999</v>
      </c>
      <c r="AX20">
        <v>34.571469999999998</v>
      </c>
      <c r="AY20">
        <v>31.614850000000001</v>
      </c>
      <c r="AZ20">
        <v>28.65823</v>
      </c>
    </row>
    <row r="21" spans="1:52" x14ac:dyDescent="0.25">
      <c r="A21">
        <v>100</v>
      </c>
      <c r="B21">
        <v>3026.4506000000001</v>
      </c>
      <c r="C21">
        <v>2853.591692</v>
      </c>
      <c r="D21">
        <v>2680.7327839999998</v>
      </c>
      <c r="E21">
        <v>2507.8738760000001</v>
      </c>
      <c r="F21">
        <v>2335.014968</v>
      </c>
      <c r="G21">
        <v>2162.1560599999998</v>
      </c>
      <c r="H21">
        <v>2160.1299939999999</v>
      </c>
      <c r="I21">
        <v>2158.103928</v>
      </c>
      <c r="J21">
        <v>2156.0778620000001</v>
      </c>
      <c r="K21">
        <v>2154.0517960000002</v>
      </c>
      <c r="L21">
        <v>2152.0257299999998</v>
      </c>
      <c r="M21">
        <v>2042.3111879999999</v>
      </c>
      <c r="N21">
        <v>1932.596646</v>
      </c>
      <c r="O21">
        <v>1822.882104</v>
      </c>
      <c r="P21">
        <v>1713.1675620000001</v>
      </c>
      <c r="Q21">
        <v>1603.4530199999999</v>
      </c>
      <c r="R21">
        <v>1473.234504</v>
      </c>
      <c r="S21">
        <v>1343.0159880000001</v>
      </c>
      <c r="T21">
        <v>1212.797472</v>
      </c>
      <c r="U21">
        <v>1082.5789560000001</v>
      </c>
      <c r="V21">
        <v>952.36044000000004</v>
      </c>
      <c r="W21">
        <v>890.09995600000002</v>
      </c>
      <c r="X21">
        <v>827.839472</v>
      </c>
      <c r="Y21">
        <v>765.57898799999998</v>
      </c>
      <c r="Z21">
        <v>703.31850399999996</v>
      </c>
      <c r="AA21">
        <v>641.05802000000006</v>
      </c>
      <c r="AB21">
        <v>570.25460199999998</v>
      </c>
      <c r="AC21">
        <v>500.12390399999998</v>
      </c>
      <c r="AD21">
        <v>429.99320599999999</v>
      </c>
      <c r="AE21">
        <v>359.86250799999999</v>
      </c>
      <c r="AF21">
        <v>289.73181</v>
      </c>
      <c r="AG21">
        <v>265.11715400000003</v>
      </c>
      <c r="AH21">
        <v>240.71804800000001</v>
      </c>
      <c r="AI21">
        <v>216.31894199999999</v>
      </c>
      <c r="AJ21">
        <v>191.919836</v>
      </c>
      <c r="AK21">
        <v>167.52072999999999</v>
      </c>
      <c r="AL21">
        <v>149.12241800000001</v>
      </c>
      <c r="AM21">
        <v>130.814156</v>
      </c>
      <c r="AN21">
        <v>112.505894</v>
      </c>
      <c r="AO21">
        <v>94.197631999999999</v>
      </c>
      <c r="AP21">
        <v>75.88937</v>
      </c>
      <c r="AQ21">
        <v>69.341530000000006</v>
      </c>
      <c r="AR21">
        <v>62.872320000000002</v>
      </c>
      <c r="AS21">
        <v>56.403109999999998</v>
      </c>
      <c r="AT21">
        <v>49.933900000000001</v>
      </c>
      <c r="AU21">
        <v>43.464689999999997</v>
      </c>
      <c r="AV21">
        <v>40.48471</v>
      </c>
      <c r="AW21">
        <v>37.528089999999999</v>
      </c>
      <c r="AX21">
        <v>34.571469999999998</v>
      </c>
      <c r="AY21">
        <v>31.614850000000001</v>
      </c>
      <c r="AZ21">
        <v>28.65823</v>
      </c>
    </row>
    <row r="22" spans="1:52" x14ac:dyDescent="0.25">
      <c r="A22">
        <v>110</v>
      </c>
      <c r="B22">
        <v>2863.2738140000001</v>
      </c>
      <c r="C22">
        <v>2709.6090119999999</v>
      </c>
      <c r="D22">
        <v>2555.944211</v>
      </c>
      <c r="E22">
        <v>2402.2794090000002</v>
      </c>
      <c r="F22">
        <v>2248.6146079999999</v>
      </c>
      <c r="G22">
        <v>2094.9498060000001</v>
      </c>
      <c r="H22">
        <v>2099.1131959999998</v>
      </c>
      <c r="I22">
        <v>2103.2765869999998</v>
      </c>
      <c r="J22">
        <v>2107.439977</v>
      </c>
      <c r="K22">
        <v>2111.603368</v>
      </c>
      <c r="L22">
        <v>2115.7667580000002</v>
      </c>
      <c r="M22">
        <v>2009.0710690000001</v>
      </c>
      <c r="N22">
        <v>1902.37538</v>
      </c>
      <c r="O22">
        <v>1795.6796919999999</v>
      </c>
      <c r="P22">
        <v>1688.984003</v>
      </c>
      <c r="Q22">
        <v>1582.2883139999999</v>
      </c>
      <c r="R22">
        <v>1455.782154</v>
      </c>
      <c r="S22">
        <v>1329.2759940000001</v>
      </c>
      <c r="T22">
        <v>1202.7698339999999</v>
      </c>
      <c r="U22">
        <v>1076.263674</v>
      </c>
      <c r="V22">
        <v>949.75751400000001</v>
      </c>
      <c r="W22">
        <v>887.99070640000002</v>
      </c>
      <c r="X22">
        <v>826.22389880000003</v>
      </c>
      <c r="Y22">
        <v>764.45709120000004</v>
      </c>
      <c r="Z22">
        <v>702.69028360000004</v>
      </c>
      <c r="AA22">
        <v>640.92347600000005</v>
      </c>
      <c r="AB22">
        <v>570.25460199999998</v>
      </c>
      <c r="AC22">
        <v>500.12390399999998</v>
      </c>
      <c r="AD22">
        <v>429.99320599999999</v>
      </c>
      <c r="AE22">
        <v>359.86250799999999</v>
      </c>
      <c r="AF22">
        <v>289.73181</v>
      </c>
      <c r="AG22">
        <v>265.11715400000003</v>
      </c>
      <c r="AH22">
        <v>240.71804800000001</v>
      </c>
      <c r="AI22">
        <v>216.31894199999999</v>
      </c>
      <c r="AJ22">
        <v>191.919836</v>
      </c>
      <c r="AK22">
        <v>167.52072999999999</v>
      </c>
      <c r="AL22">
        <v>149.12241800000001</v>
      </c>
      <c r="AM22">
        <v>130.814156</v>
      </c>
      <c r="AN22">
        <v>112.505894</v>
      </c>
      <c r="AO22">
        <v>94.197631999999999</v>
      </c>
      <c r="AP22">
        <v>75.88937</v>
      </c>
      <c r="AQ22">
        <v>69.341530000000006</v>
      </c>
      <c r="AR22">
        <v>62.872320000000002</v>
      </c>
      <c r="AS22">
        <v>56.403109999999998</v>
      </c>
      <c r="AT22">
        <v>49.933900000000001</v>
      </c>
      <c r="AU22">
        <v>43.464689999999997</v>
      </c>
      <c r="AV22">
        <v>40.48471</v>
      </c>
      <c r="AW22">
        <v>37.528089999999999</v>
      </c>
      <c r="AX22">
        <v>34.571469999999998</v>
      </c>
      <c r="AY22">
        <v>31.614850000000001</v>
      </c>
      <c r="AZ22">
        <v>28.65823</v>
      </c>
    </row>
    <row r="23" spans="1:52" x14ac:dyDescent="0.25">
      <c r="A23">
        <v>120</v>
      </c>
      <c r="B23">
        <v>2700.0970280000001</v>
      </c>
      <c r="C23">
        <v>2565.6263330000002</v>
      </c>
      <c r="D23">
        <v>2431.1556380000002</v>
      </c>
      <c r="E23">
        <v>2296.6849419999999</v>
      </c>
      <c r="F23">
        <v>2162.2142469999999</v>
      </c>
      <c r="G23">
        <v>2027.7435519999999</v>
      </c>
      <c r="H23">
        <v>2038.096399</v>
      </c>
      <c r="I23">
        <v>2048.4492460000001</v>
      </c>
      <c r="J23">
        <v>2058.8020919999999</v>
      </c>
      <c r="K23">
        <v>2069.154939</v>
      </c>
      <c r="L23">
        <v>2079.5077860000001</v>
      </c>
      <c r="M23">
        <v>1975.83095</v>
      </c>
      <c r="N23">
        <v>1872.154115</v>
      </c>
      <c r="O23">
        <v>1768.477279</v>
      </c>
      <c r="P23">
        <v>1664.800444</v>
      </c>
      <c r="Q23">
        <v>1561.1236080000001</v>
      </c>
      <c r="R23">
        <v>1438.329804</v>
      </c>
      <c r="S23">
        <v>1315.5360000000001</v>
      </c>
      <c r="T23">
        <v>1192.7421959999999</v>
      </c>
      <c r="U23">
        <v>1069.948392</v>
      </c>
      <c r="V23">
        <v>947.15458799999999</v>
      </c>
      <c r="W23">
        <v>885.88145680000002</v>
      </c>
      <c r="X23">
        <v>824.60832559999994</v>
      </c>
      <c r="Y23">
        <v>763.33519439999998</v>
      </c>
      <c r="Z23">
        <v>702.06206320000001</v>
      </c>
      <c r="AA23">
        <v>640.78893200000005</v>
      </c>
      <c r="AB23">
        <v>570.25460199999998</v>
      </c>
      <c r="AC23">
        <v>500.12390399999998</v>
      </c>
      <c r="AD23">
        <v>429.99320599999999</v>
      </c>
      <c r="AE23">
        <v>359.86250799999999</v>
      </c>
      <c r="AF23">
        <v>289.73181</v>
      </c>
      <c r="AG23">
        <v>265.11715400000003</v>
      </c>
      <c r="AH23">
        <v>240.71804800000001</v>
      </c>
      <c r="AI23">
        <v>216.31894199999999</v>
      </c>
      <c r="AJ23">
        <v>191.919836</v>
      </c>
      <c r="AK23">
        <v>167.52072999999999</v>
      </c>
      <c r="AL23">
        <v>149.12241800000001</v>
      </c>
      <c r="AM23">
        <v>130.814156</v>
      </c>
      <c r="AN23">
        <v>112.505894</v>
      </c>
      <c r="AO23">
        <v>94.197631999999999</v>
      </c>
      <c r="AP23">
        <v>75.88937</v>
      </c>
      <c r="AQ23">
        <v>69.341530000000006</v>
      </c>
      <c r="AR23">
        <v>62.872320000000002</v>
      </c>
      <c r="AS23">
        <v>56.403109999999998</v>
      </c>
      <c r="AT23">
        <v>49.933900000000001</v>
      </c>
      <c r="AU23">
        <v>43.464689999999997</v>
      </c>
      <c r="AV23">
        <v>40.48471</v>
      </c>
      <c r="AW23">
        <v>37.528089999999999</v>
      </c>
      <c r="AX23">
        <v>34.571469999999998</v>
      </c>
      <c r="AY23">
        <v>31.614850000000001</v>
      </c>
      <c r="AZ23">
        <v>28.65823</v>
      </c>
    </row>
    <row r="24" spans="1:52" x14ac:dyDescent="0.25">
      <c r="A24">
        <v>130</v>
      </c>
      <c r="B24">
        <v>2536.9202420000001</v>
      </c>
      <c r="C24">
        <v>2421.6436530000001</v>
      </c>
      <c r="D24">
        <v>2306.367064</v>
      </c>
      <c r="E24">
        <v>2191.0904759999999</v>
      </c>
      <c r="F24">
        <v>2075.8138869999998</v>
      </c>
      <c r="G24">
        <v>1960.537298</v>
      </c>
      <c r="H24">
        <v>1977.0796009999999</v>
      </c>
      <c r="I24">
        <v>1993.6219040000001</v>
      </c>
      <c r="J24">
        <v>2010.1642079999999</v>
      </c>
      <c r="K24">
        <v>2026.7065110000001</v>
      </c>
      <c r="L24">
        <v>2043.248814</v>
      </c>
      <c r="M24">
        <v>1942.5908320000001</v>
      </c>
      <c r="N24">
        <v>1841.932849</v>
      </c>
      <c r="O24">
        <v>1741.2748670000001</v>
      </c>
      <c r="P24">
        <v>1640.616884</v>
      </c>
      <c r="Q24">
        <v>1539.9589020000001</v>
      </c>
      <c r="R24">
        <v>1420.8774539999999</v>
      </c>
      <c r="S24">
        <v>1301.796006</v>
      </c>
      <c r="T24">
        <v>1182.7145579999999</v>
      </c>
      <c r="U24">
        <v>1063.63311</v>
      </c>
      <c r="V24">
        <v>944.55166199999996</v>
      </c>
      <c r="W24">
        <v>883.77220720000003</v>
      </c>
      <c r="X24">
        <v>822.99275239999997</v>
      </c>
      <c r="Y24">
        <v>762.21329760000003</v>
      </c>
      <c r="Z24">
        <v>701.43384279999998</v>
      </c>
      <c r="AA24">
        <v>640.65438800000004</v>
      </c>
      <c r="AB24">
        <v>570.25460199999998</v>
      </c>
      <c r="AC24">
        <v>500.12390399999998</v>
      </c>
      <c r="AD24">
        <v>429.99320599999999</v>
      </c>
      <c r="AE24">
        <v>359.86250799999999</v>
      </c>
      <c r="AF24">
        <v>289.73181</v>
      </c>
      <c r="AG24">
        <v>265.11715400000003</v>
      </c>
      <c r="AH24">
        <v>240.71804800000001</v>
      </c>
      <c r="AI24">
        <v>216.31894199999999</v>
      </c>
      <c r="AJ24">
        <v>191.919836</v>
      </c>
      <c r="AK24">
        <v>167.52072999999999</v>
      </c>
      <c r="AL24">
        <v>149.12241800000001</v>
      </c>
      <c r="AM24">
        <v>130.814156</v>
      </c>
      <c r="AN24">
        <v>112.505894</v>
      </c>
      <c r="AO24">
        <v>94.197631999999999</v>
      </c>
      <c r="AP24">
        <v>75.88937</v>
      </c>
      <c r="AQ24">
        <v>69.341530000000006</v>
      </c>
      <c r="AR24">
        <v>62.872320000000002</v>
      </c>
      <c r="AS24">
        <v>56.403109999999998</v>
      </c>
      <c r="AT24">
        <v>49.933900000000001</v>
      </c>
      <c r="AU24">
        <v>43.464689999999997</v>
      </c>
      <c r="AV24">
        <v>40.48471</v>
      </c>
      <c r="AW24">
        <v>37.528089999999999</v>
      </c>
      <c r="AX24">
        <v>34.571469999999998</v>
      </c>
      <c r="AY24">
        <v>31.614850000000001</v>
      </c>
      <c r="AZ24">
        <v>28.65823</v>
      </c>
    </row>
    <row r="25" spans="1:52" x14ac:dyDescent="0.25">
      <c r="A25">
        <v>140</v>
      </c>
      <c r="B25">
        <v>2373.7434560000002</v>
      </c>
      <c r="C25">
        <v>2277.6609739999999</v>
      </c>
      <c r="D25">
        <v>2181.5784910000002</v>
      </c>
      <c r="E25">
        <v>2085.496009</v>
      </c>
      <c r="F25">
        <v>1989.413526</v>
      </c>
      <c r="G25">
        <v>1893.331044</v>
      </c>
      <c r="H25">
        <v>1916.0628039999999</v>
      </c>
      <c r="I25">
        <v>1938.7945629999999</v>
      </c>
      <c r="J25">
        <v>1961.526323</v>
      </c>
      <c r="K25">
        <v>1984.2580820000001</v>
      </c>
      <c r="L25">
        <v>2006.989842</v>
      </c>
      <c r="M25">
        <v>1909.350713</v>
      </c>
      <c r="N25">
        <v>1811.7115839999999</v>
      </c>
      <c r="O25">
        <v>1714.0724540000001</v>
      </c>
      <c r="P25">
        <v>1616.433325</v>
      </c>
      <c r="Q25">
        <v>1518.7941960000001</v>
      </c>
      <c r="R25">
        <v>1403.4251039999999</v>
      </c>
      <c r="S25">
        <v>1288.056012</v>
      </c>
      <c r="T25">
        <v>1172.6869200000001</v>
      </c>
      <c r="U25">
        <v>1057.317828</v>
      </c>
      <c r="V25">
        <v>941.94873600000005</v>
      </c>
      <c r="W25">
        <v>881.66295760000003</v>
      </c>
      <c r="X25">
        <v>821.3771792</v>
      </c>
      <c r="Y25">
        <v>761.09140079999997</v>
      </c>
      <c r="Z25">
        <v>700.80562239999995</v>
      </c>
      <c r="AA25">
        <v>640.51984400000003</v>
      </c>
      <c r="AB25">
        <v>570.25460199999998</v>
      </c>
      <c r="AC25">
        <v>500.12390399999998</v>
      </c>
      <c r="AD25">
        <v>429.99320599999999</v>
      </c>
      <c r="AE25">
        <v>359.86250799999999</v>
      </c>
      <c r="AF25">
        <v>289.73181</v>
      </c>
      <c r="AG25">
        <v>265.11715400000003</v>
      </c>
      <c r="AH25">
        <v>240.71804800000001</v>
      </c>
      <c r="AI25">
        <v>216.31894199999999</v>
      </c>
      <c r="AJ25">
        <v>191.919836</v>
      </c>
      <c r="AK25">
        <v>167.52072999999999</v>
      </c>
      <c r="AL25">
        <v>149.12241800000001</v>
      </c>
      <c r="AM25">
        <v>130.814156</v>
      </c>
      <c r="AN25">
        <v>112.505894</v>
      </c>
      <c r="AO25">
        <v>94.197631999999999</v>
      </c>
      <c r="AP25">
        <v>75.88937</v>
      </c>
      <c r="AQ25">
        <v>69.341530000000006</v>
      </c>
      <c r="AR25">
        <v>62.872320000000002</v>
      </c>
      <c r="AS25">
        <v>56.403109999999998</v>
      </c>
      <c r="AT25">
        <v>49.933900000000001</v>
      </c>
      <c r="AU25">
        <v>43.464689999999997</v>
      </c>
      <c r="AV25">
        <v>40.48471</v>
      </c>
      <c r="AW25">
        <v>37.528089999999999</v>
      </c>
      <c r="AX25">
        <v>34.571469999999998</v>
      </c>
      <c r="AY25">
        <v>31.614850000000001</v>
      </c>
      <c r="AZ25">
        <v>28.65823</v>
      </c>
    </row>
    <row r="26" spans="1:52" x14ac:dyDescent="0.25">
      <c r="A26">
        <v>150</v>
      </c>
      <c r="B26">
        <v>2210.5666700000002</v>
      </c>
      <c r="C26">
        <v>2133.6782939999998</v>
      </c>
      <c r="D26">
        <v>2056.7899179999999</v>
      </c>
      <c r="E26">
        <v>1979.9015420000001</v>
      </c>
      <c r="F26">
        <v>1903.013166</v>
      </c>
      <c r="G26">
        <v>1826.1247900000001</v>
      </c>
      <c r="H26">
        <v>1855.046006</v>
      </c>
      <c r="I26">
        <v>1883.967222</v>
      </c>
      <c r="J26">
        <v>1912.888438</v>
      </c>
      <c r="K26">
        <v>1941.8096539999999</v>
      </c>
      <c r="L26">
        <v>1970.7308700000001</v>
      </c>
      <c r="M26">
        <v>1876.110594</v>
      </c>
      <c r="N26">
        <v>1781.4903179999999</v>
      </c>
      <c r="O26">
        <v>1686.870042</v>
      </c>
      <c r="P26">
        <v>1592.2497659999999</v>
      </c>
      <c r="Q26">
        <v>1497.62949</v>
      </c>
      <c r="R26">
        <v>1385.9727539999999</v>
      </c>
      <c r="S26">
        <v>1274.316018</v>
      </c>
      <c r="T26">
        <v>1162.6592820000001</v>
      </c>
      <c r="U26">
        <v>1051.0025459999999</v>
      </c>
      <c r="V26">
        <v>939.34581000000003</v>
      </c>
      <c r="W26">
        <v>879.55370800000003</v>
      </c>
      <c r="X26">
        <v>819.76160600000003</v>
      </c>
      <c r="Y26">
        <v>759.96950400000003</v>
      </c>
      <c r="Z26">
        <v>700.17740200000003</v>
      </c>
      <c r="AA26">
        <v>640.38530000000003</v>
      </c>
      <c r="AB26">
        <v>570.25460199999998</v>
      </c>
      <c r="AC26">
        <v>500.12390399999998</v>
      </c>
      <c r="AD26">
        <v>429.99320599999999</v>
      </c>
      <c r="AE26">
        <v>359.86250799999999</v>
      </c>
      <c r="AF26">
        <v>289.73181</v>
      </c>
      <c r="AG26">
        <v>265.11715400000003</v>
      </c>
      <c r="AH26">
        <v>240.71804800000001</v>
      </c>
      <c r="AI26">
        <v>216.31894199999999</v>
      </c>
      <c r="AJ26">
        <v>191.919836</v>
      </c>
      <c r="AK26">
        <v>167.52072999999999</v>
      </c>
      <c r="AL26">
        <v>149.12241800000001</v>
      </c>
      <c r="AM26">
        <v>130.814156</v>
      </c>
      <c r="AN26">
        <v>112.505894</v>
      </c>
      <c r="AO26">
        <v>94.197631999999999</v>
      </c>
      <c r="AP26">
        <v>75.88937</v>
      </c>
      <c r="AQ26">
        <v>69.341530000000006</v>
      </c>
      <c r="AR26">
        <v>62.872320000000002</v>
      </c>
      <c r="AS26">
        <v>56.403109999999998</v>
      </c>
      <c r="AT26">
        <v>49.933900000000001</v>
      </c>
      <c r="AU26">
        <v>43.464689999999997</v>
      </c>
      <c r="AV26">
        <v>40.48471</v>
      </c>
      <c r="AW26">
        <v>37.528089999999999</v>
      </c>
      <c r="AX26">
        <v>34.571469999999998</v>
      </c>
      <c r="AY26">
        <v>31.614850000000001</v>
      </c>
      <c r="AZ26">
        <v>28.65823</v>
      </c>
    </row>
    <row r="27" spans="1:52" x14ac:dyDescent="0.25">
      <c r="A27">
        <v>160</v>
      </c>
      <c r="B27">
        <v>1982.253432</v>
      </c>
      <c r="C27">
        <v>1915.1813520000001</v>
      </c>
      <c r="D27">
        <v>1848.109273</v>
      </c>
      <c r="E27">
        <v>1781.0371929999999</v>
      </c>
      <c r="F27">
        <v>1713.9651140000001</v>
      </c>
      <c r="G27">
        <v>1646.8930339999999</v>
      </c>
      <c r="H27">
        <v>1659.3716810000001</v>
      </c>
      <c r="I27">
        <v>1671.850328</v>
      </c>
      <c r="J27">
        <v>1684.328974</v>
      </c>
      <c r="K27">
        <v>1696.8076209999999</v>
      </c>
      <c r="L27">
        <v>1709.2862680000001</v>
      </c>
      <c r="M27">
        <v>1636.305963</v>
      </c>
      <c r="N27">
        <v>1563.325658</v>
      </c>
      <c r="O27">
        <v>1490.345354</v>
      </c>
      <c r="P27">
        <v>1417.365049</v>
      </c>
      <c r="Q27">
        <v>1344.384744</v>
      </c>
      <c r="R27">
        <v>1254.6302860000001</v>
      </c>
      <c r="S27">
        <v>1164.8758270000001</v>
      </c>
      <c r="T27">
        <v>1075.121369</v>
      </c>
      <c r="U27">
        <v>985.36691040000005</v>
      </c>
      <c r="V27">
        <v>895.61245199999996</v>
      </c>
      <c r="W27">
        <v>841.34105399999999</v>
      </c>
      <c r="X27">
        <v>787.06965600000001</v>
      </c>
      <c r="Y27">
        <v>732.79825800000003</v>
      </c>
      <c r="Z27">
        <v>678.52686000000006</v>
      </c>
      <c r="AA27">
        <v>624.25546199999997</v>
      </c>
      <c r="AB27">
        <v>557.34210959999996</v>
      </c>
      <c r="AC27">
        <v>490.42875720000001</v>
      </c>
      <c r="AD27">
        <v>423.5154048</v>
      </c>
      <c r="AE27">
        <v>356.60205239999999</v>
      </c>
      <c r="AF27">
        <v>289.68869999999998</v>
      </c>
      <c r="AG27">
        <v>265.11715400000003</v>
      </c>
      <c r="AH27">
        <v>240.71804800000001</v>
      </c>
      <c r="AI27">
        <v>216.31894199999999</v>
      </c>
      <c r="AJ27">
        <v>191.919836</v>
      </c>
      <c r="AK27">
        <v>167.52072999999999</v>
      </c>
      <c r="AL27">
        <v>149.12241800000001</v>
      </c>
      <c r="AM27">
        <v>130.814156</v>
      </c>
      <c r="AN27">
        <v>112.505894</v>
      </c>
      <c r="AO27">
        <v>94.197631999999999</v>
      </c>
      <c r="AP27">
        <v>75.88937</v>
      </c>
      <c r="AQ27">
        <v>69.341530000000006</v>
      </c>
      <c r="AR27">
        <v>62.872320000000002</v>
      </c>
      <c r="AS27">
        <v>56.403109999999998</v>
      </c>
      <c r="AT27">
        <v>49.933900000000001</v>
      </c>
      <c r="AU27">
        <v>43.464689999999997</v>
      </c>
      <c r="AV27">
        <v>40.48471</v>
      </c>
      <c r="AW27">
        <v>37.528089999999999</v>
      </c>
      <c r="AX27">
        <v>34.571469999999998</v>
      </c>
      <c r="AY27">
        <v>31.614850000000001</v>
      </c>
      <c r="AZ27">
        <v>28.65823</v>
      </c>
    </row>
    <row r="28" spans="1:52" x14ac:dyDescent="0.25">
      <c r="A28">
        <v>170</v>
      </c>
      <c r="B28">
        <v>1753.940194</v>
      </c>
      <c r="C28">
        <v>1696.684411</v>
      </c>
      <c r="D28">
        <v>1639.4286279999999</v>
      </c>
      <c r="E28">
        <v>1582.1728439999999</v>
      </c>
      <c r="F28">
        <v>1524.9170610000001</v>
      </c>
      <c r="G28">
        <v>1467.661278</v>
      </c>
      <c r="H28">
        <v>1463.6973559999999</v>
      </c>
      <c r="I28">
        <v>1459.7334330000001</v>
      </c>
      <c r="J28">
        <v>1455.769511</v>
      </c>
      <c r="K28">
        <v>1451.8055879999999</v>
      </c>
      <c r="L28">
        <v>1447.841666</v>
      </c>
      <c r="M28">
        <v>1396.501332</v>
      </c>
      <c r="N28">
        <v>1345.1609989999999</v>
      </c>
      <c r="O28">
        <v>1293.820665</v>
      </c>
      <c r="P28">
        <v>1242.4803320000001</v>
      </c>
      <c r="Q28">
        <v>1191.1399980000001</v>
      </c>
      <c r="R28">
        <v>1123.2878169999999</v>
      </c>
      <c r="S28">
        <v>1055.4356359999999</v>
      </c>
      <c r="T28">
        <v>987.58345559999998</v>
      </c>
      <c r="U28">
        <v>919.73127480000005</v>
      </c>
      <c r="V28">
        <v>851.87909400000001</v>
      </c>
      <c r="W28">
        <v>803.12840000000006</v>
      </c>
      <c r="X28">
        <v>754.37770599999999</v>
      </c>
      <c r="Y28">
        <v>705.62701200000004</v>
      </c>
      <c r="Z28">
        <v>656.87631799999997</v>
      </c>
      <c r="AA28">
        <v>608.12562400000002</v>
      </c>
      <c r="AB28">
        <v>544.42961720000005</v>
      </c>
      <c r="AC28">
        <v>480.73361039999998</v>
      </c>
      <c r="AD28">
        <v>417.03760360000001</v>
      </c>
      <c r="AE28">
        <v>353.34159679999999</v>
      </c>
      <c r="AF28">
        <v>289.64559000000003</v>
      </c>
      <c r="AG28">
        <v>265.11715400000003</v>
      </c>
      <c r="AH28">
        <v>240.71804800000001</v>
      </c>
      <c r="AI28">
        <v>216.31894199999999</v>
      </c>
      <c r="AJ28">
        <v>191.919836</v>
      </c>
      <c r="AK28">
        <v>167.52072999999999</v>
      </c>
      <c r="AL28">
        <v>149.12241800000001</v>
      </c>
      <c r="AM28">
        <v>130.814156</v>
      </c>
      <c r="AN28">
        <v>112.505894</v>
      </c>
      <c r="AO28">
        <v>94.197631999999999</v>
      </c>
      <c r="AP28">
        <v>75.88937</v>
      </c>
      <c r="AQ28">
        <v>69.341530000000006</v>
      </c>
      <c r="AR28">
        <v>62.872320000000002</v>
      </c>
      <c r="AS28">
        <v>56.403109999999998</v>
      </c>
      <c r="AT28">
        <v>49.933900000000001</v>
      </c>
      <c r="AU28">
        <v>43.464689999999997</v>
      </c>
      <c r="AV28">
        <v>40.48471</v>
      </c>
      <c r="AW28">
        <v>37.528089999999999</v>
      </c>
      <c r="AX28">
        <v>34.571469999999998</v>
      </c>
      <c r="AY28">
        <v>31.614850000000001</v>
      </c>
      <c r="AZ28">
        <v>28.65823</v>
      </c>
    </row>
    <row r="29" spans="1:52" x14ac:dyDescent="0.25">
      <c r="A29">
        <v>180</v>
      </c>
      <c r="B29">
        <v>1525.6269560000001</v>
      </c>
      <c r="C29">
        <v>1478.187469</v>
      </c>
      <c r="D29">
        <v>1430.7479820000001</v>
      </c>
      <c r="E29">
        <v>1383.3084960000001</v>
      </c>
      <c r="F29">
        <v>1335.869009</v>
      </c>
      <c r="G29">
        <v>1288.4295219999999</v>
      </c>
      <c r="H29">
        <v>1268.0230300000001</v>
      </c>
      <c r="I29">
        <v>1247.6165390000001</v>
      </c>
      <c r="J29">
        <v>1227.210047</v>
      </c>
      <c r="K29">
        <v>1206.8035560000001</v>
      </c>
      <c r="L29">
        <v>1186.397064</v>
      </c>
      <c r="M29">
        <v>1156.696702</v>
      </c>
      <c r="N29">
        <v>1126.996339</v>
      </c>
      <c r="O29">
        <v>1097.295977</v>
      </c>
      <c r="P29">
        <v>1067.5956140000001</v>
      </c>
      <c r="Q29">
        <v>1037.895252</v>
      </c>
      <c r="R29">
        <v>991.94534880000003</v>
      </c>
      <c r="S29">
        <v>945.99544560000004</v>
      </c>
      <c r="T29">
        <v>900.04554240000004</v>
      </c>
      <c r="U29">
        <v>854.09563920000005</v>
      </c>
      <c r="V29">
        <v>808.14573600000006</v>
      </c>
      <c r="W29">
        <v>764.91574600000001</v>
      </c>
      <c r="X29">
        <v>721.68575599999997</v>
      </c>
      <c r="Y29">
        <v>678.45576600000004</v>
      </c>
      <c r="Z29">
        <v>635.225776</v>
      </c>
      <c r="AA29">
        <v>591.99578599999995</v>
      </c>
      <c r="AB29">
        <v>531.51712480000003</v>
      </c>
      <c r="AC29">
        <v>471.0384636</v>
      </c>
      <c r="AD29">
        <v>410.55980240000002</v>
      </c>
      <c r="AE29">
        <v>350.08114119999999</v>
      </c>
      <c r="AF29">
        <v>289.60248000000001</v>
      </c>
      <c r="AG29">
        <v>265.11715400000003</v>
      </c>
      <c r="AH29">
        <v>240.71804800000001</v>
      </c>
      <c r="AI29">
        <v>216.31894199999999</v>
      </c>
      <c r="AJ29">
        <v>191.919836</v>
      </c>
      <c r="AK29">
        <v>167.52072999999999</v>
      </c>
      <c r="AL29">
        <v>149.12241800000001</v>
      </c>
      <c r="AM29">
        <v>130.814156</v>
      </c>
      <c r="AN29">
        <v>112.505894</v>
      </c>
      <c r="AO29">
        <v>94.197631999999999</v>
      </c>
      <c r="AP29">
        <v>75.88937</v>
      </c>
      <c r="AQ29">
        <v>69.341530000000006</v>
      </c>
      <c r="AR29">
        <v>62.872320000000002</v>
      </c>
      <c r="AS29">
        <v>56.403109999999998</v>
      </c>
      <c r="AT29">
        <v>49.933900000000001</v>
      </c>
      <c r="AU29">
        <v>43.464689999999997</v>
      </c>
      <c r="AV29">
        <v>40.48471</v>
      </c>
      <c r="AW29">
        <v>37.528089999999999</v>
      </c>
      <c r="AX29">
        <v>34.571469999999998</v>
      </c>
      <c r="AY29">
        <v>31.614850000000001</v>
      </c>
      <c r="AZ29">
        <v>28.65823</v>
      </c>
    </row>
    <row r="30" spans="1:52" x14ac:dyDescent="0.25">
      <c r="A30">
        <v>190</v>
      </c>
      <c r="B30">
        <v>1297.3137180000001</v>
      </c>
      <c r="C30">
        <v>1259.6905280000001</v>
      </c>
      <c r="D30">
        <v>1222.067337</v>
      </c>
      <c r="E30">
        <v>1184.4441469999999</v>
      </c>
      <c r="F30">
        <v>1146.820956</v>
      </c>
      <c r="G30">
        <v>1109.197766</v>
      </c>
      <c r="H30">
        <v>1072.3487050000001</v>
      </c>
      <c r="I30">
        <v>1035.499644</v>
      </c>
      <c r="J30">
        <v>998.6505836</v>
      </c>
      <c r="K30">
        <v>961.80152280000004</v>
      </c>
      <c r="L30">
        <v>924.95246199999997</v>
      </c>
      <c r="M30">
        <v>916.89207080000006</v>
      </c>
      <c r="N30">
        <v>908.83167960000003</v>
      </c>
      <c r="O30">
        <v>900.7712884</v>
      </c>
      <c r="P30">
        <v>892.71089719999998</v>
      </c>
      <c r="Q30">
        <v>884.65050599999995</v>
      </c>
      <c r="R30">
        <v>860.6028804</v>
      </c>
      <c r="S30">
        <v>836.55525479999994</v>
      </c>
      <c r="T30">
        <v>812.5076292</v>
      </c>
      <c r="U30">
        <v>788.46000360000005</v>
      </c>
      <c r="V30">
        <v>764.41237799999999</v>
      </c>
      <c r="W30">
        <v>726.70309199999997</v>
      </c>
      <c r="X30">
        <v>688.99380599999995</v>
      </c>
      <c r="Y30">
        <v>651.28452000000004</v>
      </c>
      <c r="Z30">
        <v>613.57523400000002</v>
      </c>
      <c r="AA30">
        <v>575.865948</v>
      </c>
      <c r="AB30">
        <v>518.60463240000001</v>
      </c>
      <c r="AC30">
        <v>461.34331680000003</v>
      </c>
      <c r="AD30">
        <v>404.08200119999998</v>
      </c>
      <c r="AE30">
        <v>346.82068559999999</v>
      </c>
      <c r="AF30">
        <v>289.55937</v>
      </c>
      <c r="AG30">
        <v>265.11715400000003</v>
      </c>
      <c r="AH30">
        <v>240.71804800000001</v>
      </c>
      <c r="AI30">
        <v>216.31894199999999</v>
      </c>
      <c r="AJ30">
        <v>191.919836</v>
      </c>
      <c r="AK30">
        <v>167.52072999999999</v>
      </c>
      <c r="AL30">
        <v>149.12241800000001</v>
      </c>
      <c r="AM30">
        <v>130.814156</v>
      </c>
      <c r="AN30">
        <v>112.505894</v>
      </c>
      <c r="AO30">
        <v>94.197631999999999</v>
      </c>
      <c r="AP30">
        <v>75.88937</v>
      </c>
      <c r="AQ30">
        <v>69.341530000000006</v>
      </c>
      <c r="AR30">
        <v>62.872320000000002</v>
      </c>
      <c r="AS30">
        <v>56.403109999999998</v>
      </c>
      <c r="AT30">
        <v>49.933900000000001</v>
      </c>
      <c r="AU30">
        <v>43.464689999999997</v>
      </c>
      <c r="AV30">
        <v>40.48471</v>
      </c>
      <c r="AW30">
        <v>37.528089999999999</v>
      </c>
      <c r="AX30">
        <v>34.571469999999998</v>
      </c>
      <c r="AY30">
        <v>31.614850000000001</v>
      </c>
      <c r="AZ30">
        <v>28.65823</v>
      </c>
    </row>
    <row r="31" spans="1:52" x14ac:dyDescent="0.25">
      <c r="A31">
        <v>200</v>
      </c>
      <c r="B31">
        <v>1069.0004799999999</v>
      </c>
      <c r="C31">
        <v>1041.1935860000001</v>
      </c>
      <c r="D31">
        <v>1013.386692</v>
      </c>
      <c r="E31">
        <v>985.57979799999998</v>
      </c>
      <c r="F31">
        <v>957.77290400000004</v>
      </c>
      <c r="G31">
        <v>929.96600999999998</v>
      </c>
      <c r="H31">
        <v>876.67438000000004</v>
      </c>
      <c r="I31">
        <v>823.38274999999999</v>
      </c>
      <c r="J31">
        <v>770.09112000000005</v>
      </c>
      <c r="K31">
        <v>716.79948999999999</v>
      </c>
      <c r="L31">
        <v>663.50786000000005</v>
      </c>
      <c r="M31">
        <v>677.08744000000002</v>
      </c>
      <c r="N31">
        <v>690.66701999999998</v>
      </c>
      <c r="O31">
        <v>704.24659999999994</v>
      </c>
      <c r="P31">
        <v>717.82618000000002</v>
      </c>
      <c r="Q31">
        <v>731.40575999999999</v>
      </c>
      <c r="R31">
        <v>729.26041199999997</v>
      </c>
      <c r="S31">
        <v>727.11506399999996</v>
      </c>
      <c r="T31">
        <v>724.96971599999995</v>
      </c>
      <c r="U31">
        <v>722.82436800000005</v>
      </c>
      <c r="V31">
        <v>720.67902000000004</v>
      </c>
      <c r="W31">
        <v>688.49043800000004</v>
      </c>
      <c r="X31">
        <v>656.30185600000004</v>
      </c>
      <c r="Y31">
        <v>624.11327400000005</v>
      </c>
      <c r="Z31">
        <v>591.92469200000005</v>
      </c>
      <c r="AA31">
        <v>559.73611000000005</v>
      </c>
      <c r="AB31">
        <v>505.69213999999999</v>
      </c>
      <c r="AC31">
        <v>451.64816999999999</v>
      </c>
      <c r="AD31">
        <v>397.60419999999999</v>
      </c>
      <c r="AE31">
        <v>343.56022999999999</v>
      </c>
      <c r="AF31">
        <v>289.51625999999999</v>
      </c>
      <c r="AG31">
        <v>265.11715400000003</v>
      </c>
      <c r="AH31">
        <v>240.71804800000001</v>
      </c>
      <c r="AI31">
        <v>216.31894199999999</v>
      </c>
      <c r="AJ31">
        <v>191.919836</v>
      </c>
      <c r="AK31">
        <v>167.52072999999999</v>
      </c>
      <c r="AL31">
        <v>149.12241800000001</v>
      </c>
      <c r="AM31">
        <v>130.814156</v>
      </c>
      <c r="AN31">
        <v>112.505894</v>
      </c>
      <c r="AO31">
        <v>94.197631999999999</v>
      </c>
      <c r="AP31">
        <v>75.88937</v>
      </c>
      <c r="AQ31">
        <v>69.341530000000006</v>
      </c>
      <c r="AR31">
        <v>62.872320000000002</v>
      </c>
      <c r="AS31">
        <v>56.403109999999998</v>
      </c>
      <c r="AT31">
        <v>49.933900000000001</v>
      </c>
      <c r="AU31">
        <v>43.464689999999997</v>
      </c>
      <c r="AV31">
        <v>40.48471</v>
      </c>
      <c r="AW31">
        <v>37.528089999999999</v>
      </c>
      <c r="AX31">
        <v>34.571469999999998</v>
      </c>
      <c r="AY31">
        <v>31.614850000000001</v>
      </c>
      <c r="AZ31">
        <v>28.65823</v>
      </c>
    </row>
    <row r="32" spans="1:52" x14ac:dyDescent="0.25">
      <c r="A32">
        <v>225</v>
      </c>
      <c r="B32">
        <v>993.06668500000001</v>
      </c>
      <c r="C32">
        <v>958.58732899999995</v>
      </c>
      <c r="D32">
        <v>924.10797300000002</v>
      </c>
      <c r="E32">
        <v>889.62861699999996</v>
      </c>
      <c r="F32">
        <v>855.14926100000002</v>
      </c>
      <c r="G32">
        <v>820.66990499999997</v>
      </c>
      <c r="H32">
        <v>780.05694100000005</v>
      </c>
      <c r="I32">
        <v>739.44397700000002</v>
      </c>
      <c r="J32">
        <v>698.83101299999998</v>
      </c>
      <c r="K32">
        <v>658.21804899999995</v>
      </c>
      <c r="L32">
        <v>617.60508500000003</v>
      </c>
      <c r="M32">
        <v>615.36553300000003</v>
      </c>
      <c r="N32">
        <v>613.12598100000002</v>
      </c>
      <c r="O32">
        <v>610.88642900000002</v>
      </c>
      <c r="P32">
        <v>608.64687700000002</v>
      </c>
      <c r="Q32">
        <v>606.40732500000001</v>
      </c>
      <c r="R32">
        <v>597.02311399999996</v>
      </c>
      <c r="S32">
        <v>587.63890300000003</v>
      </c>
      <c r="T32">
        <v>578.25469199999998</v>
      </c>
      <c r="U32">
        <v>568.87048100000004</v>
      </c>
      <c r="V32">
        <v>559.48626999999999</v>
      </c>
      <c r="W32">
        <v>535.75050399999998</v>
      </c>
      <c r="X32">
        <v>512.01473799999997</v>
      </c>
      <c r="Y32">
        <v>488.27897200000001</v>
      </c>
      <c r="Z32">
        <v>464.543206</v>
      </c>
      <c r="AA32">
        <v>440.80743999999999</v>
      </c>
      <c r="AB32">
        <v>409.43384900000001</v>
      </c>
      <c r="AC32">
        <v>378.06025799999998</v>
      </c>
      <c r="AD32">
        <v>346.686667</v>
      </c>
      <c r="AE32">
        <v>315.31307600000002</v>
      </c>
      <c r="AF32">
        <v>283.93948499999999</v>
      </c>
      <c r="AG32">
        <v>260.64672899999999</v>
      </c>
      <c r="AH32">
        <v>237.353973</v>
      </c>
      <c r="AI32">
        <v>214.061217</v>
      </c>
      <c r="AJ32">
        <v>190.768461</v>
      </c>
      <c r="AK32">
        <v>167.475705</v>
      </c>
      <c r="AL32">
        <v>149.12241800000001</v>
      </c>
      <c r="AM32">
        <v>130.814156</v>
      </c>
      <c r="AN32">
        <v>112.505894</v>
      </c>
      <c r="AO32">
        <v>94.197631999999999</v>
      </c>
      <c r="AP32">
        <v>75.88937</v>
      </c>
      <c r="AQ32">
        <v>69.341530000000006</v>
      </c>
      <c r="AR32">
        <v>62.872320000000002</v>
      </c>
      <c r="AS32">
        <v>56.403109999999998</v>
      </c>
      <c r="AT32">
        <v>49.933900000000001</v>
      </c>
      <c r="AU32">
        <v>43.464689999999997</v>
      </c>
      <c r="AV32">
        <v>40.48471</v>
      </c>
      <c r="AW32">
        <v>37.528089999999999</v>
      </c>
      <c r="AX32">
        <v>34.571469999999998</v>
      </c>
      <c r="AY32">
        <v>31.614850000000001</v>
      </c>
      <c r="AZ32">
        <v>28.65823</v>
      </c>
    </row>
    <row r="33" spans="1:52" x14ac:dyDescent="0.25">
      <c r="A33">
        <v>250</v>
      </c>
      <c r="B33">
        <v>917.13288999999997</v>
      </c>
      <c r="C33">
        <v>875.98107200000004</v>
      </c>
      <c r="D33">
        <v>834.82925399999999</v>
      </c>
      <c r="E33">
        <v>793.67743599999994</v>
      </c>
      <c r="F33">
        <v>752.52561800000001</v>
      </c>
      <c r="G33">
        <v>711.37379999999996</v>
      </c>
      <c r="H33">
        <v>683.43950199999995</v>
      </c>
      <c r="I33">
        <v>655.50520400000005</v>
      </c>
      <c r="J33">
        <v>627.57090600000004</v>
      </c>
      <c r="K33">
        <v>599.63660800000002</v>
      </c>
      <c r="L33">
        <v>571.70231000000001</v>
      </c>
      <c r="M33">
        <v>553.64362600000004</v>
      </c>
      <c r="N33">
        <v>535.58494199999996</v>
      </c>
      <c r="O33">
        <v>517.52625799999998</v>
      </c>
      <c r="P33">
        <v>499.46757400000001</v>
      </c>
      <c r="Q33">
        <v>481.40888999999999</v>
      </c>
      <c r="R33">
        <v>464.78581600000001</v>
      </c>
      <c r="S33">
        <v>448.16274199999998</v>
      </c>
      <c r="T33">
        <v>431.53966800000001</v>
      </c>
      <c r="U33">
        <v>414.91659399999998</v>
      </c>
      <c r="V33">
        <v>398.29352</v>
      </c>
      <c r="W33">
        <v>383.01056999999997</v>
      </c>
      <c r="X33">
        <v>367.72762</v>
      </c>
      <c r="Y33">
        <v>352.44466999999997</v>
      </c>
      <c r="Z33">
        <v>337.16172</v>
      </c>
      <c r="AA33">
        <v>321.87876999999997</v>
      </c>
      <c r="AB33">
        <v>313.17555800000002</v>
      </c>
      <c r="AC33">
        <v>304.47234600000002</v>
      </c>
      <c r="AD33">
        <v>295.76913400000001</v>
      </c>
      <c r="AE33">
        <v>287.065922</v>
      </c>
      <c r="AF33">
        <v>278.36270999999999</v>
      </c>
      <c r="AG33">
        <v>256.17630400000002</v>
      </c>
      <c r="AH33">
        <v>233.98989800000001</v>
      </c>
      <c r="AI33">
        <v>211.80349200000001</v>
      </c>
      <c r="AJ33">
        <v>189.617086</v>
      </c>
      <c r="AK33">
        <v>167.43068</v>
      </c>
      <c r="AL33">
        <v>149.12241800000001</v>
      </c>
      <c r="AM33">
        <v>130.814156</v>
      </c>
      <c r="AN33">
        <v>112.505894</v>
      </c>
      <c r="AO33">
        <v>94.197631999999999</v>
      </c>
      <c r="AP33">
        <v>75.88937</v>
      </c>
      <c r="AQ33">
        <v>69.341530000000006</v>
      </c>
      <c r="AR33">
        <v>62.872320000000002</v>
      </c>
      <c r="AS33">
        <v>56.403109999999998</v>
      </c>
      <c r="AT33">
        <v>49.933900000000001</v>
      </c>
      <c r="AU33">
        <v>43.464689999999997</v>
      </c>
      <c r="AV33">
        <v>40.48471</v>
      </c>
      <c r="AW33">
        <v>37.528089999999999</v>
      </c>
      <c r="AX33">
        <v>34.571469999999998</v>
      </c>
      <c r="AY33">
        <v>31.614850000000001</v>
      </c>
      <c r="AZ33">
        <v>28.65823</v>
      </c>
    </row>
    <row r="34" spans="1:52" x14ac:dyDescent="0.25">
      <c r="A34">
        <v>275</v>
      </c>
      <c r="B34">
        <v>860.47470999999996</v>
      </c>
      <c r="C34">
        <v>822.186868</v>
      </c>
      <c r="D34">
        <v>783.89902600000005</v>
      </c>
      <c r="E34">
        <v>745.61118399999998</v>
      </c>
      <c r="F34">
        <v>707.32334200000003</v>
      </c>
      <c r="G34">
        <v>669.03549999999996</v>
      </c>
      <c r="H34">
        <v>642.67188399999998</v>
      </c>
      <c r="I34">
        <v>616.308268</v>
      </c>
      <c r="J34">
        <v>589.94465200000002</v>
      </c>
      <c r="K34">
        <v>563.58103600000004</v>
      </c>
      <c r="L34">
        <v>537.21741999999995</v>
      </c>
      <c r="M34">
        <v>520.91562699999997</v>
      </c>
      <c r="N34">
        <v>504.613834</v>
      </c>
      <c r="O34">
        <v>488.31204100000002</v>
      </c>
      <c r="P34">
        <v>472.01024799999999</v>
      </c>
      <c r="Q34">
        <v>455.70845500000001</v>
      </c>
      <c r="R34">
        <v>440.23609299999998</v>
      </c>
      <c r="S34">
        <v>424.76373100000001</v>
      </c>
      <c r="T34">
        <v>409.29136899999997</v>
      </c>
      <c r="U34">
        <v>393.819007</v>
      </c>
      <c r="V34">
        <v>378.34664500000002</v>
      </c>
      <c r="W34">
        <v>363.91828900000002</v>
      </c>
      <c r="X34">
        <v>349.48993300000001</v>
      </c>
      <c r="Y34">
        <v>335.061577</v>
      </c>
      <c r="Z34">
        <v>320.63322099999999</v>
      </c>
      <c r="AA34">
        <v>306.20486499999998</v>
      </c>
      <c r="AB34">
        <v>298.572812</v>
      </c>
      <c r="AC34">
        <v>290.94075900000001</v>
      </c>
      <c r="AD34">
        <v>283.30870599999997</v>
      </c>
      <c r="AE34">
        <v>275.67665299999999</v>
      </c>
      <c r="AF34">
        <v>268.0446</v>
      </c>
      <c r="AG34">
        <v>247.91081600000001</v>
      </c>
      <c r="AH34">
        <v>227.77703199999999</v>
      </c>
      <c r="AI34">
        <v>207.643248</v>
      </c>
      <c r="AJ34">
        <v>187.50946400000001</v>
      </c>
      <c r="AK34">
        <v>167.37567999999999</v>
      </c>
      <c r="AL34">
        <v>149.0762</v>
      </c>
      <c r="AM34">
        <v>130.77672000000001</v>
      </c>
      <c r="AN34">
        <v>112.47723999999999</v>
      </c>
      <c r="AO34">
        <v>94.177760000000006</v>
      </c>
      <c r="AP34">
        <v>75.878280000000004</v>
      </c>
      <c r="AQ34">
        <v>69.341530000000006</v>
      </c>
      <c r="AR34">
        <v>62.872320000000002</v>
      </c>
      <c r="AS34">
        <v>56.403109999999998</v>
      </c>
      <c r="AT34">
        <v>49.933900000000001</v>
      </c>
      <c r="AU34">
        <v>43.464689999999997</v>
      </c>
      <c r="AV34">
        <v>40.48471</v>
      </c>
      <c r="AW34">
        <v>37.528089999999999</v>
      </c>
      <c r="AX34">
        <v>34.571469999999998</v>
      </c>
      <c r="AY34">
        <v>31.614850000000001</v>
      </c>
      <c r="AZ34">
        <v>28.65823</v>
      </c>
    </row>
    <row r="35" spans="1:52" x14ac:dyDescent="0.25">
      <c r="A35">
        <v>300</v>
      </c>
      <c r="B35">
        <v>803.81652999999994</v>
      </c>
      <c r="C35">
        <v>768.39266399999997</v>
      </c>
      <c r="D35">
        <v>732.96879799999999</v>
      </c>
      <c r="E35">
        <v>697.54493200000002</v>
      </c>
      <c r="F35">
        <v>662.12106600000004</v>
      </c>
      <c r="G35">
        <v>626.69719999999995</v>
      </c>
      <c r="H35">
        <v>601.90426600000001</v>
      </c>
      <c r="I35">
        <v>577.11133199999995</v>
      </c>
      <c r="J35">
        <v>552.318398</v>
      </c>
      <c r="K35">
        <v>527.52546400000006</v>
      </c>
      <c r="L35">
        <v>502.73253</v>
      </c>
      <c r="M35">
        <v>488.18762800000002</v>
      </c>
      <c r="N35">
        <v>473.64272599999998</v>
      </c>
      <c r="O35">
        <v>459.097824</v>
      </c>
      <c r="P35">
        <v>444.55292200000002</v>
      </c>
      <c r="Q35">
        <v>430.00801999999999</v>
      </c>
      <c r="R35">
        <v>415.68637000000001</v>
      </c>
      <c r="S35">
        <v>401.36471999999998</v>
      </c>
      <c r="T35">
        <v>387.04307</v>
      </c>
      <c r="U35">
        <v>372.72142000000002</v>
      </c>
      <c r="V35">
        <v>358.39976999999999</v>
      </c>
      <c r="W35">
        <v>344.826008</v>
      </c>
      <c r="X35">
        <v>331.25224600000001</v>
      </c>
      <c r="Y35">
        <v>317.67848400000003</v>
      </c>
      <c r="Z35">
        <v>304.10472199999998</v>
      </c>
      <c r="AA35">
        <v>290.53095999999999</v>
      </c>
      <c r="AB35">
        <v>283.97006599999997</v>
      </c>
      <c r="AC35">
        <v>277.40917200000001</v>
      </c>
      <c r="AD35">
        <v>270.84827799999999</v>
      </c>
      <c r="AE35">
        <v>264.28738399999997</v>
      </c>
      <c r="AF35">
        <v>257.72649000000001</v>
      </c>
      <c r="AG35">
        <v>239.64532800000001</v>
      </c>
      <c r="AH35">
        <v>221.564166</v>
      </c>
      <c r="AI35">
        <v>203.48300399999999</v>
      </c>
      <c r="AJ35">
        <v>185.40184199999999</v>
      </c>
      <c r="AK35">
        <v>167.32068000000001</v>
      </c>
      <c r="AL35">
        <v>149.02998199999999</v>
      </c>
      <c r="AM35">
        <v>130.739284</v>
      </c>
      <c r="AN35">
        <v>112.44858600000001</v>
      </c>
      <c r="AO35">
        <v>94.157888</v>
      </c>
      <c r="AP35">
        <v>75.867189999999994</v>
      </c>
      <c r="AQ35">
        <v>69.341530000000006</v>
      </c>
      <c r="AR35">
        <v>62.872320000000002</v>
      </c>
      <c r="AS35">
        <v>56.403109999999998</v>
      </c>
      <c r="AT35">
        <v>49.933900000000001</v>
      </c>
      <c r="AU35">
        <v>43.464689999999997</v>
      </c>
      <c r="AV35">
        <v>40.48471</v>
      </c>
      <c r="AW35">
        <v>37.528089999999999</v>
      </c>
      <c r="AX35">
        <v>34.571469999999998</v>
      </c>
      <c r="AY35">
        <v>31.614850000000001</v>
      </c>
      <c r="AZ35">
        <v>28.65823</v>
      </c>
    </row>
    <row r="36" spans="1:52" x14ac:dyDescent="0.25">
      <c r="A36">
        <v>350</v>
      </c>
      <c r="B36">
        <v>722.69651999999996</v>
      </c>
      <c r="C36">
        <v>691.41825100000005</v>
      </c>
      <c r="D36">
        <v>660.13998200000003</v>
      </c>
      <c r="E36">
        <v>628.86171300000001</v>
      </c>
      <c r="F36">
        <v>597.58344399999999</v>
      </c>
      <c r="G36">
        <v>566.30517499999996</v>
      </c>
      <c r="H36">
        <v>543.65007400000002</v>
      </c>
      <c r="I36">
        <v>520.99497299999996</v>
      </c>
      <c r="J36">
        <v>498.33987200000001</v>
      </c>
      <c r="K36">
        <v>475.68477100000001</v>
      </c>
      <c r="L36">
        <v>453.02967000000001</v>
      </c>
      <c r="M36">
        <v>440.75960600000002</v>
      </c>
      <c r="N36">
        <v>428.48954199999997</v>
      </c>
      <c r="O36">
        <v>416.21947799999998</v>
      </c>
      <c r="P36">
        <v>403.94941399999999</v>
      </c>
      <c r="Q36">
        <v>391.67935</v>
      </c>
      <c r="R36">
        <v>378.89051799999999</v>
      </c>
      <c r="S36">
        <v>366.10168599999997</v>
      </c>
      <c r="T36">
        <v>353.31285400000002</v>
      </c>
      <c r="U36">
        <v>340.524022</v>
      </c>
      <c r="V36">
        <v>327.73518999999999</v>
      </c>
      <c r="W36">
        <v>315.50365499999998</v>
      </c>
      <c r="X36">
        <v>303.27211999999997</v>
      </c>
      <c r="Y36">
        <v>291.04058500000002</v>
      </c>
      <c r="Z36">
        <v>278.80905000000001</v>
      </c>
      <c r="AA36">
        <v>266.57751500000001</v>
      </c>
      <c r="AB36">
        <v>254.41339400000001</v>
      </c>
      <c r="AC36">
        <v>242.24927299999999</v>
      </c>
      <c r="AD36">
        <v>230.08515199999999</v>
      </c>
      <c r="AE36">
        <v>217.921031</v>
      </c>
      <c r="AF36">
        <v>205.75691</v>
      </c>
      <c r="AG36">
        <v>196.05996400000001</v>
      </c>
      <c r="AH36">
        <v>186.36301800000001</v>
      </c>
      <c r="AI36">
        <v>176.66607200000001</v>
      </c>
      <c r="AJ36">
        <v>166.96912599999999</v>
      </c>
      <c r="AK36">
        <v>157.27217999999999</v>
      </c>
      <c r="AL36">
        <v>140.98553699999999</v>
      </c>
      <c r="AM36">
        <v>124.698894</v>
      </c>
      <c r="AN36">
        <v>108.412251</v>
      </c>
      <c r="AO36">
        <v>92.125608</v>
      </c>
      <c r="AP36">
        <v>75.838965000000002</v>
      </c>
      <c r="AQ36">
        <v>69.341530000000006</v>
      </c>
      <c r="AR36">
        <v>62.872320000000002</v>
      </c>
      <c r="AS36">
        <v>56.403109999999998</v>
      </c>
      <c r="AT36">
        <v>49.933900000000001</v>
      </c>
      <c r="AU36">
        <v>43.464689999999997</v>
      </c>
      <c r="AV36">
        <v>40.48471</v>
      </c>
      <c r="AW36">
        <v>37.528089999999999</v>
      </c>
      <c r="AX36">
        <v>34.571469999999998</v>
      </c>
      <c r="AY36">
        <v>31.614850000000001</v>
      </c>
      <c r="AZ36">
        <v>28.65823</v>
      </c>
    </row>
    <row r="37" spans="1:52" x14ac:dyDescent="0.25">
      <c r="A37">
        <v>400</v>
      </c>
      <c r="B37">
        <v>641.57650999999998</v>
      </c>
      <c r="C37">
        <v>614.44383800000003</v>
      </c>
      <c r="D37">
        <v>587.31116599999996</v>
      </c>
      <c r="E37">
        <v>560.178494</v>
      </c>
      <c r="F37">
        <v>533.04582200000004</v>
      </c>
      <c r="G37">
        <v>505.91314999999997</v>
      </c>
      <c r="H37">
        <v>485.39588199999997</v>
      </c>
      <c r="I37">
        <v>464.87861400000003</v>
      </c>
      <c r="J37">
        <v>444.36134600000003</v>
      </c>
      <c r="K37">
        <v>423.84407800000002</v>
      </c>
      <c r="L37">
        <v>403.32681000000002</v>
      </c>
      <c r="M37">
        <v>393.33158400000002</v>
      </c>
      <c r="N37">
        <v>383.33635800000002</v>
      </c>
      <c r="O37">
        <v>373.34113200000002</v>
      </c>
      <c r="P37">
        <v>363.34590600000001</v>
      </c>
      <c r="Q37">
        <v>353.35068000000001</v>
      </c>
      <c r="R37">
        <v>342.09466600000002</v>
      </c>
      <c r="S37">
        <v>330.83865200000002</v>
      </c>
      <c r="T37">
        <v>319.58263799999997</v>
      </c>
      <c r="U37">
        <v>308.32662399999998</v>
      </c>
      <c r="V37">
        <v>297.07060999999999</v>
      </c>
      <c r="W37">
        <v>286.18130200000002</v>
      </c>
      <c r="X37">
        <v>275.29199399999999</v>
      </c>
      <c r="Y37">
        <v>264.40268600000002</v>
      </c>
      <c r="Z37">
        <v>253.51337799999999</v>
      </c>
      <c r="AA37">
        <v>242.62406999999999</v>
      </c>
      <c r="AB37">
        <v>224.85672199999999</v>
      </c>
      <c r="AC37">
        <v>207.08937399999999</v>
      </c>
      <c r="AD37">
        <v>189.32202599999999</v>
      </c>
      <c r="AE37">
        <v>171.554678</v>
      </c>
      <c r="AF37">
        <v>153.78733</v>
      </c>
      <c r="AG37">
        <v>152.47460000000001</v>
      </c>
      <c r="AH37">
        <v>151.16186999999999</v>
      </c>
      <c r="AI37">
        <v>149.84914000000001</v>
      </c>
      <c r="AJ37">
        <v>148.53640999999999</v>
      </c>
      <c r="AK37">
        <v>147.22368</v>
      </c>
      <c r="AL37">
        <v>132.941092</v>
      </c>
      <c r="AM37">
        <v>118.65850399999999</v>
      </c>
      <c r="AN37">
        <v>104.375916</v>
      </c>
      <c r="AO37">
        <v>90.093328</v>
      </c>
      <c r="AP37">
        <v>75.810739999999996</v>
      </c>
      <c r="AQ37">
        <v>69.341530000000006</v>
      </c>
      <c r="AR37">
        <v>62.872320000000002</v>
      </c>
      <c r="AS37">
        <v>56.403109999999998</v>
      </c>
      <c r="AT37">
        <v>49.933900000000001</v>
      </c>
      <c r="AU37">
        <v>43.464689999999997</v>
      </c>
      <c r="AV37">
        <v>40.48471</v>
      </c>
      <c r="AW37">
        <v>37.528089999999999</v>
      </c>
      <c r="AX37">
        <v>34.571469999999998</v>
      </c>
      <c r="AY37">
        <v>31.614850000000001</v>
      </c>
      <c r="AZ37">
        <v>28.65823</v>
      </c>
    </row>
    <row r="38" spans="1:52" x14ac:dyDescent="0.25">
      <c r="A38">
        <v>450</v>
      </c>
      <c r="B38">
        <v>585.56147999999996</v>
      </c>
      <c r="C38">
        <v>561.235725</v>
      </c>
      <c r="D38">
        <v>536.90997000000004</v>
      </c>
      <c r="E38">
        <v>512.58421499999997</v>
      </c>
      <c r="F38">
        <v>488.25846000000001</v>
      </c>
      <c r="G38">
        <v>463.932705</v>
      </c>
      <c r="H38">
        <v>445.04307599999999</v>
      </c>
      <c r="I38">
        <v>426.15344700000003</v>
      </c>
      <c r="J38">
        <v>407.26381800000001</v>
      </c>
      <c r="K38">
        <v>388.374189</v>
      </c>
      <c r="L38">
        <v>369.48455999999999</v>
      </c>
      <c r="M38">
        <v>360.77442400000001</v>
      </c>
      <c r="N38">
        <v>352.06428799999998</v>
      </c>
      <c r="O38">
        <v>343.354152</v>
      </c>
      <c r="P38">
        <v>334.64401600000002</v>
      </c>
      <c r="Q38">
        <v>325.93387999999999</v>
      </c>
      <c r="R38">
        <v>315.685227</v>
      </c>
      <c r="S38">
        <v>305.43657400000001</v>
      </c>
      <c r="T38">
        <v>295.18792100000002</v>
      </c>
      <c r="U38">
        <v>284.93926800000003</v>
      </c>
      <c r="V38">
        <v>274.69061499999998</v>
      </c>
      <c r="W38">
        <v>264.87209999999999</v>
      </c>
      <c r="X38">
        <v>255.053585</v>
      </c>
      <c r="Y38">
        <v>245.23507000000001</v>
      </c>
      <c r="Z38">
        <v>235.41655499999999</v>
      </c>
      <c r="AA38">
        <v>225.59804</v>
      </c>
      <c r="AB38">
        <v>209.34545600000001</v>
      </c>
      <c r="AC38">
        <v>193.092872</v>
      </c>
      <c r="AD38">
        <v>176.84028799999999</v>
      </c>
      <c r="AE38">
        <v>160.587704</v>
      </c>
      <c r="AF38">
        <v>144.33511999999999</v>
      </c>
      <c r="AG38">
        <v>139.76687899999999</v>
      </c>
      <c r="AH38">
        <v>135.19863799999999</v>
      </c>
      <c r="AI38">
        <v>130.63039699999999</v>
      </c>
      <c r="AJ38">
        <v>126.062156</v>
      </c>
      <c r="AK38">
        <v>121.493915</v>
      </c>
      <c r="AL38">
        <v>112.10109799999999</v>
      </c>
      <c r="AM38">
        <v>102.708281</v>
      </c>
      <c r="AN38">
        <v>93.315464000000006</v>
      </c>
      <c r="AO38">
        <v>83.922646999999998</v>
      </c>
      <c r="AP38">
        <v>74.529830000000004</v>
      </c>
      <c r="AQ38">
        <v>68.314465999999996</v>
      </c>
      <c r="AR38">
        <v>62.099102000000002</v>
      </c>
      <c r="AS38">
        <v>55.883738000000001</v>
      </c>
      <c r="AT38">
        <v>49.668374</v>
      </c>
      <c r="AU38">
        <v>43.453009999999999</v>
      </c>
      <c r="AV38">
        <v>40.48471</v>
      </c>
      <c r="AW38">
        <v>37.528089999999999</v>
      </c>
      <c r="AX38">
        <v>34.571469999999998</v>
      </c>
      <c r="AY38">
        <v>31.614850000000001</v>
      </c>
      <c r="AZ38">
        <v>28.65823</v>
      </c>
    </row>
    <row r="39" spans="1:52" x14ac:dyDescent="0.25">
      <c r="A39">
        <v>500</v>
      </c>
      <c r="B39">
        <v>529.54645000000005</v>
      </c>
      <c r="C39">
        <v>508.02761199999998</v>
      </c>
      <c r="D39">
        <v>486.50877400000002</v>
      </c>
      <c r="E39">
        <v>464.989936</v>
      </c>
      <c r="F39">
        <v>443.47109799999998</v>
      </c>
      <c r="G39">
        <v>421.95226000000002</v>
      </c>
      <c r="H39">
        <v>404.69027</v>
      </c>
      <c r="I39">
        <v>387.42827999999997</v>
      </c>
      <c r="J39">
        <v>370.16629</v>
      </c>
      <c r="K39">
        <v>352.90429999999998</v>
      </c>
      <c r="L39">
        <v>335.64231000000001</v>
      </c>
      <c r="M39">
        <v>328.217264</v>
      </c>
      <c r="N39">
        <v>320.79221799999999</v>
      </c>
      <c r="O39">
        <v>313.36717199999998</v>
      </c>
      <c r="P39">
        <v>305.94212599999997</v>
      </c>
      <c r="Q39">
        <v>298.51708000000002</v>
      </c>
      <c r="R39">
        <v>289.27578799999998</v>
      </c>
      <c r="S39">
        <v>280.03449599999999</v>
      </c>
      <c r="T39">
        <v>270.793204</v>
      </c>
      <c r="U39">
        <v>261.55191200000002</v>
      </c>
      <c r="V39">
        <v>252.31062</v>
      </c>
      <c r="W39">
        <v>243.56289799999999</v>
      </c>
      <c r="X39">
        <v>234.81517600000001</v>
      </c>
      <c r="Y39">
        <v>226.067454</v>
      </c>
      <c r="Z39">
        <v>217.31973199999999</v>
      </c>
      <c r="AA39">
        <v>208.57201000000001</v>
      </c>
      <c r="AB39">
        <v>193.83419000000001</v>
      </c>
      <c r="AC39">
        <v>179.09637000000001</v>
      </c>
      <c r="AD39">
        <v>164.35855000000001</v>
      </c>
      <c r="AE39">
        <v>149.62073000000001</v>
      </c>
      <c r="AF39">
        <v>134.88291000000001</v>
      </c>
      <c r="AG39">
        <v>127.059158</v>
      </c>
      <c r="AH39">
        <v>119.235406</v>
      </c>
      <c r="AI39">
        <v>111.411654</v>
      </c>
      <c r="AJ39">
        <v>103.587902</v>
      </c>
      <c r="AK39">
        <v>95.764150000000001</v>
      </c>
      <c r="AL39">
        <v>91.261104000000003</v>
      </c>
      <c r="AM39">
        <v>86.758058000000005</v>
      </c>
      <c r="AN39">
        <v>82.255011999999994</v>
      </c>
      <c r="AO39">
        <v>77.751965999999996</v>
      </c>
      <c r="AP39">
        <v>73.248919999999998</v>
      </c>
      <c r="AQ39">
        <v>67.287402</v>
      </c>
      <c r="AR39">
        <v>61.325884000000002</v>
      </c>
      <c r="AS39">
        <v>55.364365999999997</v>
      </c>
      <c r="AT39">
        <v>49.402847999999999</v>
      </c>
      <c r="AU39">
        <v>43.441330000000001</v>
      </c>
      <c r="AV39">
        <v>40.48471</v>
      </c>
      <c r="AW39">
        <v>37.528089999999999</v>
      </c>
      <c r="AX39">
        <v>34.571469999999998</v>
      </c>
      <c r="AY39">
        <v>31.614850000000001</v>
      </c>
      <c r="AZ39">
        <v>28.65823</v>
      </c>
    </row>
    <row r="40" spans="1:52" x14ac:dyDescent="0.25">
      <c r="A40">
        <v>550</v>
      </c>
      <c r="B40">
        <v>499.02411000000001</v>
      </c>
      <c r="C40">
        <v>477.37864100000002</v>
      </c>
      <c r="D40">
        <v>455.73317200000002</v>
      </c>
      <c r="E40">
        <v>434.08770299999998</v>
      </c>
      <c r="F40">
        <v>412.44223399999998</v>
      </c>
      <c r="G40">
        <v>390.79676499999999</v>
      </c>
      <c r="H40">
        <v>375.125426</v>
      </c>
      <c r="I40">
        <v>359.45408700000002</v>
      </c>
      <c r="J40">
        <v>343.78274800000003</v>
      </c>
      <c r="K40">
        <v>328.11140899999998</v>
      </c>
      <c r="L40">
        <v>312.44006999999999</v>
      </c>
      <c r="M40">
        <v>305.52961800000003</v>
      </c>
      <c r="N40">
        <v>298.61916600000001</v>
      </c>
      <c r="O40">
        <v>291.70871399999999</v>
      </c>
      <c r="P40">
        <v>284.79826200000002</v>
      </c>
      <c r="Q40">
        <v>277.88781</v>
      </c>
      <c r="R40">
        <v>269.365859</v>
      </c>
      <c r="S40">
        <v>260.843908</v>
      </c>
      <c r="T40">
        <v>252.321957</v>
      </c>
      <c r="U40">
        <v>243.800006</v>
      </c>
      <c r="V40">
        <v>235.27805499999999</v>
      </c>
      <c r="W40">
        <v>227.27714399999999</v>
      </c>
      <c r="X40">
        <v>219.27623299999999</v>
      </c>
      <c r="Y40">
        <v>211.27532199999999</v>
      </c>
      <c r="Z40">
        <v>203.27441099999999</v>
      </c>
      <c r="AA40">
        <v>195.27350000000001</v>
      </c>
      <c r="AB40">
        <v>181.598668</v>
      </c>
      <c r="AC40">
        <v>167.92383599999999</v>
      </c>
      <c r="AD40">
        <v>154.24900400000001</v>
      </c>
      <c r="AE40">
        <v>140.574172</v>
      </c>
      <c r="AF40">
        <v>126.89934</v>
      </c>
      <c r="AG40">
        <v>119.800247</v>
      </c>
      <c r="AH40">
        <v>112.701154</v>
      </c>
      <c r="AI40">
        <v>105.60206100000001</v>
      </c>
      <c r="AJ40">
        <v>98.502967999999996</v>
      </c>
      <c r="AK40">
        <v>91.403874999999999</v>
      </c>
      <c r="AL40">
        <v>87.083652000000001</v>
      </c>
      <c r="AM40">
        <v>82.763429000000002</v>
      </c>
      <c r="AN40">
        <v>78.443206000000004</v>
      </c>
      <c r="AO40">
        <v>74.122983000000005</v>
      </c>
      <c r="AP40">
        <v>69.802760000000006</v>
      </c>
      <c r="AQ40">
        <v>64.527619999999999</v>
      </c>
      <c r="AR40">
        <v>59.252479999999998</v>
      </c>
      <c r="AS40">
        <v>53.977339999999998</v>
      </c>
      <c r="AT40">
        <v>48.702199999999998</v>
      </c>
      <c r="AU40">
        <v>43.427059999999997</v>
      </c>
      <c r="AV40">
        <v>40.472141000000001</v>
      </c>
      <c r="AW40">
        <v>37.517221999999997</v>
      </c>
      <c r="AX40">
        <v>34.562303</v>
      </c>
      <c r="AY40">
        <v>31.607384</v>
      </c>
      <c r="AZ40">
        <v>28.652464999999999</v>
      </c>
    </row>
    <row r="41" spans="1:52" x14ac:dyDescent="0.25">
      <c r="A41">
        <v>600</v>
      </c>
      <c r="B41">
        <v>468.50177000000002</v>
      </c>
      <c r="C41">
        <v>446.72967</v>
      </c>
      <c r="D41">
        <v>424.95756999999998</v>
      </c>
      <c r="E41">
        <v>403.18547000000001</v>
      </c>
      <c r="F41">
        <v>381.41336999999999</v>
      </c>
      <c r="G41">
        <v>359.64127000000002</v>
      </c>
      <c r="H41">
        <v>345.56058200000001</v>
      </c>
      <c r="I41">
        <v>331.479894</v>
      </c>
      <c r="J41">
        <v>317.39920599999999</v>
      </c>
      <c r="K41">
        <v>303.31851799999998</v>
      </c>
      <c r="L41">
        <v>289.23782999999997</v>
      </c>
      <c r="M41">
        <v>282.841972</v>
      </c>
      <c r="N41">
        <v>276.44611400000002</v>
      </c>
      <c r="O41">
        <v>270.05025599999999</v>
      </c>
      <c r="P41">
        <v>263.65439800000001</v>
      </c>
      <c r="Q41">
        <v>257.25853999999998</v>
      </c>
      <c r="R41">
        <v>249.45593</v>
      </c>
      <c r="S41">
        <v>241.65332000000001</v>
      </c>
      <c r="T41">
        <v>233.85070999999999</v>
      </c>
      <c r="U41">
        <v>226.04810000000001</v>
      </c>
      <c r="V41">
        <v>218.24548999999999</v>
      </c>
      <c r="W41">
        <v>210.99139</v>
      </c>
      <c r="X41">
        <v>203.73729</v>
      </c>
      <c r="Y41">
        <v>196.48319000000001</v>
      </c>
      <c r="Z41">
        <v>189.22909000000001</v>
      </c>
      <c r="AA41">
        <v>181.97498999999999</v>
      </c>
      <c r="AB41">
        <v>169.363146</v>
      </c>
      <c r="AC41">
        <v>156.75130200000001</v>
      </c>
      <c r="AD41">
        <v>144.13945799999999</v>
      </c>
      <c r="AE41">
        <v>131.527614</v>
      </c>
      <c r="AF41">
        <v>118.91576999999999</v>
      </c>
      <c r="AG41">
        <v>112.541336</v>
      </c>
      <c r="AH41">
        <v>106.16690199999999</v>
      </c>
      <c r="AI41">
        <v>99.792468</v>
      </c>
      <c r="AJ41">
        <v>93.418034000000006</v>
      </c>
      <c r="AK41">
        <v>87.043599999999998</v>
      </c>
      <c r="AL41">
        <v>82.906199999999998</v>
      </c>
      <c r="AM41">
        <v>78.768799999999999</v>
      </c>
      <c r="AN41">
        <v>74.631399999999999</v>
      </c>
      <c r="AO41">
        <v>70.494</v>
      </c>
      <c r="AP41">
        <v>66.3566</v>
      </c>
      <c r="AQ41">
        <v>61.767837999999998</v>
      </c>
      <c r="AR41">
        <v>57.179076000000002</v>
      </c>
      <c r="AS41">
        <v>52.590313999999999</v>
      </c>
      <c r="AT41">
        <v>48.001551999999997</v>
      </c>
      <c r="AU41">
        <v>43.412790000000001</v>
      </c>
      <c r="AV41">
        <v>40.459572000000001</v>
      </c>
      <c r="AW41">
        <v>37.506354000000002</v>
      </c>
      <c r="AX41">
        <v>34.553136000000002</v>
      </c>
      <c r="AY41">
        <v>31.599917999999999</v>
      </c>
      <c r="AZ41">
        <v>28.646699999999999</v>
      </c>
    </row>
    <row r="42" spans="1:52" x14ac:dyDescent="0.25">
      <c r="A42">
        <v>650</v>
      </c>
      <c r="B42">
        <v>451.63917500000002</v>
      </c>
      <c r="C42">
        <v>428.72573499999999</v>
      </c>
      <c r="D42">
        <v>405.81229500000001</v>
      </c>
      <c r="E42">
        <v>382.89885500000003</v>
      </c>
      <c r="F42">
        <v>359.98541499999999</v>
      </c>
      <c r="G42">
        <v>337.07197500000001</v>
      </c>
      <c r="H42">
        <v>325.38919499999997</v>
      </c>
      <c r="I42">
        <v>313.70641499999999</v>
      </c>
      <c r="J42">
        <v>302.02363500000001</v>
      </c>
      <c r="K42">
        <v>290.34085499999998</v>
      </c>
      <c r="L42">
        <v>278.658075</v>
      </c>
      <c r="M42">
        <v>271.37720300000001</v>
      </c>
      <c r="N42">
        <v>264.09633100000002</v>
      </c>
      <c r="O42">
        <v>256.81545899999998</v>
      </c>
      <c r="P42">
        <v>249.53458699999999</v>
      </c>
      <c r="Q42">
        <v>242.253715</v>
      </c>
      <c r="R42">
        <v>234.777108</v>
      </c>
      <c r="S42">
        <v>227.300501</v>
      </c>
      <c r="T42">
        <v>219.823894</v>
      </c>
      <c r="U42">
        <v>212.34728699999999</v>
      </c>
      <c r="V42">
        <v>204.87067999999999</v>
      </c>
      <c r="W42">
        <v>198.16730699999999</v>
      </c>
      <c r="X42">
        <v>191.46393399999999</v>
      </c>
      <c r="Y42">
        <v>184.760561</v>
      </c>
      <c r="Z42">
        <v>178.057188</v>
      </c>
      <c r="AA42">
        <v>171.353815</v>
      </c>
      <c r="AB42">
        <v>159.59282200000001</v>
      </c>
      <c r="AC42">
        <v>147.831829</v>
      </c>
      <c r="AD42">
        <v>136.07083600000001</v>
      </c>
      <c r="AE42">
        <v>124.309843</v>
      </c>
      <c r="AF42">
        <v>112.54885</v>
      </c>
      <c r="AG42">
        <v>106.67186700000001</v>
      </c>
      <c r="AH42">
        <v>100.794884</v>
      </c>
      <c r="AI42">
        <v>94.917901000000001</v>
      </c>
      <c r="AJ42">
        <v>89.040918000000005</v>
      </c>
      <c r="AK42">
        <v>83.163934999999995</v>
      </c>
      <c r="AL42">
        <v>78.359613999999993</v>
      </c>
      <c r="AM42">
        <v>73.555293000000006</v>
      </c>
      <c r="AN42">
        <v>68.750972000000004</v>
      </c>
      <c r="AO42">
        <v>63.946651000000003</v>
      </c>
      <c r="AP42">
        <v>59.142330000000001</v>
      </c>
      <c r="AQ42">
        <v>55.663907999999999</v>
      </c>
      <c r="AR42">
        <v>52.185485999999997</v>
      </c>
      <c r="AS42">
        <v>48.707064000000003</v>
      </c>
      <c r="AT42">
        <v>45.228642000000001</v>
      </c>
      <c r="AU42">
        <v>41.750219999999999</v>
      </c>
      <c r="AV42">
        <v>39.128155999999997</v>
      </c>
      <c r="AW42">
        <v>36.506092000000002</v>
      </c>
      <c r="AX42">
        <v>33.884028000000001</v>
      </c>
      <c r="AY42">
        <v>31.261963999999999</v>
      </c>
      <c r="AZ42">
        <v>28.639900000000001</v>
      </c>
    </row>
    <row r="43" spans="1:52" x14ac:dyDescent="0.25">
      <c r="A43">
        <v>700</v>
      </c>
      <c r="B43">
        <v>434.77658000000002</v>
      </c>
      <c r="C43">
        <v>410.72179999999997</v>
      </c>
      <c r="D43">
        <v>386.66701999999998</v>
      </c>
      <c r="E43">
        <v>362.61223999999999</v>
      </c>
      <c r="F43">
        <v>338.55745999999999</v>
      </c>
      <c r="G43">
        <v>314.50268</v>
      </c>
      <c r="H43">
        <v>305.21780799999999</v>
      </c>
      <c r="I43">
        <v>295.93293599999998</v>
      </c>
      <c r="J43">
        <v>286.64806399999998</v>
      </c>
      <c r="K43">
        <v>277.36319200000003</v>
      </c>
      <c r="L43">
        <v>268.07832000000002</v>
      </c>
      <c r="M43">
        <v>259.91243400000002</v>
      </c>
      <c r="N43">
        <v>251.74654799999999</v>
      </c>
      <c r="O43">
        <v>243.58066199999999</v>
      </c>
      <c r="P43">
        <v>235.41477599999999</v>
      </c>
      <c r="Q43">
        <v>227.24888999999999</v>
      </c>
      <c r="R43">
        <v>220.098286</v>
      </c>
      <c r="S43">
        <v>212.94768199999999</v>
      </c>
      <c r="T43">
        <v>205.797078</v>
      </c>
      <c r="U43">
        <v>198.64647400000001</v>
      </c>
      <c r="V43">
        <v>191.49587</v>
      </c>
      <c r="W43">
        <v>185.34322399999999</v>
      </c>
      <c r="X43">
        <v>179.19057799999999</v>
      </c>
      <c r="Y43">
        <v>173.03793200000001</v>
      </c>
      <c r="Z43">
        <v>166.88528600000001</v>
      </c>
      <c r="AA43">
        <v>160.73264</v>
      </c>
      <c r="AB43">
        <v>149.822498</v>
      </c>
      <c r="AC43">
        <v>138.91235599999999</v>
      </c>
      <c r="AD43">
        <v>128.00221400000001</v>
      </c>
      <c r="AE43">
        <v>117.092072</v>
      </c>
      <c r="AF43">
        <v>106.18192999999999</v>
      </c>
      <c r="AG43">
        <v>100.802398</v>
      </c>
      <c r="AH43">
        <v>95.422865999999999</v>
      </c>
      <c r="AI43">
        <v>90.043334000000002</v>
      </c>
      <c r="AJ43">
        <v>84.663802000000004</v>
      </c>
      <c r="AK43">
        <v>79.284270000000006</v>
      </c>
      <c r="AL43">
        <v>73.813028000000003</v>
      </c>
      <c r="AM43">
        <v>68.341785999999999</v>
      </c>
      <c r="AN43">
        <v>62.870544000000002</v>
      </c>
      <c r="AO43">
        <v>57.399301999999999</v>
      </c>
      <c r="AP43">
        <v>51.928060000000002</v>
      </c>
      <c r="AQ43">
        <v>49.559978000000001</v>
      </c>
      <c r="AR43">
        <v>47.191896</v>
      </c>
      <c r="AS43">
        <v>44.823813999999999</v>
      </c>
      <c r="AT43">
        <v>42.455731999999998</v>
      </c>
      <c r="AU43">
        <v>40.087649999999996</v>
      </c>
      <c r="AV43">
        <v>37.79674</v>
      </c>
      <c r="AW43">
        <v>35.505830000000003</v>
      </c>
      <c r="AX43">
        <v>33.214919999999999</v>
      </c>
      <c r="AY43">
        <v>30.924009999999999</v>
      </c>
      <c r="AZ43">
        <v>28.633099999999999</v>
      </c>
    </row>
    <row r="44" spans="1:52" x14ac:dyDescent="0.25">
      <c r="A44">
        <v>750</v>
      </c>
      <c r="B44">
        <v>421.00486999999998</v>
      </c>
      <c r="C44">
        <v>397.32441499999999</v>
      </c>
      <c r="D44">
        <v>373.64395999999999</v>
      </c>
      <c r="E44">
        <v>349.963505</v>
      </c>
      <c r="F44">
        <v>326.28305</v>
      </c>
      <c r="G44">
        <v>302.60259500000001</v>
      </c>
      <c r="H44">
        <v>293.90508999999997</v>
      </c>
      <c r="I44">
        <v>285.20758499999999</v>
      </c>
      <c r="J44">
        <v>276.51008000000002</v>
      </c>
      <c r="K44">
        <v>267.81257499999998</v>
      </c>
      <c r="L44">
        <v>259.11507</v>
      </c>
      <c r="M44">
        <v>251.21852899999999</v>
      </c>
      <c r="N44">
        <v>243.321988</v>
      </c>
      <c r="O44">
        <v>235.42544699999999</v>
      </c>
      <c r="P44">
        <v>227.52890600000001</v>
      </c>
      <c r="Q44">
        <v>219.63236499999999</v>
      </c>
      <c r="R44">
        <v>211.86695700000001</v>
      </c>
      <c r="S44">
        <v>204.10154900000001</v>
      </c>
      <c r="T44">
        <v>196.336141</v>
      </c>
      <c r="U44">
        <v>188.57073299999999</v>
      </c>
      <c r="V44">
        <v>180.80532500000001</v>
      </c>
      <c r="W44">
        <v>175.06356600000001</v>
      </c>
      <c r="X44">
        <v>169.32180700000001</v>
      </c>
      <c r="Y44">
        <v>163.58004800000001</v>
      </c>
      <c r="Z44">
        <v>157.838289</v>
      </c>
      <c r="AA44">
        <v>152.09653</v>
      </c>
      <c r="AB44">
        <v>141.85042799999999</v>
      </c>
      <c r="AC44">
        <v>131.60432599999999</v>
      </c>
      <c r="AD44">
        <v>121.35822400000001</v>
      </c>
      <c r="AE44">
        <v>111.112122</v>
      </c>
      <c r="AF44">
        <v>100.86602000000001</v>
      </c>
      <c r="AG44">
        <v>95.871056999999993</v>
      </c>
      <c r="AH44">
        <v>90.876093999999995</v>
      </c>
      <c r="AI44">
        <v>85.881130999999996</v>
      </c>
      <c r="AJ44">
        <v>80.886167999999998</v>
      </c>
      <c r="AK44">
        <v>75.891204999999999</v>
      </c>
      <c r="AL44">
        <v>70.394594999999995</v>
      </c>
      <c r="AM44">
        <v>64.897985000000006</v>
      </c>
      <c r="AN44">
        <v>59.401375000000002</v>
      </c>
      <c r="AO44">
        <v>53.904764999999998</v>
      </c>
      <c r="AP44">
        <v>48.408155000000001</v>
      </c>
      <c r="AQ44">
        <v>46.526975999999998</v>
      </c>
      <c r="AR44">
        <v>44.645797000000002</v>
      </c>
      <c r="AS44">
        <v>42.764617999999999</v>
      </c>
      <c r="AT44">
        <v>40.883439000000003</v>
      </c>
      <c r="AU44">
        <v>39.00226</v>
      </c>
      <c r="AV44">
        <v>36.926858000000003</v>
      </c>
      <c r="AW44">
        <v>34.851455999999999</v>
      </c>
      <c r="AX44">
        <v>32.776054000000002</v>
      </c>
      <c r="AY44">
        <v>30.700652000000002</v>
      </c>
      <c r="AZ44">
        <v>28.625250000000001</v>
      </c>
    </row>
    <row r="45" spans="1:52" x14ac:dyDescent="0.25">
      <c r="A45">
        <v>800</v>
      </c>
      <c r="B45">
        <v>407.23316</v>
      </c>
      <c r="C45">
        <v>383.92703</v>
      </c>
      <c r="D45">
        <v>360.62090000000001</v>
      </c>
      <c r="E45">
        <v>337.31477000000001</v>
      </c>
      <c r="F45">
        <v>314.00864000000001</v>
      </c>
      <c r="G45">
        <v>290.70251000000002</v>
      </c>
      <c r="H45">
        <v>282.59237200000001</v>
      </c>
      <c r="I45">
        <v>274.48223400000001</v>
      </c>
      <c r="J45">
        <v>266.372096</v>
      </c>
      <c r="K45">
        <v>258.26195799999999</v>
      </c>
      <c r="L45">
        <v>250.15181999999999</v>
      </c>
      <c r="M45">
        <v>242.52462399999999</v>
      </c>
      <c r="N45">
        <v>234.89742799999999</v>
      </c>
      <c r="O45">
        <v>227.27023199999999</v>
      </c>
      <c r="P45">
        <v>219.643036</v>
      </c>
      <c r="Q45">
        <v>212.01584</v>
      </c>
      <c r="R45">
        <v>203.635628</v>
      </c>
      <c r="S45">
        <v>195.255416</v>
      </c>
      <c r="T45">
        <v>186.875204</v>
      </c>
      <c r="U45">
        <v>178.494992</v>
      </c>
      <c r="V45">
        <v>170.11478</v>
      </c>
      <c r="W45">
        <v>164.783908</v>
      </c>
      <c r="X45">
        <v>159.453036</v>
      </c>
      <c r="Y45">
        <v>154.122164</v>
      </c>
      <c r="Z45">
        <v>148.791292</v>
      </c>
      <c r="AA45">
        <v>143.46042</v>
      </c>
      <c r="AB45">
        <v>133.87835799999999</v>
      </c>
      <c r="AC45">
        <v>124.296296</v>
      </c>
      <c r="AD45">
        <v>114.714234</v>
      </c>
      <c r="AE45">
        <v>105.132172</v>
      </c>
      <c r="AF45">
        <v>95.550110000000004</v>
      </c>
      <c r="AG45">
        <v>90.939716000000004</v>
      </c>
      <c r="AH45">
        <v>86.329322000000005</v>
      </c>
      <c r="AI45">
        <v>81.718928000000005</v>
      </c>
      <c r="AJ45">
        <v>77.108534000000006</v>
      </c>
      <c r="AK45">
        <v>72.498140000000006</v>
      </c>
      <c r="AL45">
        <v>66.976162000000002</v>
      </c>
      <c r="AM45">
        <v>61.454183999999998</v>
      </c>
      <c r="AN45">
        <v>55.932206000000001</v>
      </c>
      <c r="AO45">
        <v>50.410227999999996</v>
      </c>
      <c r="AP45">
        <v>44.888249999999999</v>
      </c>
      <c r="AQ45">
        <v>43.493974000000001</v>
      </c>
      <c r="AR45">
        <v>42.099697999999997</v>
      </c>
      <c r="AS45">
        <v>40.705421999999999</v>
      </c>
      <c r="AT45">
        <v>39.311146000000001</v>
      </c>
      <c r="AU45">
        <v>37.916870000000003</v>
      </c>
      <c r="AV45">
        <v>36.056975999999999</v>
      </c>
      <c r="AW45">
        <v>34.197082000000002</v>
      </c>
      <c r="AX45">
        <v>32.337187999999998</v>
      </c>
      <c r="AY45">
        <v>30.477294000000001</v>
      </c>
      <c r="AZ45">
        <v>28.6174</v>
      </c>
    </row>
    <row r="46" spans="1:52" x14ac:dyDescent="0.25">
      <c r="A46">
        <v>850</v>
      </c>
      <c r="B46">
        <v>395.15708000000001</v>
      </c>
      <c r="C46">
        <v>372.44039500000002</v>
      </c>
      <c r="D46">
        <v>349.72370999999998</v>
      </c>
      <c r="E46">
        <v>327.007025</v>
      </c>
      <c r="F46">
        <v>304.29034000000001</v>
      </c>
      <c r="G46">
        <v>281.57365499999997</v>
      </c>
      <c r="H46">
        <v>273.72593999999998</v>
      </c>
      <c r="I46">
        <v>265.87822499999999</v>
      </c>
      <c r="J46">
        <v>258.03050999999999</v>
      </c>
      <c r="K46">
        <v>250.182795</v>
      </c>
      <c r="L46">
        <v>242.33508</v>
      </c>
      <c r="M46">
        <v>234.95729600000001</v>
      </c>
      <c r="N46">
        <v>227.57951199999999</v>
      </c>
      <c r="O46">
        <v>220.201728</v>
      </c>
      <c r="P46">
        <v>212.82394400000001</v>
      </c>
      <c r="Q46">
        <v>205.44615999999999</v>
      </c>
      <c r="R46">
        <v>197.19655399999999</v>
      </c>
      <c r="S46">
        <v>188.94694799999999</v>
      </c>
      <c r="T46">
        <v>180.69734199999999</v>
      </c>
      <c r="U46">
        <v>172.44773599999999</v>
      </c>
      <c r="V46">
        <v>164.19812999999999</v>
      </c>
      <c r="W46">
        <v>158.62219200000001</v>
      </c>
      <c r="X46">
        <v>153.046254</v>
      </c>
      <c r="Y46">
        <v>147.470316</v>
      </c>
      <c r="Z46">
        <v>141.89437799999999</v>
      </c>
      <c r="AA46">
        <v>136.31844000000001</v>
      </c>
      <c r="AB46">
        <v>127.25756699999999</v>
      </c>
      <c r="AC46">
        <v>118.19669399999999</v>
      </c>
      <c r="AD46">
        <v>109.13582100000001</v>
      </c>
      <c r="AE46">
        <v>100.07494800000001</v>
      </c>
      <c r="AF46">
        <v>91.014075000000005</v>
      </c>
      <c r="AG46">
        <v>86.747809000000004</v>
      </c>
      <c r="AH46">
        <v>82.481543000000002</v>
      </c>
      <c r="AI46">
        <v>78.215277</v>
      </c>
      <c r="AJ46">
        <v>73.949010999999999</v>
      </c>
      <c r="AK46">
        <v>69.682744999999997</v>
      </c>
      <c r="AL46">
        <v>64.460548000000003</v>
      </c>
      <c r="AM46">
        <v>59.238351000000002</v>
      </c>
      <c r="AN46">
        <v>54.016154</v>
      </c>
      <c r="AO46">
        <v>48.793956999999999</v>
      </c>
      <c r="AP46">
        <v>43.571759999999998</v>
      </c>
      <c r="AQ46">
        <v>42.081882</v>
      </c>
      <c r="AR46">
        <v>40.592004000000003</v>
      </c>
      <c r="AS46">
        <v>39.102125999999998</v>
      </c>
      <c r="AT46">
        <v>37.612248000000001</v>
      </c>
      <c r="AU46">
        <v>36.122369999999997</v>
      </c>
      <c r="AV46">
        <v>34.551572999999998</v>
      </c>
      <c r="AW46">
        <v>32.980775999999999</v>
      </c>
      <c r="AX46">
        <v>31.409979</v>
      </c>
      <c r="AY46">
        <v>29.839182000000001</v>
      </c>
      <c r="AZ46">
        <v>28.268384999999999</v>
      </c>
    </row>
    <row r="47" spans="1:52" x14ac:dyDescent="0.25">
      <c r="A47">
        <v>900</v>
      </c>
      <c r="B47">
        <v>383.08100000000002</v>
      </c>
      <c r="C47">
        <v>360.95375999999999</v>
      </c>
      <c r="D47">
        <v>338.82652000000002</v>
      </c>
      <c r="E47">
        <v>316.69927999999999</v>
      </c>
      <c r="F47">
        <v>294.57204000000002</v>
      </c>
      <c r="G47">
        <v>272.44479999999999</v>
      </c>
      <c r="H47">
        <v>264.85950800000001</v>
      </c>
      <c r="I47">
        <v>257.27421600000002</v>
      </c>
      <c r="J47">
        <v>249.68892399999999</v>
      </c>
      <c r="K47">
        <v>242.103632</v>
      </c>
      <c r="L47">
        <v>234.51833999999999</v>
      </c>
      <c r="M47">
        <v>227.38996800000001</v>
      </c>
      <c r="N47">
        <v>220.261596</v>
      </c>
      <c r="O47">
        <v>213.13322400000001</v>
      </c>
      <c r="P47">
        <v>206.004852</v>
      </c>
      <c r="Q47">
        <v>198.87647999999999</v>
      </c>
      <c r="R47">
        <v>190.75747999999999</v>
      </c>
      <c r="S47">
        <v>182.63847999999999</v>
      </c>
      <c r="T47">
        <v>174.51947999999999</v>
      </c>
      <c r="U47">
        <v>166.40047999999999</v>
      </c>
      <c r="V47">
        <v>158.28147999999999</v>
      </c>
      <c r="W47">
        <v>152.460476</v>
      </c>
      <c r="X47">
        <v>146.63947200000001</v>
      </c>
      <c r="Y47">
        <v>140.818468</v>
      </c>
      <c r="Z47">
        <v>134.99746400000001</v>
      </c>
      <c r="AA47">
        <v>129.17645999999999</v>
      </c>
      <c r="AB47">
        <v>120.636776</v>
      </c>
      <c r="AC47">
        <v>112.097092</v>
      </c>
      <c r="AD47">
        <v>103.557408</v>
      </c>
      <c r="AE47">
        <v>95.017724000000001</v>
      </c>
      <c r="AF47">
        <v>86.478039999999993</v>
      </c>
      <c r="AG47">
        <v>82.555902000000003</v>
      </c>
      <c r="AH47">
        <v>78.633763999999999</v>
      </c>
      <c r="AI47">
        <v>74.711625999999995</v>
      </c>
      <c r="AJ47">
        <v>70.789488000000006</v>
      </c>
      <c r="AK47">
        <v>66.867350000000002</v>
      </c>
      <c r="AL47">
        <v>61.944934000000003</v>
      </c>
      <c r="AM47">
        <v>57.022517999999998</v>
      </c>
      <c r="AN47">
        <v>52.100102</v>
      </c>
      <c r="AO47">
        <v>47.177686000000001</v>
      </c>
      <c r="AP47">
        <v>42.255270000000003</v>
      </c>
      <c r="AQ47">
        <v>40.669789999999999</v>
      </c>
      <c r="AR47">
        <v>39.084310000000002</v>
      </c>
      <c r="AS47">
        <v>37.498829999999998</v>
      </c>
      <c r="AT47">
        <v>35.913350000000001</v>
      </c>
      <c r="AU47">
        <v>34.327869999999997</v>
      </c>
      <c r="AV47">
        <v>33.046169999999996</v>
      </c>
      <c r="AW47">
        <v>31.764469999999999</v>
      </c>
      <c r="AX47">
        <v>30.482769999999999</v>
      </c>
      <c r="AY47">
        <v>29.201070000000001</v>
      </c>
      <c r="AZ47">
        <v>27.919370000000001</v>
      </c>
    </row>
    <row r="48" spans="1:52" x14ac:dyDescent="0.25">
      <c r="A48">
        <v>950</v>
      </c>
      <c r="B48">
        <v>371.75074999999998</v>
      </c>
      <c r="C48">
        <v>350.50957399999999</v>
      </c>
      <c r="D48">
        <v>329.26839799999999</v>
      </c>
      <c r="E48">
        <v>308.02722199999999</v>
      </c>
      <c r="F48">
        <v>286.786046</v>
      </c>
      <c r="G48">
        <v>265.54487</v>
      </c>
      <c r="H48">
        <v>257.81614200000001</v>
      </c>
      <c r="I48">
        <v>250.087414</v>
      </c>
      <c r="J48">
        <v>242.35868600000001</v>
      </c>
      <c r="K48">
        <v>234.62995799999999</v>
      </c>
      <c r="L48">
        <v>226.90123</v>
      </c>
      <c r="M48">
        <v>220.149495</v>
      </c>
      <c r="N48">
        <v>213.39776000000001</v>
      </c>
      <c r="O48">
        <v>206.64602500000001</v>
      </c>
      <c r="P48">
        <v>199.89429000000001</v>
      </c>
      <c r="Q48">
        <v>193.14255499999999</v>
      </c>
      <c r="R48">
        <v>185.260806</v>
      </c>
      <c r="S48">
        <v>177.37905699999999</v>
      </c>
      <c r="T48">
        <v>169.497308</v>
      </c>
      <c r="U48">
        <v>161.61555899999999</v>
      </c>
      <c r="V48">
        <v>153.73381000000001</v>
      </c>
      <c r="W48">
        <v>147.928662</v>
      </c>
      <c r="X48">
        <v>142.123514</v>
      </c>
      <c r="Y48">
        <v>136.318366</v>
      </c>
      <c r="Z48">
        <v>130.51321799999999</v>
      </c>
      <c r="AA48">
        <v>124.70807000000001</v>
      </c>
      <c r="AB48">
        <v>116.306989</v>
      </c>
      <c r="AC48">
        <v>107.905908</v>
      </c>
      <c r="AD48">
        <v>99.504827000000006</v>
      </c>
      <c r="AE48">
        <v>91.103746000000001</v>
      </c>
      <c r="AF48">
        <v>82.702664999999996</v>
      </c>
      <c r="AG48">
        <v>79.035518999999994</v>
      </c>
      <c r="AH48">
        <v>75.368373000000005</v>
      </c>
      <c r="AI48">
        <v>71.701227000000003</v>
      </c>
      <c r="AJ48">
        <v>68.034081</v>
      </c>
      <c r="AK48">
        <v>64.366934999999998</v>
      </c>
      <c r="AL48">
        <v>59.700882</v>
      </c>
      <c r="AM48">
        <v>55.034829000000002</v>
      </c>
      <c r="AN48">
        <v>50.368775999999997</v>
      </c>
      <c r="AO48">
        <v>45.702722999999999</v>
      </c>
      <c r="AP48">
        <v>41.036670000000001</v>
      </c>
      <c r="AQ48">
        <v>39.045126000000003</v>
      </c>
      <c r="AR48">
        <v>37.053581999999999</v>
      </c>
      <c r="AS48">
        <v>35.062038000000001</v>
      </c>
      <c r="AT48">
        <v>33.070493999999997</v>
      </c>
      <c r="AU48">
        <v>31.078949999999999</v>
      </c>
      <c r="AV48">
        <v>30.080656999999999</v>
      </c>
      <c r="AW48">
        <v>29.082363999999998</v>
      </c>
      <c r="AX48">
        <v>28.084071000000002</v>
      </c>
      <c r="AY48">
        <v>27.085778000000001</v>
      </c>
      <c r="AZ48">
        <v>26.087485000000001</v>
      </c>
    </row>
    <row r="49" spans="1:52" x14ac:dyDescent="0.25">
      <c r="A49">
        <v>1000</v>
      </c>
      <c r="B49">
        <v>360.4205</v>
      </c>
      <c r="C49">
        <v>340.06538799999998</v>
      </c>
      <c r="D49">
        <v>319.71027600000002</v>
      </c>
      <c r="E49">
        <v>299.355164</v>
      </c>
      <c r="F49">
        <v>279.00005199999998</v>
      </c>
      <c r="G49">
        <v>258.64494000000002</v>
      </c>
      <c r="H49">
        <v>250.77277599999999</v>
      </c>
      <c r="I49">
        <v>242.900612</v>
      </c>
      <c r="J49">
        <v>235.028448</v>
      </c>
      <c r="K49">
        <v>227.156284</v>
      </c>
      <c r="L49">
        <v>219.28412</v>
      </c>
      <c r="M49">
        <v>212.90902199999999</v>
      </c>
      <c r="N49">
        <v>206.53392400000001</v>
      </c>
      <c r="O49">
        <v>200.158826</v>
      </c>
      <c r="P49">
        <v>193.783728</v>
      </c>
      <c r="Q49">
        <v>187.40862999999999</v>
      </c>
      <c r="R49">
        <v>179.76413199999999</v>
      </c>
      <c r="S49">
        <v>172.11963399999999</v>
      </c>
      <c r="T49">
        <v>164.47513599999999</v>
      </c>
      <c r="U49">
        <v>156.83063799999999</v>
      </c>
      <c r="V49">
        <v>149.18613999999999</v>
      </c>
      <c r="W49">
        <v>143.39684800000001</v>
      </c>
      <c r="X49">
        <v>137.60755599999999</v>
      </c>
      <c r="Y49">
        <v>131.818264</v>
      </c>
      <c r="Z49">
        <v>126.028972</v>
      </c>
      <c r="AA49">
        <v>120.23968000000001</v>
      </c>
      <c r="AB49">
        <v>111.97720200000001</v>
      </c>
      <c r="AC49">
        <v>103.714724</v>
      </c>
      <c r="AD49">
        <v>95.452246000000002</v>
      </c>
      <c r="AE49">
        <v>87.189768000000001</v>
      </c>
      <c r="AF49">
        <v>78.927289999999999</v>
      </c>
      <c r="AG49">
        <v>75.515135999999998</v>
      </c>
      <c r="AH49">
        <v>72.102981999999997</v>
      </c>
      <c r="AI49">
        <v>68.690827999999996</v>
      </c>
      <c r="AJ49">
        <v>65.278673999999995</v>
      </c>
      <c r="AK49">
        <v>61.866520000000001</v>
      </c>
      <c r="AL49">
        <v>57.456829999999997</v>
      </c>
      <c r="AM49">
        <v>53.047139999999999</v>
      </c>
      <c r="AN49">
        <v>48.637450000000001</v>
      </c>
      <c r="AO49">
        <v>44.227760000000004</v>
      </c>
      <c r="AP49">
        <v>39.818069999999999</v>
      </c>
      <c r="AQ49">
        <v>37.420462000000001</v>
      </c>
      <c r="AR49">
        <v>35.022854000000002</v>
      </c>
      <c r="AS49">
        <v>32.625245999999997</v>
      </c>
      <c r="AT49">
        <v>30.227637999999999</v>
      </c>
      <c r="AU49">
        <v>27.830030000000001</v>
      </c>
      <c r="AV49">
        <v>27.115144000000001</v>
      </c>
      <c r="AW49">
        <v>26.400258000000001</v>
      </c>
      <c r="AX49">
        <v>25.685372000000001</v>
      </c>
      <c r="AY49">
        <v>24.970486000000001</v>
      </c>
      <c r="AZ49">
        <v>24.255600000000001</v>
      </c>
    </row>
    <row r="50" spans="1:52" x14ac:dyDescent="0.25">
      <c r="A50">
        <v>1500</v>
      </c>
      <c r="B50">
        <v>261.08796000000001</v>
      </c>
      <c r="C50">
        <v>250.29503399999999</v>
      </c>
      <c r="D50">
        <v>239.50210799999999</v>
      </c>
      <c r="E50">
        <v>228.709182</v>
      </c>
      <c r="F50">
        <v>217.916256</v>
      </c>
      <c r="G50">
        <v>207.12333000000001</v>
      </c>
      <c r="H50">
        <v>199.39446000000001</v>
      </c>
      <c r="I50">
        <v>191.66559000000001</v>
      </c>
      <c r="J50">
        <v>183.93672000000001</v>
      </c>
      <c r="K50">
        <v>176.20785000000001</v>
      </c>
      <c r="L50">
        <v>168.47898000000001</v>
      </c>
      <c r="M50">
        <v>162.93157400000001</v>
      </c>
      <c r="N50">
        <v>157.38416799999999</v>
      </c>
      <c r="O50">
        <v>151.83676199999999</v>
      </c>
      <c r="P50">
        <v>146.289356</v>
      </c>
      <c r="Q50">
        <v>140.74195</v>
      </c>
      <c r="R50">
        <v>135.81447399999999</v>
      </c>
      <c r="S50">
        <v>130.88699800000001</v>
      </c>
      <c r="T50">
        <v>125.95952200000001</v>
      </c>
      <c r="U50">
        <v>121.03204599999999</v>
      </c>
      <c r="V50">
        <v>116.10457</v>
      </c>
      <c r="W50">
        <v>111.78632399999999</v>
      </c>
      <c r="X50">
        <v>107.46807800000001</v>
      </c>
      <c r="Y50">
        <v>103.149832</v>
      </c>
      <c r="Z50">
        <v>98.831586000000001</v>
      </c>
      <c r="AA50">
        <v>94.513339999999999</v>
      </c>
      <c r="AB50">
        <v>86.832548000000003</v>
      </c>
      <c r="AC50">
        <v>79.151756000000006</v>
      </c>
      <c r="AD50">
        <v>71.470963999999995</v>
      </c>
      <c r="AE50">
        <v>63.790171999999998</v>
      </c>
      <c r="AF50">
        <v>56.109380000000002</v>
      </c>
      <c r="AG50">
        <v>53.691892000000003</v>
      </c>
      <c r="AH50">
        <v>51.274403999999997</v>
      </c>
      <c r="AI50">
        <v>48.856915999999998</v>
      </c>
      <c r="AJ50">
        <v>46.439427999999999</v>
      </c>
      <c r="AK50">
        <v>44.021940000000001</v>
      </c>
      <c r="AL50">
        <v>41.289732000000001</v>
      </c>
      <c r="AM50">
        <v>38.557524000000001</v>
      </c>
      <c r="AN50">
        <v>35.825316000000001</v>
      </c>
      <c r="AO50">
        <v>33.093108000000001</v>
      </c>
      <c r="AP50">
        <v>30.360900000000001</v>
      </c>
      <c r="AQ50">
        <v>28.773520000000001</v>
      </c>
      <c r="AR50">
        <v>27.186140000000002</v>
      </c>
      <c r="AS50">
        <v>25.598759999999999</v>
      </c>
      <c r="AT50">
        <v>24.011379999999999</v>
      </c>
      <c r="AU50">
        <v>22.423999999999999</v>
      </c>
      <c r="AV50">
        <v>21.528697999999999</v>
      </c>
      <c r="AW50">
        <v>20.633396000000001</v>
      </c>
      <c r="AX50">
        <v>19.738094</v>
      </c>
      <c r="AY50">
        <v>18.842791999999999</v>
      </c>
      <c r="AZ50">
        <v>17.947489999999998</v>
      </c>
    </row>
    <row r="51" spans="1:52" x14ac:dyDescent="0.25">
      <c r="A51">
        <v>2000</v>
      </c>
      <c r="B51">
        <v>204.48434</v>
      </c>
      <c r="C51">
        <v>197.387958</v>
      </c>
      <c r="D51">
        <v>190.29157599999999</v>
      </c>
      <c r="E51">
        <v>183.19519399999999</v>
      </c>
      <c r="F51">
        <v>176.09881200000001</v>
      </c>
      <c r="G51">
        <v>169.00243</v>
      </c>
      <c r="H51">
        <v>161.59414599999999</v>
      </c>
      <c r="I51">
        <v>154.18586199999999</v>
      </c>
      <c r="J51">
        <v>146.77757800000001</v>
      </c>
      <c r="K51">
        <v>139.369294</v>
      </c>
      <c r="L51">
        <v>131.96100999999999</v>
      </c>
      <c r="M51">
        <v>128.07815400000001</v>
      </c>
      <c r="N51">
        <v>124.19529799999999</v>
      </c>
      <c r="O51">
        <v>120.312442</v>
      </c>
      <c r="P51">
        <v>116.429586</v>
      </c>
      <c r="Q51">
        <v>112.54673</v>
      </c>
      <c r="R51">
        <v>108.93443000000001</v>
      </c>
      <c r="S51">
        <v>105.32213</v>
      </c>
      <c r="T51">
        <v>101.70983</v>
      </c>
      <c r="U51">
        <v>98.097530000000006</v>
      </c>
      <c r="V51">
        <v>94.485230000000001</v>
      </c>
      <c r="W51">
        <v>91.253805999999997</v>
      </c>
      <c r="X51">
        <v>88.022381999999993</v>
      </c>
      <c r="Y51">
        <v>84.790958000000003</v>
      </c>
      <c r="Z51">
        <v>81.559533999999999</v>
      </c>
      <c r="AA51">
        <v>78.328109999999995</v>
      </c>
      <c r="AB51">
        <v>72.212671999999998</v>
      </c>
      <c r="AC51">
        <v>66.097234</v>
      </c>
      <c r="AD51">
        <v>59.981796000000003</v>
      </c>
      <c r="AE51">
        <v>53.866357999999998</v>
      </c>
      <c r="AF51">
        <v>47.750920000000001</v>
      </c>
      <c r="AG51">
        <v>44.898893999999999</v>
      </c>
      <c r="AH51">
        <v>42.046868000000003</v>
      </c>
      <c r="AI51">
        <v>39.194842000000001</v>
      </c>
      <c r="AJ51">
        <v>36.342815999999999</v>
      </c>
      <c r="AK51">
        <v>33.490789999999997</v>
      </c>
      <c r="AL51">
        <v>31.651036000000001</v>
      </c>
      <c r="AM51">
        <v>29.811281999999999</v>
      </c>
      <c r="AN51">
        <v>27.971527999999999</v>
      </c>
      <c r="AO51">
        <v>26.131774</v>
      </c>
      <c r="AP51">
        <v>24.292020000000001</v>
      </c>
      <c r="AQ51">
        <v>23.124140000000001</v>
      </c>
      <c r="AR51">
        <v>21.95626</v>
      </c>
      <c r="AS51">
        <v>20.78838</v>
      </c>
      <c r="AT51">
        <v>19.6205</v>
      </c>
      <c r="AU51">
        <v>18.45262</v>
      </c>
      <c r="AV51">
        <v>17.844723999999999</v>
      </c>
      <c r="AW51">
        <v>17.236827999999999</v>
      </c>
      <c r="AX51">
        <v>16.628931999999999</v>
      </c>
      <c r="AY51">
        <v>16.021035999999999</v>
      </c>
      <c r="AZ51">
        <v>15.41314</v>
      </c>
    </row>
    <row r="52" spans="1:52" x14ac:dyDescent="0.25">
      <c r="A52">
        <v>2500</v>
      </c>
      <c r="B52">
        <v>163.34958</v>
      </c>
      <c r="C52">
        <v>158.622096</v>
      </c>
      <c r="D52">
        <v>153.894612</v>
      </c>
      <c r="E52">
        <v>149.16712799999999</v>
      </c>
      <c r="F52">
        <v>144.43964399999999</v>
      </c>
      <c r="G52">
        <v>139.71216000000001</v>
      </c>
      <c r="H52">
        <v>133.406552</v>
      </c>
      <c r="I52">
        <v>127.100944</v>
      </c>
      <c r="J52">
        <v>120.79533600000001</v>
      </c>
      <c r="K52">
        <v>114.489728</v>
      </c>
      <c r="L52">
        <v>108.18411999999999</v>
      </c>
      <c r="M52">
        <v>105.158574</v>
      </c>
      <c r="N52">
        <v>102.133028</v>
      </c>
      <c r="O52">
        <v>99.107482000000005</v>
      </c>
      <c r="P52">
        <v>96.081935999999999</v>
      </c>
      <c r="Q52">
        <v>93.056389999999993</v>
      </c>
      <c r="R52">
        <v>88.913417999999993</v>
      </c>
      <c r="S52">
        <v>84.770446000000007</v>
      </c>
      <c r="T52">
        <v>80.627474000000007</v>
      </c>
      <c r="U52">
        <v>76.484502000000006</v>
      </c>
      <c r="V52">
        <v>72.341530000000006</v>
      </c>
      <c r="W52">
        <v>70.683381999999995</v>
      </c>
      <c r="X52">
        <v>69.025233999999998</v>
      </c>
      <c r="Y52">
        <v>67.367086</v>
      </c>
      <c r="Z52">
        <v>65.708938000000003</v>
      </c>
      <c r="AA52">
        <v>64.050790000000006</v>
      </c>
      <c r="AB52">
        <v>59.742888000000001</v>
      </c>
      <c r="AC52">
        <v>55.434986000000002</v>
      </c>
      <c r="AD52">
        <v>51.127084000000004</v>
      </c>
      <c r="AE52">
        <v>46.819181999999998</v>
      </c>
      <c r="AF52">
        <v>42.511279999999999</v>
      </c>
      <c r="AG52">
        <v>39.762566</v>
      </c>
      <c r="AH52">
        <v>37.013852</v>
      </c>
      <c r="AI52">
        <v>34.265138</v>
      </c>
      <c r="AJ52">
        <v>31.516424000000001</v>
      </c>
      <c r="AK52">
        <v>28.767710000000001</v>
      </c>
      <c r="AL52">
        <v>27.045643999999999</v>
      </c>
      <c r="AM52">
        <v>25.323578000000001</v>
      </c>
      <c r="AN52">
        <v>23.601512</v>
      </c>
      <c r="AO52">
        <v>21.879446000000002</v>
      </c>
      <c r="AP52">
        <v>20.15738</v>
      </c>
      <c r="AQ52">
        <v>19.243658</v>
      </c>
      <c r="AR52">
        <v>18.329936</v>
      </c>
      <c r="AS52">
        <v>17.416214</v>
      </c>
      <c r="AT52">
        <v>16.502492</v>
      </c>
      <c r="AU52">
        <v>15.58877</v>
      </c>
      <c r="AV52">
        <v>15.152836000000001</v>
      </c>
      <c r="AW52">
        <v>14.716901999999999</v>
      </c>
      <c r="AX52">
        <v>14.280968</v>
      </c>
      <c r="AY52">
        <v>13.845034</v>
      </c>
      <c r="AZ52">
        <v>13.4091</v>
      </c>
    </row>
    <row r="53" spans="1:52" x14ac:dyDescent="0.25">
      <c r="A53">
        <v>3000</v>
      </c>
      <c r="B53">
        <v>136.31493</v>
      </c>
      <c r="C53">
        <v>132.70467600000001</v>
      </c>
      <c r="D53">
        <v>129.09442200000001</v>
      </c>
      <c r="E53">
        <v>125.484168</v>
      </c>
      <c r="F53">
        <v>121.873914</v>
      </c>
      <c r="G53">
        <v>118.26366</v>
      </c>
      <c r="H53">
        <v>112.465706</v>
      </c>
      <c r="I53">
        <v>106.66775199999999</v>
      </c>
      <c r="J53">
        <v>100.869798</v>
      </c>
      <c r="K53">
        <v>95.071843999999999</v>
      </c>
      <c r="L53">
        <v>89.273889999999994</v>
      </c>
      <c r="M53">
        <v>87.246033999999995</v>
      </c>
      <c r="N53">
        <v>85.218177999999995</v>
      </c>
      <c r="O53">
        <v>83.190321999999995</v>
      </c>
      <c r="P53">
        <v>81.162465999999995</v>
      </c>
      <c r="Q53">
        <v>79.134609999999995</v>
      </c>
      <c r="R53">
        <v>75.56935</v>
      </c>
      <c r="S53">
        <v>72.004090000000005</v>
      </c>
      <c r="T53">
        <v>68.438829999999996</v>
      </c>
      <c r="U53">
        <v>64.873570000000001</v>
      </c>
      <c r="V53">
        <v>61.308309999999999</v>
      </c>
      <c r="W53">
        <v>59.233356000000001</v>
      </c>
      <c r="X53">
        <v>57.158402000000002</v>
      </c>
      <c r="Y53">
        <v>55.083447999999997</v>
      </c>
      <c r="Z53">
        <v>53.008493999999999</v>
      </c>
      <c r="AA53">
        <v>50.933540000000001</v>
      </c>
      <c r="AB53">
        <v>48.300218000000001</v>
      </c>
      <c r="AC53">
        <v>45.666896000000001</v>
      </c>
      <c r="AD53">
        <v>43.033574000000002</v>
      </c>
      <c r="AE53">
        <v>40.400252000000002</v>
      </c>
      <c r="AF53">
        <v>37.766930000000002</v>
      </c>
      <c r="AG53">
        <v>35.475845999999997</v>
      </c>
      <c r="AH53">
        <v>33.184761999999999</v>
      </c>
      <c r="AI53">
        <v>30.893678000000001</v>
      </c>
      <c r="AJ53">
        <v>28.602594</v>
      </c>
      <c r="AK53">
        <v>26.311509999999998</v>
      </c>
      <c r="AL53">
        <v>24.427230000000002</v>
      </c>
      <c r="AM53">
        <v>22.542950000000001</v>
      </c>
      <c r="AN53">
        <v>20.658670000000001</v>
      </c>
      <c r="AO53">
        <v>18.77439</v>
      </c>
      <c r="AP53">
        <v>16.89011</v>
      </c>
      <c r="AQ53">
        <v>16.22409</v>
      </c>
      <c r="AR53">
        <v>15.558070000000001</v>
      </c>
      <c r="AS53">
        <v>14.892049999999999</v>
      </c>
      <c r="AT53">
        <v>14.22603</v>
      </c>
      <c r="AU53">
        <v>13.56001</v>
      </c>
      <c r="AV53">
        <v>13.21021</v>
      </c>
      <c r="AW53">
        <v>12.86041</v>
      </c>
      <c r="AX53">
        <v>12.51061</v>
      </c>
      <c r="AY53">
        <v>12.16081</v>
      </c>
      <c r="AZ53">
        <v>11.81101</v>
      </c>
    </row>
    <row r="54" spans="1:52" x14ac:dyDescent="0.25">
      <c r="B54" s="71"/>
      <c r="C54" s="71"/>
      <c r="D54" s="71"/>
      <c r="E54" s="71"/>
      <c r="F54" s="71"/>
      <c r="G54" s="71"/>
      <c r="H54" s="71"/>
      <c r="I54" s="71"/>
      <c r="J54" s="71"/>
      <c r="K54" s="71"/>
      <c r="L54" s="71"/>
    </row>
    <row r="55" spans="1:52" x14ac:dyDescent="0.25">
      <c r="B55" s="71"/>
      <c r="C55" s="71"/>
      <c r="D55" s="71"/>
      <c r="E55" s="71"/>
      <c r="F55" s="71"/>
      <c r="G55" s="71"/>
      <c r="H55" s="71"/>
      <c r="I55" s="71"/>
      <c r="J55" s="71"/>
      <c r="K55" s="71"/>
      <c r="L55" s="71"/>
    </row>
    <row r="56" spans="1:52" x14ac:dyDescent="0.25">
      <c r="B56" s="71"/>
      <c r="C56" s="71"/>
      <c r="D56" s="71"/>
      <c r="E56" s="71"/>
      <c r="F56" s="72"/>
      <c r="G56" s="71"/>
      <c r="H56" s="71"/>
      <c r="I56" s="71"/>
      <c r="J56" s="71"/>
      <c r="K56" s="72"/>
      <c r="L56" s="71"/>
    </row>
    <row r="57" spans="1:52" x14ac:dyDescent="0.25">
      <c r="B57" s="71"/>
      <c r="C57" s="71"/>
      <c r="D57" s="71"/>
      <c r="E57" s="71"/>
      <c r="F57" s="71"/>
      <c r="G57" s="71"/>
      <c r="H57" s="71"/>
      <c r="I57" s="71"/>
      <c r="J57" s="71"/>
      <c r="K57" s="71"/>
      <c r="L57" s="71"/>
    </row>
    <row r="58" spans="1:52" x14ac:dyDescent="0.25">
      <c r="B58" s="71"/>
      <c r="C58" s="71"/>
      <c r="D58" s="71"/>
      <c r="E58" s="71"/>
      <c r="F58" s="72"/>
      <c r="G58" s="71"/>
      <c r="H58" s="71"/>
      <c r="I58" s="71"/>
      <c r="J58" s="71"/>
      <c r="K58" s="72"/>
      <c r="L58" s="71"/>
    </row>
    <row r="59" spans="1:52" x14ac:dyDescent="0.25">
      <c r="B59" s="71"/>
      <c r="C59" s="71"/>
      <c r="D59" s="71"/>
      <c r="E59" s="71"/>
      <c r="F59" s="71"/>
      <c r="G59" s="71"/>
      <c r="H59" s="71"/>
      <c r="I59" s="71"/>
      <c r="J59" s="71"/>
      <c r="K59" s="71"/>
      <c r="L59" s="71"/>
    </row>
    <row r="60" spans="1:52" x14ac:dyDescent="0.25">
      <c r="B60" s="71"/>
      <c r="C60" s="71"/>
      <c r="D60" s="71"/>
      <c r="E60" s="71"/>
      <c r="F60" s="72"/>
      <c r="G60" s="71"/>
      <c r="H60" s="71"/>
      <c r="I60" s="71"/>
      <c r="J60" s="71"/>
      <c r="K60" s="72"/>
      <c r="L60" s="71"/>
    </row>
    <row r="61" spans="1:52" x14ac:dyDescent="0.25">
      <c r="B61" s="71"/>
      <c r="C61" s="71"/>
      <c r="D61" s="71"/>
      <c r="E61" s="71"/>
      <c r="F61" s="71"/>
      <c r="G61" s="71"/>
      <c r="H61" s="71"/>
      <c r="I61" s="71"/>
      <c r="J61" s="71"/>
      <c r="K61" s="71"/>
      <c r="L61" s="71"/>
    </row>
    <row r="62" spans="1:52" x14ac:dyDescent="0.25">
      <c r="B62" s="71"/>
      <c r="C62" s="71"/>
      <c r="D62" s="71"/>
      <c r="E62" s="71"/>
      <c r="F62" s="71"/>
      <c r="G62" s="71"/>
      <c r="H62" s="71"/>
      <c r="I62" s="71"/>
      <c r="J62" s="71"/>
      <c r="K62" s="71"/>
      <c r="L62" s="71"/>
    </row>
    <row r="63" spans="1:52" x14ac:dyDescent="0.25">
      <c r="B63" s="71"/>
      <c r="C63" s="71"/>
      <c r="D63" s="71"/>
      <c r="E63" s="71"/>
      <c r="F63" s="71"/>
      <c r="G63" s="71"/>
      <c r="H63" s="71"/>
      <c r="I63" s="71"/>
      <c r="J63" s="71"/>
      <c r="K63" s="71"/>
      <c r="L63" s="71"/>
    </row>
    <row r="64" spans="1:52" x14ac:dyDescent="0.25">
      <c r="B64" s="71"/>
      <c r="C64" s="71"/>
      <c r="D64" s="71"/>
      <c r="E64" s="71"/>
      <c r="F64" s="71"/>
      <c r="G64" s="71"/>
      <c r="H64" s="71"/>
      <c r="I64" s="71"/>
      <c r="J64" s="71"/>
      <c r="K64" s="71"/>
      <c r="L64" s="71"/>
    </row>
    <row r="65" spans="2:12" x14ac:dyDescent="0.25">
      <c r="B65" s="71"/>
      <c r="C65" s="71"/>
      <c r="D65" s="71"/>
      <c r="E65" s="71"/>
      <c r="F65" s="72"/>
      <c r="G65" s="71"/>
      <c r="H65" s="71"/>
      <c r="I65" s="71"/>
      <c r="J65" s="71"/>
      <c r="K65" s="72"/>
      <c r="L65" s="71"/>
    </row>
    <row r="66" spans="2:12" x14ac:dyDescent="0.25">
      <c r="B66" s="71"/>
      <c r="C66" s="71"/>
      <c r="D66" s="71"/>
      <c r="E66" s="71"/>
      <c r="F66" s="71"/>
      <c r="G66" s="71"/>
      <c r="H66" s="71"/>
      <c r="I66" s="71"/>
      <c r="J66" s="71"/>
      <c r="K66" s="71"/>
      <c r="L66" s="71"/>
    </row>
    <row r="67" spans="2:12" x14ac:dyDescent="0.25">
      <c r="B67" s="71"/>
      <c r="C67" s="71"/>
      <c r="D67" s="71"/>
      <c r="E67" s="71"/>
      <c r="F67" s="71"/>
      <c r="G67" s="71"/>
      <c r="H67" s="71"/>
      <c r="I67" s="71"/>
      <c r="J67" s="71"/>
      <c r="K67" s="71"/>
      <c r="L67" s="71"/>
    </row>
    <row r="68" spans="2:12" x14ac:dyDescent="0.25">
      <c r="B68" s="71"/>
      <c r="C68" s="71"/>
      <c r="D68" s="71"/>
      <c r="E68" s="71"/>
      <c r="F68" s="72"/>
      <c r="G68" s="71"/>
      <c r="H68" s="71"/>
      <c r="I68" s="71"/>
      <c r="J68" s="71"/>
      <c r="K68" s="72"/>
      <c r="L68" s="71"/>
    </row>
  </sheetData>
  <mergeCells count="4">
    <mergeCell ref="B2:N2"/>
    <mergeCell ref="O2:AB2"/>
    <mergeCell ref="AC2:AP2"/>
    <mergeCell ref="AQ2:BD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Risk</vt:lpstr>
      <vt:lpstr>Vector</vt:lpstr>
      <vt:lpstr>CAS Index</vt:lpstr>
      <vt:lpstr>Annual</vt:lpstr>
      <vt:lpstr>Hour</vt:lpstr>
    </vt:vector>
  </TitlesOfParts>
  <Company>NJDEP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Pagodin</dc:creator>
  <cp:lastModifiedBy>Sookhdeo, Christine [DEP]</cp:lastModifiedBy>
  <cp:lastPrinted>2016-02-08T20:06:31Z</cp:lastPrinted>
  <dcterms:created xsi:type="dcterms:W3CDTF">2015-11-30T20:10:59Z</dcterms:created>
  <dcterms:modified xsi:type="dcterms:W3CDTF">2025-03-21T18:54:18Z</dcterms:modified>
</cp:coreProperties>
</file>