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90" windowWidth="15195" windowHeight="8700"/>
  </bookViews>
  <sheets>
    <sheet name="County Summary" sheetId="1" r:id="rId1"/>
    <sheet name="Nonattainment Area Summary" sheetId="3" r:id="rId2"/>
    <sheet name="County Totals" sheetId="2" r:id="rId3"/>
    <sheet name="Sheet1" sheetId="4" r:id="rId4"/>
  </sheets>
  <definedNames>
    <definedName name="_xlnm.Database" localSheetId="2">'County Totals'!$B$7:$Q$427</definedName>
    <definedName name="_xlnm.Database" localSheetId="1">'Nonattainment Area Summary'!$A$7:$P$18</definedName>
    <definedName name="_xlnm.Database">'County Summary'!$B$7:$Q$7</definedName>
  </definedNames>
  <calcPr calcId="114210"/>
</workbook>
</file>

<file path=xl/calcChain.xml><?xml version="1.0" encoding="utf-8"?>
<calcChain xmlns="http://schemas.openxmlformats.org/spreadsheetml/2006/main">
  <c r="P8" i="1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12"/>
  <c r="P113"/>
  <c r="P114"/>
  <c r="P115"/>
  <c r="P116"/>
  <c r="P117"/>
  <c r="P118"/>
  <c r="P119"/>
  <c r="P120"/>
  <c r="P121"/>
  <c r="P122"/>
  <c r="P123"/>
  <c r="P124"/>
  <c r="P125"/>
  <c r="P126"/>
  <c r="P127"/>
  <c r="P128"/>
  <c r="P129"/>
  <c r="P130"/>
  <c r="P131"/>
  <c r="P132"/>
  <c r="P133"/>
  <c r="P134"/>
  <c r="P135"/>
  <c r="P136"/>
  <c r="P137"/>
  <c r="P138"/>
  <c r="P139"/>
  <c r="P140"/>
  <c r="P141"/>
  <c r="P142"/>
  <c r="P143"/>
  <c r="P144"/>
  <c r="P145"/>
  <c r="P146"/>
  <c r="P147"/>
  <c r="P148"/>
  <c r="P149"/>
  <c r="P150"/>
  <c r="P151"/>
  <c r="P152"/>
  <c r="P153"/>
  <c r="P154"/>
  <c r="P155"/>
  <c r="P156"/>
  <c r="P157"/>
  <c r="P158"/>
  <c r="P159"/>
  <c r="P160"/>
  <c r="P161"/>
  <c r="P162"/>
  <c r="P163"/>
  <c r="P164"/>
  <c r="P165"/>
  <c r="P166"/>
  <c r="P167"/>
  <c r="P168"/>
  <c r="P169"/>
  <c r="P170"/>
  <c r="P171"/>
  <c r="P172"/>
  <c r="P173"/>
  <c r="P174"/>
  <c r="P175"/>
  <c r="P176"/>
  <c r="P177"/>
  <c r="P178"/>
  <c r="P179"/>
  <c r="P180"/>
  <c r="P181"/>
  <c r="P182"/>
  <c r="P183"/>
  <c r="P184"/>
  <c r="P185"/>
  <c r="P186"/>
  <c r="P187"/>
  <c r="P188"/>
  <c r="P189"/>
  <c r="P190"/>
  <c r="P191"/>
  <c r="P192"/>
  <c r="P193"/>
  <c r="P194"/>
  <c r="P195"/>
  <c r="P196"/>
  <c r="P197"/>
  <c r="P198"/>
  <c r="P199"/>
  <c r="P200"/>
  <c r="P201"/>
  <c r="P202"/>
  <c r="P203"/>
  <c r="P204"/>
  <c r="P205"/>
  <c r="P206"/>
  <c r="P207"/>
  <c r="P208"/>
  <c r="P209"/>
  <c r="P210"/>
  <c r="P211"/>
  <c r="P212"/>
  <c r="P213"/>
  <c r="P214"/>
  <c r="P215"/>
  <c r="P216"/>
  <c r="P217"/>
  <c r="P218"/>
  <c r="P219"/>
  <c r="P220"/>
  <c r="P221"/>
  <c r="P222"/>
  <c r="P223"/>
  <c r="P224"/>
  <c r="P225"/>
  <c r="P226"/>
  <c r="P227"/>
  <c r="P228"/>
  <c r="P229"/>
  <c r="P230"/>
  <c r="P231"/>
  <c r="P232"/>
  <c r="P233"/>
  <c r="P234"/>
  <c r="P235"/>
  <c r="P236"/>
  <c r="P237"/>
  <c r="P238"/>
  <c r="P239"/>
  <c r="P240"/>
  <c r="P241"/>
  <c r="P242"/>
  <c r="P243"/>
  <c r="P244"/>
  <c r="P245"/>
  <c r="P246"/>
  <c r="P247"/>
  <c r="P248"/>
  <c r="P249"/>
  <c r="P250"/>
  <c r="P251"/>
  <c r="P252"/>
  <c r="P253"/>
  <c r="P254"/>
  <c r="P255"/>
  <c r="P256"/>
  <c r="P257"/>
  <c r="P258"/>
  <c r="P259"/>
  <c r="P260"/>
  <c r="P261"/>
  <c r="P262"/>
  <c r="P263"/>
  <c r="P264"/>
  <c r="P265"/>
  <c r="P266"/>
  <c r="P267"/>
  <c r="P268"/>
  <c r="P269"/>
  <c r="P270"/>
  <c r="P271"/>
  <c r="P272"/>
  <c r="P273"/>
  <c r="P274"/>
  <c r="P275"/>
  <c r="P276"/>
  <c r="P277"/>
  <c r="P278"/>
  <c r="P279"/>
  <c r="P280"/>
  <c r="P281"/>
  <c r="P282"/>
  <c r="P283"/>
  <c r="P284"/>
  <c r="P285"/>
  <c r="P286"/>
  <c r="P287"/>
  <c r="P288"/>
  <c r="P289"/>
  <c r="P290"/>
  <c r="P291"/>
  <c r="P292"/>
  <c r="P293"/>
  <c r="P294"/>
  <c r="P295"/>
  <c r="P296"/>
  <c r="P297"/>
  <c r="P298"/>
  <c r="P299"/>
  <c r="P300"/>
  <c r="P301"/>
  <c r="P302"/>
  <c r="P303"/>
  <c r="P304"/>
  <c r="P305"/>
  <c r="P306"/>
  <c r="P307"/>
  <c r="P308"/>
  <c r="P309"/>
  <c r="P310"/>
  <c r="P311"/>
  <c r="P312"/>
  <c r="P313"/>
  <c r="P314"/>
  <c r="P315"/>
  <c r="P316"/>
  <c r="P317"/>
  <c r="P318"/>
  <c r="P319"/>
  <c r="P320"/>
  <c r="P321"/>
  <c r="P322"/>
  <c r="P323"/>
  <c r="P324"/>
  <c r="P325"/>
  <c r="P326"/>
  <c r="P327"/>
  <c r="P328"/>
  <c r="P329"/>
  <c r="P330"/>
  <c r="P331"/>
  <c r="P332"/>
  <c r="P333"/>
  <c r="P334"/>
  <c r="P335"/>
  <c r="P336"/>
  <c r="P337"/>
  <c r="P338"/>
  <c r="P339"/>
  <c r="P340"/>
  <c r="P341"/>
  <c r="P342"/>
  <c r="P343"/>
  <c r="P344"/>
  <c r="P345"/>
  <c r="P346"/>
  <c r="P347"/>
  <c r="P348"/>
  <c r="P349"/>
  <c r="P350"/>
  <c r="P351"/>
  <c r="P352"/>
  <c r="P353"/>
  <c r="P354"/>
  <c r="P355"/>
  <c r="P356"/>
  <c r="P357"/>
  <c r="P358"/>
  <c r="P359"/>
  <c r="P360"/>
  <c r="P361"/>
  <c r="P362"/>
  <c r="P363"/>
  <c r="P364"/>
  <c r="P365"/>
  <c r="P366"/>
  <c r="P367"/>
  <c r="P368"/>
  <c r="P369"/>
  <c r="P370"/>
  <c r="P371"/>
  <c r="P372"/>
  <c r="P373"/>
  <c r="P374"/>
  <c r="P375"/>
  <c r="P376"/>
  <c r="P377"/>
  <c r="P378"/>
  <c r="P379"/>
  <c r="P380"/>
  <c r="P381"/>
  <c r="P382"/>
  <c r="P383"/>
  <c r="P384"/>
  <c r="P385"/>
  <c r="P386"/>
  <c r="P387"/>
  <c r="P388"/>
  <c r="P389"/>
  <c r="P390"/>
  <c r="P391"/>
  <c r="P392"/>
  <c r="P393"/>
  <c r="P394"/>
  <c r="P395"/>
  <c r="P396"/>
  <c r="P397"/>
  <c r="P398"/>
  <c r="P399"/>
  <c r="P400"/>
  <c r="P401"/>
  <c r="P402"/>
  <c r="P403"/>
  <c r="P404"/>
  <c r="P405"/>
  <c r="P406"/>
  <c r="P407"/>
  <c r="P408"/>
  <c r="P409"/>
  <c r="P410"/>
  <c r="P411"/>
  <c r="P412"/>
  <c r="P413"/>
  <c r="P414"/>
  <c r="P415"/>
  <c r="P416"/>
  <c r="P417"/>
  <c r="P418"/>
  <c r="P419"/>
  <c r="P420"/>
  <c r="P421"/>
  <c r="P422"/>
  <c r="P423"/>
  <c r="P424"/>
  <c r="P425"/>
  <c r="P426"/>
  <c r="P427"/>
  <c r="P428"/>
  <c r="P429"/>
  <c r="P430"/>
  <c r="P431"/>
  <c r="P432"/>
  <c r="P433"/>
  <c r="P434"/>
  <c r="P435"/>
  <c r="P436"/>
  <c r="P437"/>
  <c r="P438"/>
  <c r="P439"/>
  <c r="P440"/>
  <c r="P441"/>
  <c r="P442"/>
  <c r="P443"/>
  <c r="P444"/>
  <c r="P445"/>
  <c r="P446"/>
  <c r="P447"/>
  <c r="P448"/>
  <c r="P449"/>
  <c r="P450"/>
  <c r="P451"/>
  <c r="P452"/>
  <c r="P453"/>
  <c r="P454"/>
  <c r="P455"/>
  <c r="P456"/>
  <c r="P457"/>
  <c r="P458"/>
  <c r="P459"/>
  <c r="P460"/>
  <c r="P461"/>
  <c r="P462"/>
  <c r="P463"/>
  <c r="P464"/>
  <c r="P465"/>
  <c r="P466"/>
  <c r="P467"/>
  <c r="P468"/>
  <c r="P469"/>
  <c r="P470"/>
  <c r="P471"/>
  <c r="P472"/>
  <c r="P473"/>
  <c r="P474"/>
  <c r="P475"/>
  <c r="P476"/>
  <c r="P477"/>
  <c r="P478"/>
  <c r="P479"/>
  <c r="P480"/>
  <c r="P481"/>
  <c r="P482"/>
  <c r="P483"/>
  <c r="P484"/>
  <c r="P485"/>
  <c r="P486"/>
  <c r="P487"/>
  <c r="P488"/>
  <c r="P489"/>
  <c r="P490"/>
  <c r="P491"/>
  <c r="P492"/>
  <c r="P493"/>
  <c r="P494"/>
  <c r="P495"/>
  <c r="P496"/>
  <c r="P498"/>
  <c r="O14"/>
  <c r="O21"/>
  <c r="O28"/>
  <c r="O35"/>
  <c r="O42"/>
  <c r="O49"/>
  <c r="O56"/>
  <c r="O63"/>
  <c r="O70"/>
  <c r="O77"/>
  <c r="O84"/>
  <c r="O91"/>
  <c r="O98"/>
  <c r="O105"/>
  <c r="O112"/>
  <c r="O119"/>
  <c r="O126"/>
  <c r="O133"/>
  <c r="O140"/>
  <c r="O147"/>
  <c r="O154"/>
  <c r="O161"/>
  <c r="O168"/>
  <c r="O175"/>
  <c r="O182"/>
  <c r="O189"/>
  <c r="O196"/>
  <c r="O203"/>
  <c r="O210"/>
  <c r="O217"/>
  <c r="O224"/>
  <c r="O231"/>
  <c r="O238"/>
  <c r="O245"/>
  <c r="O252"/>
  <c r="O259"/>
  <c r="O266"/>
  <c r="O273"/>
  <c r="O280"/>
  <c r="O287"/>
  <c r="O294"/>
  <c r="O301"/>
  <c r="O308"/>
  <c r="O315"/>
  <c r="O322"/>
  <c r="O329"/>
  <c r="O336"/>
  <c r="O343"/>
  <c r="O350"/>
  <c r="O357"/>
  <c r="O364"/>
  <c r="O371"/>
  <c r="O378"/>
  <c r="O385"/>
  <c r="O392"/>
  <c r="O399"/>
  <c r="O406"/>
  <c r="O413"/>
  <c r="O420"/>
  <c r="O427"/>
  <c r="O434"/>
  <c r="O441"/>
  <c r="O448"/>
  <c r="O455"/>
  <c r="O462"/>
  <c r="O469"/>
  <c r="O476"/>
  <c r="O483"/>
  <c r="O490"/>
  <c r="O498"/>
  <c r="N14"/>
  <c r="N21"/>
  <c r="N28"/>
  <c r="N35"/>
  <c r="N42"/>
  <c r="N49"/>
  <c r="N56"/>
  <c r="N63"/>
  <c r="N70"/>
  <c r="N77"/>
  <c r="N84"/>
  <c r="N91"/>
  <c r="N98"/>
  <c r="N105"/>
  <c r="N112"/>
  <c r="N119"/>
  <c r="N126"/>
  <c r="N133"/>
  <c r="N140"/>
  <c r="N147"/>
  <c r="N154"/>
  <c r="N161"/>
  <c r="N168"/>
  <c r="N175"/>
  <c r="N182"/>
  <c r="N189"/>
  <c r="N196"/>
  <c r="N203"/>
  <c r="N210"/>
  <c r="N217"/>
  <c r="N224"/>
  <c r="N231"/>
  <c r="N238"/>
  <c r="N245"/>
  <c r="N252"/>
  <c r="N259"/>
  <c r="N266"/>
  <c r="N273"/>
  <c r="N280"/>
  <c r="N287"/>
  <c r="N294"/>
  <c r="N301"/>
  <c r="N308"/>
  <c r="N315"/>
  <c r="N322"/>
  <c r="N329"/>
  <c r="N336"/>
  <c r="N343"/>
  <c r="N350"/>
  <c r="N357"/>
  <c r="N364"/>
  <c r="N371"/>
  <c r="N378"/>
  <c r="N385"/>
  <c r="N392"/>
  <c r="N399"/>
  <c r="N406"/>
  <c r="N413"/>
  <c r="N420"/>
  <c r="N427"/>
  <c r="N434"/>
  <c r="N441"/>
  <c r="N448"/>
  <c r="N455"/>
  <c r="N462"/>
  <c r="N469"/>
  <c r="N476"/>
  <c r="N483"/>
  <c r="N490"/>
  <c r="N498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L71"/>
  <c r="L72"/>
  <c r="L73"/>
  <c r="L74"/>
  <c r="L75"/>
  <c r="L76"/>
  <c r="L77"/>
  <c r="L78"/>
  <c r="L79"/>
  <c r="L80"/>
  <c r="L81"/>
  <c r="L82"/>
  <c r="L83"/>
  <c r="L84"/>
  <c r="L85"/>
  <c r="L86"/>
  <c r="L87"/>
  <c r="L88"/>
  <c r="L89"/>
  <c r="L90"/>
  <c r="L91"/>
  <c r="L92"/>
  <c r="L93"/>
  <c r="L94"/>
  <c r="L95"/>
  <c r="L96"/>
  <c r="L97"/>
  <c r="L98"/>
  <c r="L99"/>
  <c r="L100"/>
  <c r="L101"/>
  <c r="L102"/>
  <c r="L103"/>
  <c r="L104"/>
  <c r="L105"/>
  <c r="L106"/>
  <c r="L107"/>
  <c r="L108"/>
  <c r="L109"/>
  <c r="L110"/>
  <c r="L111"/>
  <c r="L112"/>
  <c r="L113"/>
  <c r="L114"/>
  <c r="L115"/>
  <c r="L116"/>
  <c r="L117"/>
  <c r="L118"/>
  <c r="L119"/>
  <c r="L120"/>
  <c r="L121"/>
  <c r="L122"/>
  <c r="L123"/>
  <c r="L124"/>
  <c r="L125"/>
  <c r="L126"/>
  <c r="L127"/>
  <c r="L128"/>
  <c r="L129"/>
  <c r="L130"/>
  <c r="L131"/>
  <c r="L132"/>
  <c r="L133"/>
  <c r="L134"/>
  <c r="L135"/>
  <c r="L136"/>
  <c r="L137"/>
  <c r="L138"/>
  <c r="L139"/>
  <c r="L140"/>
  <c r="L141"/>
  <c r="L142"/>
  <c r="L143"/>
  <c r="L144"/>
  <c r="L145"/>
  <c r="L146"/>
  <c r="L147"/>
  <c r="L148"/>
  <c r="L149"/>
  <c r="L150"/>
  <c r="L151"/>
  <c r="L152"/>
  <c r="L153"/>
  <c r="L154"/>
  <c r="L155"/>
  <c r="L156"/>
  <c r="L157"/>
  <c r="L158"/>
  <c r="L159"/>
  <c r="L160"/>
  <c r="L161"/>
  <c r="L162"/>
  <c r="L163"/>
  <c r="L164"/>
  <c r="L165"/>
  <c r="L166"/>
  <c r="L167"/>
  <c r="L168"/>
  <c r="L169"/>
  <c r="L170"/>
  <c r="L171"/>
  <c r="L172"/>
  <c r="L173"/>
  <c r="L174"/>
  <c r="L175"/>
  <c r="L176"/>
  <c r="L177"/>
  <c r="L178"/>
  <c r="L179"/>
  <c r="L180"/>
  <c r="L181"/>
  <c r="L182"/>
  <c r="L183"/>
  <c r="L184"/>
  <c r="L185"/>
  <c r="L186"/>
  <c r="L187"/>
  <c r="L188"/>
  <c r="L189"/>
  <c r="L190"/>
  <c r="L191"/>
  <c r="L192"/>
  <c r="L193"/>
  <c r="L194"/>
  <c r="L195"/>
  <c r="L196"/>
  <c r="L197"/>
  <c r="L198"/>
  <c r="L199"/>
  <c r="L200"/>
  <c r="L201"/>
  <c r="L202"/>
  <c r="L203"/>
  <c r="L204"/>
  <c r="L205"/>
  <c r="L206"/>
  <c r="L207"/>
  <c r="L208"/>
  <c r="L209"/>
  <c r="L210"/>
  <c r="L211"/>
  <c r="L212"/>
  <c r="L213"/>
  <c r="L214"/>
  <c r="L215"/>
  <c r="L216"/>
  <c r="L217"/>
  <c r="L218"/>
  <c r="L219"/>
  <c r="L220"/>
  <c r="L221"/>
  <c r="L222"/>
  <c r="L223"/>
  <c r="L224"/>
  <c r="L225"/>
  <c r="L226"/>
  <c r="L227"/>
  <c r="L228"/>
  <c r="L229"/>
  <c r="L230"/>
  <c r="L231"/>
  <c r="L232"/>
  <c r="L233"/>
  <c r="L234"/>
  <c r="L235"/>
  <c r="L236"/>
  <c r="L237"/>
  <c r="L238"/>
  <c r="L239"/>
  <c r="L240"/>
  <c r="L241"/>
  <c r="L242"/>
  <c r="L243"/>
  <c r="L244"/>
  <c r="L245"/>
  <c r="L246"/>
  <c r="L247"/>
  <c r="L248"/>
  <c r="L249"/>
  <c r="L250"/>
  <c r="L251"/>
  <c r="L252"/>
  <c r="L253"/>
  <c r="L254"/>
  <c r="L255"/>
  <c r="L256"/>
  <c r="L257"/>
  <c r="L258"/>
  <c r="L259"/>
  <c r="L260"/>
  <c r="L261"/>
  <c r="L262"/>
  <c r="L263"/>
  <c r="L264"/>
  <c r="L265"/>
  <c r="L266"/>
  <c r="L267"/>
  <c r="L268"/>
  <c r="L269"/>
  <c r="L270"/>
  <c r="L271"/>
  <c r="L272"/>
  <c r="L273"/>
  <c r="L274"/>
  <c r="L275"/>
  <c r="L276"/>
  <c r="L277"/>
  <c r="L278"/>
  <c r="L279"/>
  <c r="L280"/>
  <c r="L281"/>
  <c r="L282"/>
  <c r="L283"/>
  <c r="L284"/>
  <c r="L285"/>
  <c r="L286"/>
  <c r="L287"/>
  <c r="L288"/>
  <c r="L289"/>
  <c r="L290"/>
  <c r="L291"/>
  <c r="L292"/>
  <c r="L293"/>
  <c r="L294"/>
  <c r="L295"/>
  <c r="L296"/>
  <c r="L297"/>
  <c r="L298"/>
  <c r="L299"/>
  <c r="L300"/>
  <c r="L301"/>
  <c r="L302"/>
  <c r="L303"/>
  <c r="L304"/>
  <c r="L305"/>
  <c r="L306"/>
  <c r="L307"/>
  <c r="L308"/>
  <c r="L309"/>
  <c r="L310"/>
  <c r="L311"/>
  <c r="L312"/>
  <c r="L313"/>
  <c r="L314"/>
  <c r="L315"/>
  <c r="L316"/>
  <c r="L317"/>
  <c r="L318"/>
  <c r="L319"/>
  <c r="L320"/>
  <c r="L321"/>
  <c r="L322"/>
  <c r="L323"/>
  <c r="L324"/>
  <c r="L325"/>
  <c r="L326"/>
  <c r="L327"/>
  <c r="L328"/>
  <c r="L329"/>
  <c r="L330"/>
  <c r="L331"/>
  <c r="L332"/>
  <c r="L333"/>
  <c r="L334"/>
  <c r="L335"/>
  <c r="L336"/>
  <c r="L337"/>
  <c r="L338"/>
  <c r="L339"/>
  <c r="L340"/>
  <c r="L341"/>
  <c r="L342"/>
  <c r="L343"/>
  <c r="L344"/>
  <c r="L345"/>
  <c r="L346"/>
  <c r="L347"/>
  <c r="L348"/>
  <c r="L349"/>
  <c r="L350"/>
  <c r="L351"/>
  <c r="L352"/>
  <c r="L353"/>
  <c r="L354"/>
  <c r="L355"/>
  <c r="L356"/>
  <c r="L357"/>
  <c r="L358"/>
  <c r="L359"/>
  <c r="L360"/>
  <c r="L361"/>
  <c r="L362"/>
  <c r="L363"/>
  <c r="L364"/>
  <c r="L365"/>
  <c r="L366"/>
  <c r="L367"/>
  <c r="L368"/>
  <c r="L369"/>
  <c r="L370"/>
  <c r="L371"/>
  <c r="L372"/>
  <c r="L373"/>
  <c r="L374"/>
  <c r="L375"/>
  <c r="L376"/>
  <c r="L377"/>
  <c r="L378"/>
  <c r="L379"/>
  <c r="L380"/>
  <c r="L381"/>
  <c r="L382"/>
  <c r="L383"/>
  <c r="L384"/>
  <c r="L385"/>
  <c r="L386"/>
  <c r="L387"/>
  <c r="L388"/>
  <c r="L389"/>
  <c r="L390"/>
  <c r="L391"/>
  <c r="L392"/>
  <c r="L393"/>
  <c r="L394"/>
  <c r="L395"/>
  <c r="L396"/>
  <c r="L397"/>
  <c r="L398"/>
  <c r="L399"/>
  <c r="L400"/>
  <c r="L401"/>
  <c r="L402"/>
  <c r="L403"/>
  <c r="L404"/>
  <c r="L405"/>
  <c r="L406"/>
  <c r="L407"/>
  <c r="L408"/>
  <c r="L409"/>
  <c r="L410"/>
  <c r="L411"/>
  <c r="L412"/>
  <c r="L413"/>
  <c r="L414"/>
  <c r="L415"/>
  <c r="L416"/>
  <c r="L417"/>
  <c r="L418"/>
  <c r="L419"/>
  <c r="L420"/>
  <c r="L421"/>
  <c r="L422"/>
  <c r="L423"/>
  <c r="L424"/>
  <c r="L425"/>
  <c r="L426"/>
  <c r="L427"/>
  <c r="L428"/>
  <c r="L429"/>
  <c r="L430"/>
  <c r="L431"/>
  <c r="L432"/>
  <c r="L433"/>
  <c r="L434"/>
  <c r="L435"/>
  <c r="L436"/>
  <c r="L437"/>
  <c r="L438"/>
  <c r="L439"/>
  <c r="L440"/>
  <c r="L441"/>
  <c r="L442"/>
  <c r="L443"/>
  <c r="L444"/>
  <c r="L445"/>
  <c r="L446"/>
  <c r="L447"/>
  <c r="L448"/>
  <c r="L449"/>
  <c r="L450"/>
  <c r="L451"/>
  <c r="L452"/>
  <c r="L453"/>
  <c r="L454"/>
  <c r="L455"/>
  <c r="L456"/>
  <c r="L457"/>
  <c r="L458"/>
  <c r="L459"/>
  <c r="L460"/>
  <c r="L461"/>
  <c r="L462"/>
  <c r="L463"/>
  <c r="L464"/>
  <c r="L465"/>
  <c r="L466"/>
  <c r="L467"/>
  <c r="L468"/>
  <c r="L469"/>
  <c r="L470"/>
  <c r="L471"/>
  <c r="L472"/>
  <c r="L473"/>
  <c r="L474"/>
  <c r="L475"/>
  <c r="L476"/>
  <c r="L477"/>
  <c r="L478"/>
  <c r="L479"/>
  <c r="L480"/>
  <c r="L481"/>
  <c r="L482"/>
  <c r="L483"/>
  <c r="L484"/>
  <c r="L485"/>
  <c r="L486"/>
  <c r="L487"/>
  <c r="L488"/>
  <c r="L489"/>
  <c r="L490"/>
  <c r="L491"/>
  <c r="L492"/>
  <c r="L493"/>
  <c r="L494"/>
  <c r="L495"/>
  <c r="L496"/>
  <c r="L498"/>
  <c r="K14"/>
  <c r="K21"/>
  <c r="K28"/>
  <c r="K35"/>
  <c r="K42"/>
  <c r="K49"/>
  <c r="K56"/>
  <c r="K63"/>
  <c r="K70"/>
  <c r="K77"/>
  <c r="K84"/>
  <c r="K91"/>
  <c r="K98"/>
  <c r="K105"/>
  <c r="K112"/>
  <c r="K119"/>
  <c r="K126"/>
  <c r="K133"/>
  <c r="K140"/>
  <c r="K147"/>
  <c r="K154"/>
  <c r="K161"/>
  <c r="K168"/>
  <c r="K175"/>
  <c r="K182"/>
  <c r="K189"/>
  <c r="K196"/>
  <c r="K203"/>
  <c r="K210"/>
  <c r="K217"/>
  <c r="K224"/>
  <c r="K231"/>
  <c r="K238"/>
  <c r="K245"/>
  <c r="K252"/>
  <c r="K259"/>
  <c r="K266"/>
  <c r="K273"/>
  <c r="K280"/>
  <c r="K287"/>
  <c r="K294"/>
  <c r="K301"/>
  <c r="K308"/>
  <c r="K315"/>
  <c r="K322"/>
  <c r="K329"/>
  <c r="K336"/>
  <c r="K343"/>
  <c r="K350"/>
  <c r="K357"/>
  <c r="K364"/>
  <c r="K371"/>
  <c r="K378"/>
  <c r="K385"/>
  <c r="K392"/>
  <c r="K399"/>
  <c r="K406"/>
  <c r="K413"/>
  <c r="K420"/>
  <c r="K427"/>
  <c r="K434"/>
  <c r="K441"/>
  <c r="K448"/>
  <c r="K455"/>
  <c r="K462"/>
  <c r="K469"/>
  <c r="K476"/>
  <c r="K483"/>
  <c r="K490"/>
  <c r="K498"/>
  <c r="J14"/>
  <c r="J21"/>
  <c r="J28"/>
  <c r="J35"/>
  <c r="J42"/>
  <c r="J49"/>
  <c r="J56"/>
  <c r="J63"/>
  <c r="J70"/>
  <c r="J77"/>
  <c r="J84"/>
  <c r="J91"/>
  <c r="J98"/>
  <c r="J105"/>
  <c r="J112"/>
  <c r="J119"/>
  <c r="J126"/>
  <c r="J133"/>
  <c r="J140"/>
  <c r="J147"/>
  <c r="J154"/>
  <c r="J161"/>
  <c r="J168"/>
  <c r="J175"/>
  <c r="J182"/>
  <c r="J189"/>
  <c r="J196"/>
  <c r="J203"/>
  <c r="J210"/>
  <c r="J217"/>
  <c r="J224"/>
  <c r="J231"/>
  <c r="J238"/>
  <c r="J245"/>
  <c r="J252"/>
  <c r="J259"/>
  <c r="J266"/>
  <c r="J273"/>
  <c r="J280"/>
  <c r="J287"/>
  <c r="J294"/>
  <c r="J301"/>
  <c r="J308"/>
  <c r="J315"/>
  <c r="J322"/>
  <c r="J329"/>
  <c r="J336"/>
  <c r="J343"/>
  <c r="J350"/>
  <c r="J357"/>
  <c r="J364"/>
  <c r="J371"/>
  <c r="J378"/>
  <c r="J385"/>
  <c r="J392"/>
  <c r="J399"/>
  <c r="J406"/>
  <c r="J413"/>
  <c r="J420"/>
  <c r="J427"/>
  <c r="J434"/>
  <c r="J441"/>
  <c r="J448"/>
  <c r="J455"/>
  <c r="J462"/>
  <c r="J469"/>
  <c r="J476"/>
  <c r="J483"/>
  <c r="J490"/>
  <c r="J498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H292"/>
  <c r="H293"/>
  <c r="H294"/>
  <c r="H295"/>
  <c r="H296"/>
  <c r="H297"/>
  <c r="H298"/>
  <c r="H299"/>
  <c r="H300"/>
  <c r="H301"/>
  <c r="H302"/>
  <c r="H303"/>
  <c r="H304"/>
  <c r="H305"/>
  <c r="H306"/>
  <c r="H307"/>
  <c r="H308"/>
  <c r="H309"/>
  <c r="H310"/>
  <c r="H311"/>
  <c r="H312"/>
  <c r="H313"/>
  <c r="H314"/>
  <c r="H315"/>
  <c r="H316"/>
  <c r="H317"/>
  <c r="H318"/>
  <c r="H319"/>
  <c r="H320"/>
  <c r="H321"/>
  <c r="H322"/>
  <c r="H323"/>
  <c r="H324"/>
  <c r="H325"/>
  <c r="H326"/>
  <c r="H327"/>
  <c r="H328"/>
  <c r="H329"/>
  <c r="H330"/>
  <c r="H331"/>
  <c r="H332"/>
  <c r="H333"/>
  <c r="H334"/>
  <c r="H335"/>
  <c r="H336"/>
  <c r="H337"/>
  <c r="H338"/>
  <c r="H339"/>
  <c r="H340"/>
  <c r="H341"/>
  <c r="H342"/>
  <c r="H343"/>
  <c r="H344"/>
  <c r="H345"/>
  <c r="H346"/>
  <c r="H347"/>
  <c r="H348"/>
  <c r="H349"/>
  <c r="H350"/>
  <c r="H351"/>
  <c r="H352"/>
  <c r="H353"/>
  <c r="H354"/>
  <c r="H355"/>
  <c r="H356"/>
  <c r="H357"/>
  <c r="H358"/>
  <c r="H359"/>
  <c r="H360"/>
  <c r="H361"/>
  <c r="H362"/>
  <c r="H363"/>
  <c r="H364"/>
  <c r="H365"/>
  <c r="H366"/>
  <c r="H367"/>
  <c r="H368"/>
  <c r="H369"/>
  <c r="H370"/>
  <c r="H371"/>
  <c r="H372"/>
  <c r="H373"/>
  <c r="H374"/>
  <c r="H375"/>
  <c r="H376"/>
  <c r="H377"/>
  <c r="H378"/>
  <c r="H379"/>
  <c r="H380"/>
  <c r="H381"/>
  <c r="H382"/>
  <c r="H383"/>
  <c r="H384"/>
  <c r="H385"/>
  <c r="H386"/>
  <c r="H387"/>
  <c r="H388"/>
  <c r="H389"/>
  <c r="H390"/>
  <c r="H391"/>
  <c r="H392"/>
  <c r="H393"/>
  <c r="H394"/>
  <c r="H395"/>
  <c r="H396"/>
  <c r="H397"/>
  <c r="H398"/>
  <c r="H399"/>
  <c r="H400"/>
  <c r="H401"/>
  <c r="H402"/>
  <c r="H403"/>
  <c r="H404"/>
  <c r="H405"/>
  <c r="H406"/>
  <c r="H407"/>
  <c r="H408"/>
  <c r="H409"/>
  <c r="H410"/>
  <c r="H411"/>
  <c r="H412"/>
  <c r="H413"/>
  <c r="H414"/>
  <c r="H415"/>
  <c r="H416"/>
  <c r="H417"/>
  <c r="H418"/>
  <c r="H419"/>
  <c r="H420"/>
  <c r="H421"/>
  <c r="H422"/>
  <c r="H423"/>
  <c r="H424"/>
  <c r="H425"/>
  <c r="H426"/>
  <c r="H427"/>
  <c r="H428"/>
  <c r="H429"/>
  <c r="H430"/>
  <c r="H431"/>
  <c r="H432"/>
  <c r="H433"/>
  <c r="H434"/>
  <c r="H435"/>
  <c r="H436"/>
  <c r="H437"/>
  <c r="H438"/>
  <c r="H439"/>
  <c r="H440"/>
  <c r="H441"/>
  <c r="H442"/>
  <c r="H443"/>
  <c r="H444"/>
  <c r="H445"/>
  <c r="H446"/>
  <c r="H447"/>
  <c r="H448"/>
  <c r="H449"/>
  <c r="H450"/>
  <c r="H451"/>
  <c r="H452"/>
  <c r="H453"/>
  <c r="H454"/>
  <c r="H455"/>
  <c r="H456"/>
  <c r="H457"/>
  <c r="H458"/>
  <c r="H459"/>
  <c r="H460"/>
  <c r="H461"/>
  <c r="H462"/>
  <c r="H463"/>
  <c r="H464"/>
  <c r="H465"/>
  <c r="H466"/>
  <c r="H467"/>
  <c r="H468"/>
  <c r="H469"/>
  <c r="H470"/>
  <c r="H471"/>
  <c r="H472"/>
  <c r="H473"/>
  <c r="H474"/>
  <c r="H475"/>
  <c r="H476"/>
  <c r="H477"/>
  <c r="H478"/>
  <c r="H479"/>
  <c r="H480"/>
  <c r="H481"/>
  <c r="H482"/>
  <c r="H483"/>
  <c r="H484"/>
  <c r="H485"/>
  <c r="H486"/>
  <c r="H487"/>
  <c r="H488"/>
  <c r="H489"/>
  <c r="H490"/>
  <c r="H491"/>
  <c r="H492"/>
  <c r="H493"/>
  <c r="H494"/>
  <c r="H495"/>
  <c r="H496"/>
  <c r="H498"/>
  <c r="G14"/>
  <c r="G21"/>
  <c r="G28"/>
  <c r="G35"/>
  <c r="G42"/>
  <c r="G49"/>
  <c r="G56"/>
  <c r="G63"/>
  <c r="G70"/>
  <c r="G77"/>
  <c r="G84"/>
  <c r="G91"/>
  <c r="G98"/>
  <c r="G105"/>
  <c r="G112"/>
  <c r="G119"/>
  <c r="G126"/>
  <c r="G133"/>
  <c r="G140"/>
  <c r="G147"/>
  <c r="G154"/>
  <c r="G161"/>
  <c r="G168"/>
  <c r="G175"/>
  <c r="G182"/>
  <c r="G189"/>
  <c r="G196"/>
  <c r="G203"/>
  <c r="G210"/>
  <c r="G217"/>
  <c r="G224"/>
  <c r="G231"/>
  <c r="G238"/>
  <c r="G245"/>
  <c r="G252"/>
  <c r="G259"/>
  <c r="G266"/>
  <c r="G273"/>
  <c r="G280"/>
  <c r="G287"/>
  <c r="G294"/>
  <c r="G301"/>
  <c r="G308"/>
  <c r="G315"/>
  <c r="G322"/>
  <c r="G329"/>
  <c r="G336"/>
  <c r="G343"/>
  <c r="G350"/>
  <c r="G357"/>
  <c r="G364"/>
  <c r="G371"/>
  <c r="G378"/>
  <c r="G385"/>
  <c r="G392"/>
  <c r="G399"/>
  <c r="G406"/>
  <c r="G413"/>
  <c r="G420"/>
  <c r="G427"/>
  <c r="G434"/>
  <c r="G441"/>
  <c r="G448"/>
  <c r="G455"/>
  <c r="G462"/>
  <c r="G469"/>
  <c r="G476"/>
  <c r="G483"/>
  <c r="G490"/>
  <c r="G498"/>
  <c r="F14"/>
  <c r="F21"/>
  <c r="F28"/>
  <c r="F35"/>
  <c r="F42"/>
  <c r="F49"/>
  <c r="F56"/>
  <c r="F63"/>
  <c r="F70"/>
  <c r="F77"/>
  <c r="F84"/>
  <c r="F91"/>
  <c r="F98"/>
  <c r="F105"/>
  <c r="F112"/>
  <c r="F119"/>
  <c r="F126"/>
  <c r="F133"/>
  <c r="F140"/>
  <c r="F147"/>
  <c r="F154"/>
  <c r="F161"/>
  <c r="F168"/>
  <c r="F175"/>
  <c r="F182"/>
  <c r="F189"/>
  <c r="F196"/>
  <c r="F203"/>
  <c r="F210"/>
  <c r="F217"/>
  <c r="F224"/>
  <c r="F231"/>
  <c r="F238"/>
  <c r="F245"/>
  <c r="F252"/>
  <c r="F259"/>
  <c r="F266"/>
  <c r="F273"/>
  <c r="F280"/>
  <c r="F287"/>
  <c r="F294"/>
  <c r="F301"/>
  <c r="F308"/>
  <c r="F315"/>
  <c r="F322"/>
  <c r="F329"/>
  <c r="F336"/>
  <c r="F343"/>
  <c r="F350"/>
  <c r="F357"/>
  <c r="F364"/>
  <c r="F371"/>
  <c r="F378"/>
  <c r="F385"/>
  <c r="F392"/>
  <c r="F399"/>
  <c r="F406"/>
  <c r="F413"/>
  <c r="F420"/>
  <c r="F427"/>
  <c r="F434"/>
  <c r="F441"/>
  <c r="F448"/>
  <c r="F455"/>
  <c r="F462"/>
  <c r="F469"/>
  <c r="F476"/>
  <c r="F483"/>
  <c r="F490"/>
  <c r="F498"/>
  <c r="P497"/>
  <c r="O497"/>
  <c r="N497"/>
  <c r="L497"/>
  <c r="K497"/>
  <c r="J497"/>
  <c r="H497"/>
  <c r="G497"/>
  <c r="F497"/>
  <c r="Q496"/>
  <c r="M496"/>
  <c r="I496"/>
  <c r="Q489"/>
  <c r="M489"/>
  <c r="I489"/>
  <c r="Q482"/>
  <c r="M482"/>
  <c r="I482"/>
  <c r="Q475"/>
  <c r="M475"/>
  <c r="I475"/>
  <c r="Q468"/>
  <c r="M468"/>
  <c r="I468"/>
  <c r="Q461"/>
  <c r="M461"/>
  <c r="I461"/>
  <c r="Q454"/>
  <c r="M454"/>
  <c r="I454"/>
  <c r="Q447"/>
  <c r="M447"/>
  <c r="I447"/>
  <c r="Q440"/>
  <c r="M440"/>
  <c r="I440"/>
  <c r="Q97"/>
  <c r="M97"/>
  <c r="I97"/>
  <c r="Q90"/>
  <c r="M90"/>
  <c r="I90"/>
  <c r="Q69"/>
  <c r="M69"/>
  <c r="I69"/>
  <c r="Q62"/>
  <c r="M62"/>
  <c r="I62"/>
  <c r="Q27"/>
  <c r="M27"/>
  <c r="I27"/>
  <c r="Q495"/>
  <c r="M495"/>
  <c r="I495"/>
  <c r="Q488"/>
  <c r="M488"/>
  <c r="I488"/>
  <c r="Q481"/>
  <c r="M481"/>
  <c r="I481"/>
  <c r="Q474"/>
  <c r="M474"/>
  <c r="I474"/>
  <c r="Q467"/>
  <c r="M467"/>
  <c r="I467"/>
  <c r="Q460"/>
  <c r="M460"/>
  <c r="I460"/>
  <c r="Q453"/>
  <c r="M453"/>
  <c r="I453"/>
  <c r="Q446"/>
  <c r="M446"/>
  <c r="I446"/>
  <c r="Q439"/>
  <c r="M439"/>
  <c r="I439"/>
  <c r="Q96"/>
  <c r="M96"/>
  <c r="I96"/>
  <c r="Q89"/>
  <c r="M89"/>
  <c r="I89"/>
  <c r="Q68"/>
  <c r="M68"/>
  <c r="I68"/>
  <c r="Q61"/>
  <c r="M61"/>
  <c r="I61"/>
  <c r="Q26"/>
  <c r="M26"/>
  <c r="I26"/>
  <c r="Q494"/>
  <c r="M494"/>
  <c r="I494"/>
  <c r="Q487"/>
  <c r="M487"/>
  <c r="I487"/>
  <c r="Q480"/>
  <c r="M480"/>
  <c r="I480"/>
  <c r="Q473"/>
  <c r="M473"/>
  <c r="I473"/>
  <c r="Q466"/>
  <c r="M466"/>
  <c r="I466"/>
  <c r="Q459"/>
  <c r="M459"/>
  <c r="I459"/>
  <c r="Q452"/>
  <c r="M452"/>
  <c r="I452"/>
  <c r="Q445"/>
  <c r="M445"/>
  <c r="I445"/>
  <c r="Q438"/>
  <c r="M438"/>
  <c r="I438"/>
  <c r="Q95"/>
  <c r="M95"/>
  <c r="I95"/>
  <c r="Q88"/>
  <c r="M88"/>
  <c r="I88"/>
  <c r="Q67"/>
  <c r="M67"/>
  <c r="I67"/>
  <c r="Q60"/>
  <c r="M60"/>
  <c r="I60"/>
  <c r="Q25"/>
  <c r="M25"/>
  <c r="I25"/>
  <c r="Q493"/>
  <c r="M493"/>
  <c r="I493"/>
  <c r="Q486"/>
  <c r="M486"/>
  <c r="I486"/>
  <c r="Q479"/>
  <c r="M479"/>
  <c r="I479"/>
  <c r="Q472"/>
  <c r="M472"/>
  <c r="I472"/>
  <c r="Q465"/>
  <c r="M465"/>
  <c r="I465"/>
  <c r="Q458"/>
  <c r="M458"/>
  <c r="I458"/>
  <c r="Q451"/>
  <c r="M451"/>
  <c r="I451"/>
  <c r="Q444"/>
  <c r="M444"/>
  <c r="I444"/>
  <c r="Q437"/>
  <c r="M437"/>
  <c r="I437"/>
  <c r="Q94"/>
  <c r="M94"/>
  <c r="I94"/>
  <c r="Q87"/>
  <c r="M87"/>
  <c r="I87"/>
  <c r="Q66"/>
  <c r="M66"/>
  <c r="I66"/>
  <c r="Q59"/>
  <c r="M59"/>
  <c r="I59"/>
  <c r="Q24"/>
  <c r="M24"/>
  <c r="I24"/>
  <c r="Q492"/>
  <c r="M492"/>
  <c r="I492"/>
  <c r="Q485"/>
  <c r="M485"/>
  <c r="I485"/>
  <c r="Q478"/>
  <c r="M478"/>
  <c r="I478"/>
  <c r="Q471"/>
  <c r="M471"/>
  <c r="I471"/>
  <c r="Q464"/>
  <c r="M464"/>
  <c r="I464"/>
  <c r="Q457"/>
  <c r="M457"/>
  <c r="I457"/>
  <c r="Q450"/>
  <c r="M450"/>
  <c r="I450"/>
  <c r="Q443"/>
  <c r="M443"/>
  <c r="I443"/>
  <c r="Q436"/>
  <c r="M436"/>
  <c r="I436"/>
  <c r="Q93"/>
  <c r="M93"/>
  <c r="I93"/>
  <c r="Q86"/>
  <c r="M86"/>
  <c r="I86"/>
  <c r="Q65"/>
  <c r="M65"/>
  <c r="I65"/>
  <c r="Q58"/>
  <c r="M58"/>
  <c r="I58"/>
  <c r="Q23"/>
  <c r="M23"/>
  <c r="I23"/>
  <c r="Q491"/>
  <c r="M491"/>
  <c r="I491"/>
  <c r="Q484"/>
  <c r="M484"/>
  <c r="I484"/>
  <c r="Q477"/>
  <c r="M477"/>
  <c r="I477"/>
  <c r="Q470"/>
  <c r="M470"/>
  <c r="I470"/>
  <c r="Q463"/>
  <c r="M463"/>
  <c r="I463"/>
  <c r="Q456"/>
  <c r="M456"/>
  <c r="I456"/>
  <c r="Q449"/>
  <c r="M449"/>
  <c r="I449"/>
  <c r="Q442"/>
  <c r="M442"/>
  <c r="I442"/>
  <c r="Q435"/>
  <c r="M435"/>
  <c r="I435"/>
  <c r="Q92"/>
  <c r="M92"/>
  <c r="I92"/>
  <c r="Q85"/>
  <c r="M85"/>
  <c r="I85"/>
  <c r="Q64"/>
  <c r="M64"/>
  <c r="I64"/>
  <c r="Q57"/>
  <c r="M57"/>
  <c r="I57"/>
  <c r="Q22"/>
  <c r="M22"/>
  <c r="I22"/>
  <c r="Q300"/>
  <c r="M300"/>
  <c r="I300"/>
  <c r="Q299"/>
  <c r="M299"/>
  <c r="I299"/>
  <c r="Q298"/>
  <c r="M298"/>
  <c r="I298"/>
  <c r="Q297"/>
  <c r="M297"/>
  <c r="I297"/>
  <c r="Q296"/>
  <c r="M296"/>
  <c r="I296"/>
  <c r="Q295"/>
  <c r="M295"/>
  <c r="I295"/>
  <c r="Q426"/>
  <c r="M426"/>
  <c r="I426"/>
  <c r="Q419"/>
  <c r="M419"/>
  <c r="I419"/>
  <c r="Q377"/>
  <c r="M377"/>
  <c r="I377"/>
  <c r="Q356"/>
  <c r="M356"/>
  <c r="I356"/>
  <c r="Q314"/>
  <c r="M314"/>
  <c r="I314"/>
  <c r="Q293"/>
  <c r="M293"/>
  <c r="I293"/>
  <c r="Q286"/>
  <c r="M286"/>
  <c r="I286"/>
  <c r="Q279"/>
  <c r="M279"/>
  <c r="I279"/>
  <c r="Q425"/>
  <c r="M425"/>
  <c r="I425"/>
  <c r="Q418"/>
  <c r="M418"/>
  <c r="I418"/>
  <c r="Q376"/>
  <c r="M376"/>
  <c r="I376"/>
  <c r="Q355"/>
  <c r="M355"/>
  <c r="I355"/>
  <c r="Q313"/>
  <c r="M313"/>
  <c r="I313"/>
  <c r="Q292"/>
  <c r="M292"/>
  <c r="I292"/>
  <c r="Q285"/>
  <c r="M285"/>
  <c r="I285"/>
  <c r="Q278"/>
  <c r="M278"/>
  <c r="I278"/>
  <c r="Q424"/>
  <c r="M424"/>
  <c r="I424"/>
  <c r="Q417"/>
  <c r="M417"/>
  <c r="I417"/>
  <c r="Q375"/>
  <c r="M375"/>
  <c r="I375"/>
  <c r="Q354"/>
  <c r="M354"/>
  <c r="I354"/>
  <c r="Q312"/>
  <c r="M312"/>
  <c r="I312"/>
  <c r="Q291"/>
  <c r="M291"/>
  <c r="I291"/>
  <c r="Q284"/>
  <c r="M284"/>
  <c r="I284"/>
  <c r="Q277"/>
  <c r="M277"/>
  <c r="I277"/>
  <c r="Q423"/>
  <c r="M423"/>
  <c r="I423"/>
  <c r="Q416"/>
  <c r="M416"/>
  <c r="I416"/>
  <c r="Q374"/>
  <c r="M374"/>
  <c r="I374"/>
  <c r="Q353"/>
  <c r="M353"/>
  <c r="I353"/>
  <c r="Q311"/>
  <c r="M311"/>
  <c r="I311"/>
  <c r="Q290"/>
  <c r="M290"/>
  <c r="I290"/>
  <c r="Q283"/>
  <c r="M283"/>
  <c r="I283"/>
  <c r="Q276"/>
  <c r="M276"/>
  <c r="I276"/>
  <c r="Q422"/>
  <c r="M422"/>
  <c r="I422"/>
  <c r="Q415"/>
  <c r="M415"/>
  <c r="I415"/>
  <c r="Q373"/>
  <c r="M373"/>
  <c r="I373"/>
  <c r="Q352"/>
  <c r="M352"/>
  <c r="I352"/>
  <c r="Q310"/>
  <c r="M310"/>
  <c r="I310"/>
  <c r="Q289"/>
  <c r="M289"/>
  <c r="I289"/>
  <c r="Q282"/>
  <c r="M282"/>
  <c r="I282"/>
  <c r="Q275"/>
  <c r="M275"/>
  <c r="I275"/>
  <c r="Q421"/>
  <c r="M421"/>
  <c r="I421"/>
  <c r="Q414"/>
  <c r="M414"/>
  <c r="I414"/>
  <c r="Q372"/>
  <c r="M372"/>
  <c r="I372"/>
  <c r="Q351"/>
  <c r="M351"/>
  <c r="I351"/>
  <c r="Q309"/>
  <c r="M309"/>
  <c r="I309"/>
  <c r="Q288"/>
  <c r="M288"/>
  <c r="I288"/>
  <c r="Q281"/>
  <c r="M281"/>
  <c r="I281"/>
  <c r="Q274"/>
  <c r="M274"/>
  <c r="I274"/>
  <c r="Q412"/>
  <c r="M412"/>
  <c r="I412"/>
  <c r="Q398"/>
  <c r="M398"/>
  <c r="I398"/>
  <c r="Q349"/>
  <c r="M349"/>
  <c r="I349"/>
  <c r="Q328"/>
  <c r="M328"/>
  <c r="I328"/>
  <c r="Q307"/>
  <c r="M307"/>
  <c r="I307"/>
  <c r="Q146"/>
  <c r="M146"/>
  <c r="I146"/>
  <c r="Q132"/>
  <c r="M132"/>
  <c r="I132"/>
  <c r="Q125"/>
  <c r="M125"/>
  <c r="I125"/>
  <c r="Q34"/>
  <c r="M34"/>
  <c r="I34"/>
  <c r="Q411"/>
  <c r="M411"/>
  <c r="I411"/>
  <c r="Q397"/>
  <c r="M397"/>
  <c r="I397"/>
  <c r="Q348"/>
  <c r="M348"/>
  <c r="I348"/>
  <c r="Q327"/>
  <c r="M327"/>
  <c r="I327"/>
  <c r="Q306"/>
  <c r="M306"/>
  <c r="I306"/>
  <c r="Q145"/>
  <c r="M145"/>
  <c r="I145"/>
  <c r="Q131"/>
  <c r="M131"/>
  <c r="I131"/>
  <c r="Q124"/>
  <c r="M124"/>
  <c r="I124"/>
  <c r="Q33"/>
  <c r="M33"/>
  <c r="I33"/>
  <c r="Q410"/>
  <c r="M410"/>
  <c r="I410"/>
  <c r="Q396"/>
  <c r="M396"/>
  <c r="I396"/>
  <c r="Q347"/>
  <c r="M347"/>
  <c r="I347"/>
  <c r="Q326"/>
  <c r="M326"/>
  <c r="I326"/>
  <c r="Q305"/>
  <c r="M305"/>
  <c r="I305"/>
  <c r="Q144"/>
  <c r="M144"/>
  <c r="I144"/>
  <c r="Q130"/>
  <c r="M130"/>
  <c r="I130"/>
  <c r="Q123"/>
  <c r="M123"/>
  <c r="I123"/>
  <c r="Q32"/>
  <c r="M32"/>
  <c r="I32"/>
  <c r="Q409"/>
  <c r="M409"/>
  <c r="I409"/>
  <c r="Q395"/>
  <c r="M395"/>
  <c r="I395"/>
  <c r="Q346"/>
  <c r="M346"/>
  <c r="I346"/>
  <c r="Q325"/>
  <c r="M325"/>
  <c r="I325"/>
  <c r="Q304"/>
  <c r="M304"/>
  <c r="I304"/>
  <c r="Q143"/>
  <c r="M143"/>
  <c r="I143"/>
  <c r="Q129"/>
  <c r="M129"/>
  <c r="I129"/>
  <c r="Q122"/>
  <c r="M122"/>
  <c r="I122"/>
  <c r="Q31"/>
  <c r="M31"/>
  <c r="I31"/>
  <c r="Q408"/>
  <c r="M408"/>
  <c r="I408"/>
  <c r="Q394"/>
  <c r="M394"/>
  <c r="I394"/>
  <c r="Q345"/>
  <c r="M345"/>
  <c r="I345"/>
  <c r="Q324"/>
  <c r="M324"/>
  <c r="I324"/>
  <c r="Q303"/>
  <c r="M303"/>
  <c r="I303"/>
  <c r="Q142"/>
  <c r="M142"/>
  <c r="I142"/>
  <c r="Q128"/>
  <c r="M128"/>
  <c r="I128"/>
  <c r="Q121"/>
  <c r="M121"/>
  <c r="I121"/>
  <c r="Q30"/>
  <c r="M30"/>
  <c r="I30"/>
  <c r="Q407"/>
  <c r="M407"/>
  <c r="I407"/>
  <c r="Q393"/>
  <c r="M393"/>
  <c r="I393"/>
  <c r="Q344"/>
  <c r="M344"/>
  <c r="I344"/>
  <c r="Q323"/>
  <c r="M323"/>
  <c r="I323"/>
  <c r="Q302"/>
  <c r="M302"/>
  <c r="I302"/>
  <c r="Q141"/>
  <c r="M141"/>
  <c r="I141"/>
  <c r="Q127"/>
  <c r="M127"/>
  <c r="I127"/>
  <c r="Q120"/>
  <c r="M120"/>
  <c r="I120"/>
  <c r="Q29"/>
  <c r="M29"/>
  <c r="I29"/>
  <c r="Q272"/>
  <c r="M272"/>
  <c r="I272"/>
  <c r="Q265"/>
  <c r="M265"/>
  <c r="I265"/>
  <c r="Q258"/>
  <c r="M258"/>
  <c r="I258"/>
  <c r="Q251"/>
  <c r="M251"/>
  <c r="I251"/>
  <c r="Q244"/>
  <c r="M244"/>
  <c r="I244"/>
  <c r="Q237"/>
  <c r="M237"/>
  <c r="I237"/>
  <c r="Q230"/>
  <c r="M230"/>
  <c r="I230"/>
  <c r="Q223"/>
  <c r="M223"/>
  <c r="I223"/>
  <c r="Q216"/>
  <c r="M216"/>
  <c r="I216"/>
  <c r="Q209"/>
  <c r="M209"/>
  <c r="I209"/>
  <c r="Q202"/>
  <c r="M202"/>
  <c r="I202"/>
  <c r="Q195"/>
  <c r="M195"/>
  <c r="I195"/>
  <c r="Q188"/>
  <c r="M188"/>
  <c r="I188"/>
  <c r="Q181"/>
  <c r="M181"/>
  <c r="I181"/>
  <c r="Q174"/>
  <c r="M174"/>
  <c r="I174"/>
  <c r="Q167"/>
  <c r="M167"/>
  <c r="I167"/>
  <c r="Q160"/>
  <c r="M160"/>
  <c r="I160"/>
  <c r="Q153"/>
  <c r="M153"/>
  <c r="I153"/>
  <c r="Q139"/>
  <c r="M139"/>
  <c r="I139"/>
  <c r="Q118"/>
  <c r="M118"/>
  <c r="I118"/>
  <c r="Q20"/>
  <c r="M20"/>
  <c r="I20"/>
  <c r="Q13"/>
  <c r="M13"/>
  <c r="I13"/>
  <c r="Q271"/>
  <c r="M271"/>
  <c r="I271"/>
  <c r="Q264"/>
  <c r="M264"/>
  <c r="I264"/>
  <c r="Q257"/>
  <c r="M257"/>
  <c r="I257"/>
  <c r="Q250"/>
  <c r="M250"/>
  <c r="I250"/>
  <c r="Q243"/>
  <c r="M243"/>
  <c r="I243"/>
  <c r="Q236"/>
  <c r="M236"/>
  <c r="I236"/>
  <c r="Q229"/>
  <c r="M229"/>
  <c r="I229"/>
  <c r="Q222"/>
  <c r="M222"/>
  <c r="I222"/>
  <c r="Q215"/>
  <c r="M215"/>
  <c r="I215"/>
  <c r="Q208"/>
  <c r="M208"/>
  <c r="I208"/>
  <c r="Q201"/>
  <c r="M201"/>
  <c r="I201"/>
  <c r="Q194"/>
  <c r="M194"/>
  <c r="I194"/>
  <c r="Q187"/>
  <c r="M187"/>
  <c r="I187"/>
  <c r="Q180"/>
  <c r="M180"/>
  <c r="I180"/>
  <c r="Q173"/>
  <c r="M173"/>
  <c r="I173"/>
  <c r="Q166"/>
  <c r="M166"/>
  <c r="I166"/>
  <c r="Q159"/>
  <c r="M159"/>
  <c r="I159"/>
  <c r="Q152"/>
  <c r="M152"/>
  <c r="I152"/>
  <c r="Q138"/>
  <c r="M138"/>
  <c r="I138"/>
  <c r="Q117"/>
  <c r="M117"/>
  <c r="I117"/>
  <c r="Q19"/>
  <c r="M19"/>
  <c r="I19"/>
  <c r="Q12"/>
  <c r="M12"/>
  <c r="I12"/>
  <c r="Q270"/>
  <c r="M270"/>
  <c r="I270"/>
  <c r="Q263"/>
  <c r="M263"/>
  <c r="I263"/>
  <c r="Q256"/>
  <c r="M256"/>
  <c r="I256"/>
  <c r="Q249"/>
  <c r="M249"/>
  <c r="I249"/>
  <c r="Q242"/>
  <c r="M242"/>
  <c r="I242"/>
  <c r="Q235"/>
  <c r="M235"/>
  <c r="I235"/>
  <c r="Q228"/>
  <c r="M228"/>
  <c r="I228"/>
  <c r="Q221"/>
  <c r="M221"/>
  <c r="I221"/>
  <c r="Q214"/>
  <c r="M214"/>
  <c r="I214"/>
  <c r="Q207"/>
  <c r="M207"/>
  <c r="I207"/>
  <c r="Q200"/>
  <c r="M200"/>
  <c r="I200"/>
  <c r="Q193"/>
  <c r="M193"/>
  <c r="I193"/>
  <c r="Q186"/>
  <c r="M186"/>
  <c r="I186"/>
  <c r="Q179"/>
  <c r="M179"/>
  <c r="I179"/>
  <c r="Q172"/>
  <c r="M172"/>
  <c r="I172"/>
  <c r="Q165"/>
  <c r="M165"/>
  <c r="I165"/>
  <c r="Q158"/>
  <c r="M158"/>
  <c r="I158"/>
  <c r="Q151"/>
  <c r="M151"/>
  <c r="I151"/>
  <c r="Q137"/>
  <c r="M137"/>
  <c r="I137"/>
  <c r="Q116"/>
  <c r="M116"/>
  <c r="I116"/>
  <c r="Q18"/>
  <c r="M18"/>
  <c r="I18"/>
  <c r="Q11"/>
  <c r="M11"/>
  <c r="I11"/>
  <c r="Q269"/>
  <c r="M269"/>
  <c r="I269"/>
  <c r="Q262"/>
  <c r="M262"/>
  <c r="I262"/>
  <c r="Q255"/>
  <c r="M255"/>
  <c r="I255"/>
  <c r="Q248"/>
  <c r="M248"/>
  <c r="I248"/>
  <c r="Q241"/>
  <c r="M241"/>
  <c r="I241"/>
  <c r="Q234"/>
  <c r="M234"/>
  <c r="I234"/>
  <c r="Q227"/>
  <c r="M227"/>
  <c r="I227"/>
  <c r="Q220"/>
  <c r="M220"/>
  <c r="I220"/>
  <c r="Q213"/>
  <c r="M213"/>
  <c r="I213"/>
  <c r="Q206"/>
  <c r="M206"/>
  <c r="I206"/>
  <c r="Q199"/>
  <c r="M199"/>
  <c r="I199"/>
  <c r="Q192"/>
  <c r="M192"/>
  <c r="I192"/>
  <c r="Q185"/>
  <c r="M185"/>
  <c r="I185"/>
  <c r="Q178"/>
  <c r="M178"/>
  <c r="I178"/>
  <c r="Q171"/>
  <c r="M171"/>
  <c r="I171"/>
  <c r="Q164"/>
  <c r="M164"/>
  <c r="I164"/>
  <c r="Q157"/>
  <c r="M157"/>
  <c r="I157"/>
  <c r="Q150"/>
  <c r="M150"/>
  <c r="I150"/>
  <c r="Q136"/>
  <c r="M136"/>
  <c r="I136"/>
  <c r="Q115"/>
  <c r="M115"/>
  <c r="I115"/>
  <c r="Q17"/>
  <c r="M17"/>
  <c r="I17"/>
  <c r="Q10"/>
  <c r="M10"/>
  <c r="I10"/>
  <c r="Q268"/>
  <c r="M268"/>
  <c r="I268"/>
  <c r="Q261"/>
  <c r="M261"/>
  <c r="I261"/>
  <c r="Q254"/>
  <c r="M254"/>
  <c r="I254"/>
  <c r="Q247"/>
  <c r="M247"/>
  <c r="I247"/>
  <c r="Q240"/>
  <c r="M240"/>
  <c r="I240"/>
  <c r="Q233"/>
  <c r="M233"/>
  <c r="I233"/>
  <c r="Q226"/>
  <c r="M226"/>
  <c r="I226"/>
  <c r="Q219"/>
  <c r="M219"/>
  <c r="I219"/>
  <c r="Q212"/>
  <c r="M212"/>
  <c r="I212"/>
  <c r="Q205"/>
  <c r="M205"/>
  <c r="I205"/>
  <c r="Q198"/>
  <c r="M198"/>
  <c r="I198"/>
  <c r="Q191"/>
  <c r="M191"/>
  <c r="I191"/>
  <c r="Q184"/>
  <c r="M184"/>
  <c r="I184"/>
  <c r="Q177"/>
  <c r="M177"/>
  <c r="I177"/>
  <c r="Q170"/>
  <c r="M170"/>
  <c r="I170"/>
  <c r="Q163"/>
  <c r="M163"/>
  <c r="I163"/>
  <c r="Q156"/>
  <c r="M156"/>
  <c r="I156"/>
  <c r="Q149"/>
  <c r="M149"/>
  <c r="I149"/>
  <c r="Q135"/>
  <c r="M135"/>
  <c r="I135"/>
  <c r="Q114"/>
  <c r="M114"/>
  <c r="I114"/>
  <c r="Q16"/>
  <c r="M16"/>
  <c r="I16"/>
  <c r="Q9"/>
  <c r="M9"/>
  <c r="I9"/>
  <c r="Q267"/>
  <c r="M267"/>
  <c r="I267"/>
  <c r="Q260"/>
  <c r="M260"/>
  <c r="I260"/>
  <c r="Q253"/>
  <c r="M253"/>
  <c r="I253"/>
  <c r="Q246"/>
  <c r="M246"/>
  <c r="I246"/>
  <c r="Q239"/>
  <c r="M239"/>
  <c r="I239"/>
  <c r="Q232"/>
  <c r="M232"/>
  <c r="I232"/>
  <c r="Q225"/>
  <c r="M225"/>
  <c r="I225"/>
  <c r="Q218"/>
  <c r="M218"/>
  <c r="I218"/>
  <c r="Q211"/>
  <c r="M211"/>
  <c r="I211"/>
  <c r="Q204"/>
  <c r="M204"/>
  <c r="I204"/>
  <c r="Q197"/>
  <c r="M197"/>
  <c r="I197"/>
  <c r="Q190"/>
  <c r="M190"/>
  <c r="I190"/>
  <c r="Q183"/>
  <c r="M183"/>
  <c r="I183"/>
  <c r="Q176"/>
  <c r="M176"/>
  <c r="I176"/>
  <c r="Q169"/>
  <c r="M169"/>
  <c r="I169"/>
  <c r="Q162"/>
  <c r="M162"/>
  <c r="I162"/>
  <c r="Q155"/>
  <c r="M155"/>
  <c r="I155"/>
  <c r="Q148"/>
  <c r="M148"/>
  <c r="I148"/>
  <c r="Q134"/>
  <c r="M134"/>
  <c r="I134"/>
  <c r="Q113"/>
  <c r="M113"/>
  <c r="I113"/>
  <c r="Q15"/>
  <c r="M15"/>
  <c r="I15"/>
  <c r="Q8"/>
  <c r="M8"/>
  <c r="I8"/>
  <c r="Q370"/>
  <c r="M370"/>
  <c r="I370"/>
  <c r="Q369"/>
  <c r="M369"/>
  <c r="I369"/>
  <c r="Q368"/>
  <c r="M368"/>
  <c r="I368"/>
  <c r="Q367"/>
  <c r="M367"/>
  <c r="I367"/>
  <c r="Q366"/>
  <c r="M366"/>
  <c r="I366"/>
  <c r="Q365"/>
  <c r="M365"/>
  <c r="I365"/>
  <c r="Q363"/>
  <c r="M363"/>
  <c r="I363"/>
  <c r="Q321"/>
  <c r="M321"/>
  <c r="I321"/>
  <c r="Q362"/>
  <c r="M362"/>
  <c r="I362"/>
  <c r="Q320"/>
  <c r="M320"/>
  <c r="I320"/>
  <c r="Q361"/>
  <c r="M361"/>
  <c r="I361"/>
  <c r="Q319"/>
  <c r="M319"/>
  <c r="I319"/>
  <c r="Q360"/>
  <c r="M360"/>
  <c r="I360"/>
  <c r="Q318"/>
  <c r="M318"/>
  <c r="I318"/>
  <c r="Q359"/>
  <c r="M359"/>
  <c r="I359"/>
  <c r="Q317"/>
  <c r="M317"/>
  <c r="I317"/>
  <c r="Q358"/>
  <c r="M358"/>
  <c r="I358"/>
  <c r="Q316"/>
  <c r="M316"/>
  <c r="I316"/>
  <c r="Q433"/>
  <c r="M433"/>
  <c r="I433"/>
  <c r="Q384"/>
  <c r="M384"/>
  <c r="I384"/>
  <c r="Q342"/>
  <c r="M342"/>
  <c r="I342"/>
  <c r="Q335"/>
  <c r="M335"/>
  <c r="I335"/>
  <c r="Q432"/>
  <c r="M432"/>
  <c r="I432"/>
  <c r="Q383"/>
  <c r="M383"/>
  <c r="I383"/>
  <c r="Q341"/>
  <c r="M341"/>
  <c r="I341"/>
  <c r="Q334"/>
  <c r="M334"/>
  <c r="I334"/>
  <c r="Q431"/>
  <c r="M431"/>
  <c r="I431"/>
  <c r="Q382"/>
  <c r="M382"/>
  <c r="I382"/>
  <c r="Q340"/>
  <c r="M340"/>
  <c r="I340"/>
  <c r="Q333"/>
  <c r="M333"/>
  <c r="I333"/>
  <c r="Q430"/>
  <c r="M430"/>
  <c r="I430"/>
  <c r="Q381"/>
  <c r="M381"/>
  <c r="I381"/>
  <c r="Q339"/>
  <c r="M339"/>
  <c r="I339"/>
  <c r="Q332"/>
  <c r="M332"/>
  <c r="I332"/>
  <c r="Q429"/>
  <c r="M429"/>
  <c r="I429"/>
  <c r="Q380"/>
  <c r="M380"/>
  <c r="I380"/>
  <c r="Q338"/>
  <c r="M338"/>
  <c r="I338"/>
  <c r="Q331"/>
  <c r="M331"/>
  <c r="I331"/>
  <c r="Q428"/>
  <c r="M428"/>
  <c r="I428"/>
  <c r="Q379"/>
  <c r="M379"/>
  <c r="I379"/>
  <c r="Q337"/>
  <c r="M337"/>
  <c r="I337"/>
  <c r="Q330"/>
  <c r="M330"/>
  <c r="I330"/>
  <c r="Q104"/>
  <c r="M104"/>
  <c r="I104"/>
  <c r="Q103"/>
  <c r="M103"/>
  <c r="I103"/>
  <c r="Q102"/>
  <c r="M102"/>
  <c r="I102"/>
  <c r="Q101"/>
  <c r="M101"/>
  <c r="I101"/>
  <c r="Q100"/>
  <c r="M100"/>
  <c r="I100"/>
  <c r="Q99"/>
  <c r="M99"/>
  <c r="I99"/>
  <c r="Q111"/>
  <c r="M111"/>
  <c r="I111"/>
  <c r="Q83"/>
  <c r="M83"/>
  <c r="I83"/>
  <c r="Q76"/>
  <c r="M76"/>
  <c r="I76"/>
  <c r="Q55"/>
  <c r="M55"/>
  <c r="I55"/>
  <c r="Q48"/>
  <c r="M48"/>
  <c r="I48"/>
  <c r="Q41"/>
  <c r="M41"/>
  <c r="I41"/>
  <c r="Q110"/>
  <c r="M110"/>
  <c r="I110"/>
  <c r="Q82"/>
  <c r="M82"/>
  <c r="I82"/>
  <c r="Q75"/>
  <c r="M75"/>
  <c r="I75"/>
  <c r="Q54"/>
  <c r="M54"/>
  <c r="I54"/>
  <c r="Q47"/>
  <c r="M47"/>
  <c r="I47"/>
  <c r="Q40"/>
  <c r="M40"/>
  <c r="I40"/>
  <c r="Q109"/>
  <c r="M109"/>
  <c r="I109"/>
  <c r="Q81"/>
  <c r="M81"/>
  <c r="I81"/>
  <c r="Q74"/>
  <c r="M74"/>
  <c r="I74"/>
  <c r="Q53"/>
  <c r="M53"/>
  <c r="I53"/>
  <c r="Q46"/>
  <c r="M46"/>
  <c r="I46"/>
  <c r="Q39"/>
  <c r="M39"/>
  <c r="I39"/>
  <c r="Q108"/>
  <c r="M108"/>
  <c r="I108"/>
  <c r="Q80"/>
  <c r="M80"/>
  <c r="I80"/>
  <c r="Q73"/>
  <c r="M73"/>
  <c r="I73"/>
  <c r="Q52"/>
  <c r="M52"/>
  <c r="I52"/>
  <c r="Q45"/>
  <c r="M45"/>
  <c r="I45"/>
  <c r="Q38"/>
  <c r="M38"/>
  <c r="I38"/>
  <c r="Q107"/>
  <c r="M107"/>
  <c r="I107"/>
  <c r="Q79"/>
  <c r="M79"/>
  <c r="I79"/>
  <c r="Q72"/>
  <c r="M72"/>
  <c r="I72"/>
  <c r="Q51"/>
  <c r="M51"/>
  <c r="I51"/>
  <c r="Q44"/>
  <c r="M44"/>
  <c r="I44"/>
  <c r="Q37"/>
  <c r="M37"/>
  <c r="I37"/>
  <c r="Q106"/>
  <c r="M106"/>
  <c r="I106"/>
  <c r="Q78"/>
  <c r="M78"/>
  <c r="I78"/>
  <c r="Q71"/>
  <c r="M71"/>
  <c r="I71"/>
  <c r="Q50"/>
  <c r="M50"/>
  <c r="I50"/>
  <c r="Q43"/>
  <c r="M43"/>
  <c r="I43"/>
  <c r="Q36"/>
  <c r="M36"/>
  <c r="I36"/>
  <c r="Q405"/>
  <c r="M405"/>
  <c r="I405"/>
  <c r="Q391"/>
  <c r="M391"/>
  <c r="I391"/>
  <c r="Q404"/>
  <c r="M404"/>
  <c r="I404"/>
  <c r="Q390"/>
  <c r="M390"/>
  <c r="I390"/>
  <c r="Q403"/>
  <c r="M403"/>
  <c r="I403"/>
  <c r="Q389"/>
  <c r="M389"/>
  <c r="I389"/>
  <c r="Q402"/>
  <c r="M402"/>
  <c r="I402"/>
  <c r="Q388"/>
  <c r="M388"/>
  <c r="I388"/>
  <c r="Q401"/>
  <c r="M401"/>
  <c r="I401"/>
  <c r="Q387"/>
  <c r="M387"/>
  <c r="I387"/>
  <c r="Q400"/>
  <c r="M400"/>
  <c r="I400"/>
  <c r="Q386"/>
  <c r="M386"/>
  <c r="I386"/>
  <c r="P197" i="2"/>
  <c r="P429"/>
  <c r="O429"/>
  <c r="N429"/>
  <c r="L197"/>
  <c r="L429"/>
  <c r="K429"/>
  <c r="J429"/>
  <c r="H197"/>
  <c r="H429"/>
  <c r="G429"/>
  <c r="F429"/>
  <c r="L192"/>
  <c r="L193"/>
  <c r="L194"/>
  <c r="L195"/>
  <c r="L196"/>
  <c r="L198"/>
  <c r="L8"/>
  <c r="L9"/>
  <c r="L10"/>
  <c r="L11"/>
  <c r="L12"/>
  <c r="L13"/>
  <c r="N93" i="3"/>
  <c r="N92"/>
  <c r="N91"/>
  <c r="N90"/>
  <c r="N89"/>
  <c r="N88"/>
  <c r="M93"/>
  <c r="M92"/>
  <c r="M91"/>
  <c r="M90"/>
  <c r="M89"/>
  <c r="M88"/>
  <c r="J93"/>
  <c r="J92"/>
  <c r="J91"/>
  <c r="J90"/>
  <c r="J89"/>
  <c r="J88"/>
  <c r="I93"/>
  <c r="I92"/>
  <c r="I91"/>
  <c r="I90"/>
  <c r="I89"/>
  <c r="I88"/>
  <c r="F93"/>
  <c r="F92"/>
  <c r="F91"/>
  <c r="F90"/>
  <c r="F89"/>
  <c r="F88"/>
  <c r="E93"/>
  <c r="E92"/>
  <c r="E91"/>
  <c r="E90"/>
  <c r="E89"/>
  <c r="E88"/>
  <c r="Q368" i="2"/>
  <c r="P368"/>
  <c r="M368"/>
  <c r="L368"/>
  <c r="I368"/>
  <c r="H368"/>
  <c r="H386"/>
  <c r="I386"/>
  <c r="L386"/>
  <c r="M386"/>
  <c r="P386"/>
  <c r="Q386"/>
  <c r="H387"/>
  <c r="I387"/>
  <c r="L387"/>
  <c r="M387"/>
  <c r="P387"/>
  <c r="Q387"/>
  <c r="N53" i="3"/>
  <c r="N52"/>
  <c r="N51"/>
  <c r="N50"/>
  <c r="N49"/>
  <c r="N48"/>
  <c r="M48"/>
  <c r="P48"/>
  <c r="M53"/>
  <c r="M52"/>
  <c r="M51"/>
  <c r="M50"/>
  <c r="O50"/>
  <c r="M49"/>
  <c r="J53"/>
  <c r="J52"/>
  <c r="J51"/>
  <c r="J50"/>
  <c r="J49"/>
  <c r="J48"/>
  <c r="I48"/>
  <c r="L48"/>
  <c r="I53"/>
  <c r="I52"/>
  <c r="I51"/>
  <c r="I50"/>
  <c r="L50"/>
  <c r="I49"/>
  <c r="L49"/>
  <c r="F53"/>
  <c r="F52"/>
  <c r="F51"/>
  <c r="F50"/>
  <c r="F49"/>
  <c r="F48"/>
  <c r="E48"/>
  <c r="H48"/>
  <c r="E53"/>
  <c r="E52"/>
  <c r="E51"/>
  <c r="E50"/>
  <c r="G50"/>
  <c r="E49"/>
  <c r="P52"/>
  <c r="K52"/>
  <c r="L52"/>
  <c r="H52"/>
  <c r="K53"/>
  <c r="P49"/>
  <c r="H50"/>
  <c r="P53"/>
  <c r="P50"/>
  <c r="K48"/>
  <c r="G48"/>
  <c r="G52"/>
  <c r="K50"/>
  <c r="O48"/>
  <c r="O52"/>
  <c r="P51"/>
  <c r="G49"/>
  <c r="H51"/>
  <c r="G53"/>
  <c r="O51"/>
  <c r="L51"/>
  <c r="K49"/>
  <c r="H53"/>
  <c r="H49"/>
  <c r="G51"/>
  <c r="O53"/>
  <c r="O49"/>
  <c r="L53"/>
  <c r="K51"/>
  <c r="E54"/>
  <c r="I54"/>
  <c r="M54"/>
  <c r="F54"/>
  <c r="J54"/>
  <c r="N54"/>
  <c r="O54"/>
  <c r="G54"/>
  <c r="K54"/>
  <c r="P54"/>
  <c r="L54"/>
  <c r="H54"/>
  <c r="H8" i="2"/>
  <c r="I8"/>
  <c r="M8"/>
  <c r="P8"/>
  <c r="Q8"/>
  <c r="H9"/>
  <c r="I9"/>
  <c r="M9"/>
  <c r="P9"/>
  <c r="Q9"/>
  <c r="H10"/>
  <c r="I10"/>
  <c r="M10"/>
  <c r="P10"/>
  <c r="Q10"/>
  <c r="H11"/>
  <c r="I11"/>
  <c r="M11"/>
  <c r="P11"/>
  <c r="Q11"/>
  <c r="H12"/>
  <c r="I12"/>
  <c r="M12"/>
  <c r="P12"/>
  <c r="Q12"/>
  <c r="H13"/>
  <c r="I13"/>
  <c r="M13"/>
  <c r="P13"/>
  <c r="Q13"/>
  <c r="H14"/>
  <c r="I14"/>
  <c r="L14"/>
  <c r="M14"/>
  <c r="P14"/>
  <c r="Q14"/>
  <c r="H15"/>
  <c r="I15"/>
  <c r="L15"/>
  <c r="M15"/>
  <c r="P15"/>
  <c r="Q15"/>
  <c r="H16"/>
  <c r="I16"/>
  <c r="L16"/>
  <c r="M16"/>
  <c r="P16"/>
  <c r="Q16"/>
  <c r="H17"/>
  <c r="I17"/>
  <c r="L17"/>
  <c r="M17"/>
  <c r="P17"/>
  <c r="Q17"/>
  <c r="H18"/>
  <c r="I18"/>
  <c r="L18"/>
  <c r="M18"/>
  <c r="P18"/>
  <c r="Q18"/>
  <c r="H19"/>
  <c r="I19"/>
  <c r="L19"/>
  <c r="M19"/>
  <c r="P19"/>
  <c r="Q19"/>
  <c r="H20"/>
  <c r="I20"/>
  <c r="L20"/>
  <c r="M20"/>
  <c r="P20"/>
  <c r="Q20"/>
  <c r="H21"/>
  <c r="I21"/>
  <c r="L21"/>
  <c r="M21"/>
  <c r="P21"/>
  <c r="Q21"/>
  <c r="H22"/>
  <c r="I22"/>
  <c r="L22"/>
  <c r="M22"/>
  <c r="P22"/>
  <c r="Q22"/>
  <c r="H23"/>
  <c r="I23"/>
  <c r="L23"/>
  <c r="M23"/>
  <c r="P23"/>
  <c r="Q23"/>
  <c r="H24"/>
  <c r="I24"/>
  <c r="L24"/>
  <c r="M24"/>
  <c r="P24"/>
  <c r="Q24"/>
  <c r="H25"/>
  <c r="I25"/>
  <c r="L25"/>
  <c r="M25"/>
  <c r="P25"/>
  <c r="Q25"/>
  <c r="H26"/>
  <c r="I26"/>
  <c r="L26"/>
  <c r="M26"/>
  <c r="P26"/>
  <c r="Q26"/>
  <c r="H27"/>
  <c r="I27"/>
  <c r="L27"/>
  <c r="M27"/>
  <c r="P27"/>
  <c r="Q27"/>
  <c r="H28"/>
  <c r="I28"/>
  <c r="L28"/>
  <c r="M28"/>
  <c r="P28"/>
  <c r="Q28"/>
  <c r="H29"/>
  <c r="I29"/>
  <c r="L29"/>
  <c r="M29"/>
  <c r="P29"/>
  <c r="Q29"/>
  <c r="H30"/>
  <c r="I30"/>
  <c r="L30"/>
  <c r="M30"/>
  <c r="P30"/>
  <c r="Q30"/>
  <c r="H31"/>
  <c r="I31"/>
  <c r="L31"/>
  <c r="M31"/>
  <c r="P31"/>
  <c r="Q31"/>
  <c r="H32"/>
  <c r="I32"/>
  <c r="L32"/>
  <c r="M32"/>
  <c r="P32"/>
  <c r="Q32"/>
  <c r="H33"/>
  <c r="I33"/>
  <c r="L33"/>
  <c r="M33"/>
  <c r="P33"/>
  <c r="Q33"/>
  <c r="H34"/>
  <c r="I34"/>
  <c r="L34"/>
  <c r="M34"/>
  <c r="P34"/>
  <c r="Q34"/>
  <c r="H35"/>
  <c r="I35"/>
  <c r="L35"/>
  <c r="M35"/>
  <c r="P35"/>
  <c r="Q35"/>
  <c r="H36"/>
  <c r="I36"/>
  <c r="L36"/>
  <c r="M36"/>
  <c r="P36"/>
  <c r="Q36"/>
  <c r="H37"/>
  <c r="I37"/>
  <c r="L37"/>
  <c r="M37"/>
  <c r="P37"/>
  <c r="Q37"/>
  <c r="H38"/>
  <c r="I38"/>
  <c r="L38"/>
  <c r="M38"/>
  <c r="P38"/>
  <c r="Q38"/>
  <c r="H39"/>
  <c r="I39"/>
  <c r="L39"/>
  <c r="M39"/>
  <c r="P39"/>
  <c r="Q39"/>
  <c r="H40"/>
  <c r="I40"/>
  <c r="L40"/>
  <c r="M40"/>
  <c r="P40"/>
  <c r="Q40"/>
  <c r="H41"/>
  <c r="I41"/>
  <c r="L41"/>
  <c r="M41"/>
  <c r="P41"/>
  <c r="Q41"/>
  <c r="H42"/>
  <c r="I42"/>
  <c r="L42"/>
  <c r="M42"/>
  <c r="P42"/>
  <c r="Q42"/>
  <c r="H43"/>
  <c r="I43"/>
  <c r="L43"/>
  <c r="M43"/>
  <c r="P43"/>
  <c r="Q43"/>
  <c r="H44"/>
  <c r="I44"/>
  <c r="L44"/>
  <c r="M44"/>
  <c r="P44"/>
  <c r="Q44"/>
  <c r="H45"/>
  <c r="I45"/>
  <c r="L45"/>
  <c r="M45"/>
  <c r="P45"/>
  <c r="Q45"/>
  <c r="H46"/>
  <c r="I46"/>
  <c r="L46"/>
  <c r="M46"/>
  <c r="P46"/>
  <c r="Q46"/>
  <c r="H47"/>
  <c r="I47"/>
  <c r="L47"/>
  <c r="M47"/>
  <c r="P47"/>
  <c r="Q47"/>
  <c r="H48"/>
  <c r="I48"/>
  <c r="L48"/>
  <c r="M48"/>
  <c r="P48"/>
  <c r="Q48"/>
  <c r="H49"/>
  <c r="I49"/>
  <c r="L49"/>
  <c r="M49"/>
  <c r="P49"/>
  <c r="Q49"/>
  <c r="H50"/>
  <c r="I50"/>
  <c r="L50"/>
  <c r="M50"/>
  <c r="P50"/>
  <c r="Q50"/>
  <c r="H51"/>
  <c r="I51"/>
  <c r="L51"/>
  <c r="M51"/>
  <c r="P51"/>
  <c r="Q51"/>
  <c r="H52"/>
  <c r="I52"/>
  <c r="L52"/>
  <c r="M52"/>
  <c r="P52"/>
  <c r="Q52"/>
  <c r="H53"/>
  <c r="I53"/>
  <c r="L53"/>
  <c r="M53"/>
  <c r="P53"/>
  <c r="Q53"/>
  <c r="H54"/>
  <c r="I54"/>
  <c r="L54"/>
  <c r="M54"/>
  <c r="P54"/>
  <c r="Q54"/>
  <c r="H55"/>
  <c r="I55"/>
  <c r="L55"/>
  <c r="M55"/>
  <c r="P55"/>
  <c r="Q55"/>
  <c r="H56"/>
  <c r="I56"/>
  <c r="L56"/>
  <c r="M56"/>
  <c r="P56"/>
  <c r="Q56"/>
  <c r="H57"/>
  <c r="I57"/>
  <c r="L57"/>
  <c r="M57"/>
  <c r="P57"/>
  <c r="Q57"/>
  <c r="H58"/>
  <c r="I58"/>
  <c r="L58"/>
  <c r="M58"/>
  <c r="P58"/>
  <c r="Q58"/>
  <c r="H59"/>
  <c r="I59"/>
  <c r="L59"/>
  <c r="M59"/>
  <c r="P59"/>
  <c r="Q59"/>
  <c r="H60"/>
  <c r="I60"/>
  <c r="L60"/>
  <c r="M60"/>
  <c r="P60"/>
  <c r="Q60"/>
  <c r="H61"/>
  <c r="I61"/>
  <c r="L61"/>
  <c r="M61"/>
  <c r="P61"/>
  <c r="Q61"/>
  <c r="H62"/>
  <c r="I62"/>
  <c r="L62"/>
  <c r="M62"/>
  <c r="P62"/>
  <c r="Q62"/>
  <c r="H63"/>
  <c r="I63"/>
  <c r="L63"/>
  <c r="M63"/>
  <c r="P63"/>
  <c r="Q63"/>
  <c r="H64"/>
  <c r="I64"/>
  <c r="L64"/>
  <c r="M64"/>
  <c r="P64"/>
  <c r="Q64"/>
  <c r="H65"/>
  <c r="I65"/>
  <c r="L65"/>
  <c r="M65"/>
  <c r="P65"/>
  <c r="Q65"/>
  <c r="H66"/>
  <c r="I66"/>
  <c r="L66"/>
  <c r="M66"/>
  <c r="P66"/>
  <c r="Q66"/>
  <c r="H67"/>
  <c r="I67"/>
  <c r="L67"/>
  <c r="M67"/>
  <c r="P67"/>
  <c r="Q67"/>
  <c r="H68"/>
  <c r="I68"/>
  <c r="L68"/>
  <c r="M68"/>
  <c r="P68"/>
  <c r="Q68"/>
  <c r="H69"/>
  <c r="I69"/>
  <c r="L69"/>
  <c r="M69"/>
  <c r="P69"/>
  <c r="Q69"/>
  <c r="H70"/>
  <c r="I70"/>
  <c r="L70"/>
  <c r="M70"/>
  <c r="P70"/>
  <c r="Q70"/>
  <c r="H71"/>
  <c r="I71"/>
  <c r="L71"/>
  <c r="M71"/>
  <c r="P71"/>
  <c r="Q71"/>
  <c r="H72"/>
  <c r="I72"/>
  <c r="L72"/>
  <c r="M72"/>
  <c r="P72"/>
  <c r="Q72"/>
  <c r="H73"/>
  <c r="I73"/>
  <c r="L73"/>
  <c r="M73"/>
  <c r="P73"/>
  <c r="Q73"/>
  <c r="H74"/>
  <c r="I74"/>
  <c r="L74"/>
  <c r="M74"/>
  <c r="P74"/>
  <c r="Q74"/>
  <c r="H75"/>
  <c r="I75"/>
  <c r="L75"/>
  <c r="M75"/>
  <c r="P75"/>
  <c r="Q75"/>
  <c r="H76"/>
  <c r="I76"/>
  <c r="L76"/>
  <c r="M76"/>
  <c r="P76"/>
  <c r="Q76"/>
  <c r="H77"/>
  <c r="I77"/>
  <c r="L77"/>
  <c r="M77"/>
  <c r="P77"/>
  <c r="Q77"/>
  <c r="H78"/>
  <c r="I78"/>
  <c r="L78"/>
  <c r="M78"/>
  <c r="P78"/>
  <c r="Q78"/>
  <c r="H79"/>
  <c r="I79"/>
  <c r="L79"/>
  <c r="M79"/>
  <c r="P79"/>
  <c r="Q79"/>
  <c r="H80"/>
  <c r="I80"/>
  <c r="L80"/>
  <c r="M80"/>
  <c r="P80"/>
  <c r="Q80"/>
  <c r="H81"/>
  <c r="I81"/>
  <c r="L81"/>
  <c r="M81"/>
  <c r="P81"/>
  <c r="Q81"/>
  <c r="H82"/>
  <c r="I82"/>
  <c r="L82"/>
  <c r="M82"/>
  <c r="P82"/>
  <c r="Q82"/>
  <c r="H83"/>
  <c r="I83"/>
  <c r="L83"/>
  <c r="M83"/>
  <c r="P83"/>
  <c r="Q83"/>
  <c r="H84"/>
  <c r="I84"/>
  <c r="L84"/>
  <c r="M84"/>
  <c r="P84"/>
  <c r="Q84"/>
  <c r="H85"/>
  <c r="I85"/>
  <c r="L85"/>
  <c r="M85"/>
  <c r="P85"/>
  <c r="Q85"/>
  <c r="H86"/>
  <c r="I86"/>
  <c r="L86"/>
  <c r="M86"/>
  <c r="P86"/>
  <c r="Q86"/>
  <c r="H87"/>
  <c r="I87"/>
  <c r="L87"/>
  <c r="M87"/>
  <c r="P87"/>
  <c r="Q87"/>
  <c r="H88"/>
  <c r="I88"/>
  <c r="L88"/>
  <c r="M88"/>
  <c r="P88"/>
  <c r="Q88"/>
  <c r="H89"/>
  <c r="I89"/>
  <c r="L89"/>
  <c r="M89"/>
  <c r="P89"/>
  <c r="Q89"/>
  <c r="H90"/>
  <c r="I90"/>
  <c r="L90"/>
  <c r="M90"/>
  <c r="P90"/>
  <c r="Q90"/>
  <c r="H91"/>
  <c r="I91"/>
  <c r="L91"/>
  <c r="M91"/>
  <c r="P91"/>
  <c r="Q91"/>
  <c r="H92"/>
  <c r="I92"/>
  <c r="L92"/>
  <c r="M92"/>
  <c r="P92"/>
  <c r="Q92"/>
  <c r="H93"/>
  <c r="I93"/>
  <c r="L93"/>
  <c r="M93"/>
  <c r="P93"/>
  <c r="Q93"/>
  <c r="H94"/>
  <c r="I94"/>
  <c r="L94"/>
  <c r="M94"/>
  <c r="P94"/>
  <c r="Q94"/>
  <c r="H95"/>
  <c r="I95"/>
  <c r="L95"/>
  <c r="M95"/>
  <c r="P95"/>
  <c r="Q95"/>
  <c r="H96"/>
  <c r="I96"/>
  <c r="L96"/>
  <c r="M96"/>
  <c r="P96"/>
  <c r="Q96"/>
  <c r="H97"/>
  <c r="I97"/>
  <c r="L97"/>
  <c r="M97"/>
  <c r="P97"/>
  <c r="Q97"/>
  <c r="H98"/>
  <c r="I98"/>
  <c r="L98"/>
  <c r="M98"/>
  <c r="P98"/>
  <c r="Q98"/>
  <c r="H99"/>
  <c r="I99"/>
  <c r="L99"/>
  <c r="M99"/>
  <c r="P99"/>
  <c r="Q99"/>
  <c r="H100"/>
  <c r="I100"/>
  <c r="L100"/>
  <c r="M100"/>
  <c r="P100"/>
  <c r="Q100"/>
  <c r="H101"/>
  <c r="I101"/>
  <c r="L101"/>
  <c r="M101"/>
  <c r="P101"/>
  <c r="Q101"/>
  <c r="H102"/>
  <c r="I102"/>
  <c r="L102"/>
  <c r="M102"/>
  <c r="P102"/>
  <c r="Q102"/>
  <c r="H103"/>
  <c r="I103"/>
  <c r="L103"/>
  <c r="M103"/>
  <c r="P103"/>
  <c r="Q103"/>
  <c r="H104"/>
  <c r="I104"/>
  <c r="L104"/>
  <c r="M104"/>
  <c r="P104"/>
  <c r="Q104"/>
  <c r="H105"/>
  <c r="I105"/>
  <c r="L105"/>
  <c r="M105"/>
  <c r="P105"/>
  <c r="Q105"/>
  <c r="H106"/>
  <c r="I106"/>
  <c r="L106"/>
  <c r="M106"/>
  <c r="P106"/>
  <c r="Q106"/>
  <c r="H107"/>
  <c r="I107"/>
  <c r="L107"/>
  <c r="M107"/>
  <c r="P107"/>
  <c r="Q107"/>
  <c r="H108"/>
  <c r="I108"/>
  <c r="L108"/>
  <c r="M108"/>
  <c r="P108"/>
  <c r="Q108"/>
  <c r="H109"/>
  <c r="I109"/>
  <c r="L109"/>
  <c r="M109"/>
  <c r="P109"/>
  <c r="Q109"/>
  <c r="H110"/>
  <c r="I110"/>
  <c r="L110"/>
  <c r="M110"/>
  <c r="P110"/>
  <c r="Q110"/>
  <c r="H111"/>
  <c r="I111"/>
  <c r="L111"/>
  <c r="M111"/>
  <c r="P111"/>
  <c r="Q111"/>
  <c r="H112"/>
  <c r="I112"/>
  <c r="L112"/>
  <c r="M112"/>
  <c r="P112"/>
  <c r="Q112"/>
  <c r="H113"/>
  <c r="I113"/>
  <c r="L113"/>
  <c r="M113"/>
  <c r="P113"/>
  <c r="Q113"/>
  <c r="H114"/>
  <c r="I114"/>
  <c r="L114"/>
  <c r="M114"/>
  <c r="P114"/>
  <c r="Q114"/>
  <c r="H115"/>
  <c r="I115"/>
  <c r="L115"/>
  <c r="M115"/>
  <c r="P115"/>
  <c r="Q115"/>
  <c r="H116"/>
  <c r="I116"/>
  <c r="L116"/>
  <c r="M116"/>
  <c r="P116"/>
  <c r="Q116"/>
  <c r="H117"/>
  <c r="I117"/>
  <c r="L117"/>
  <c r="M117"/>
  <c r="P117"/>
  <c r="Q117"/>
  <c r="H118"/>
  <c r="I118"/>
  <c r="L118"/>
  <c r="M118"/>
  <c r="P118"/>
  <c r="Q118"/>
  <c r="H119"/>
  <c r="I119"/>
  <c r="L119"/>
  <c r="M119"/>
  <c r="P119"/>
  <c r="Q119"/>
  <c r="H120"/>
  <c r="I120"/>
  <c r="L120"/>
  <c r="M120"/>
  <c r="P120"/>
  <c r="Q120"/>
  <c r="H121"/>
  <c r="I121"/>
  <c r="L121"/>
  <c r="M121"/>
  <c r="P121"/>
  <c r="Q121"/>
  <c r="H122"/>
  <c r="I122"/>
  <c r="L122"/>
  <c r="M122"/>
  <c r="P122"/>
  <c r="Q122"/>
  <c r="H123"/>
  <c r="I123"/>
  <c r="L123"/>
  <c r="M123"/>
  <c r="P123"/>
  <c r="Q123"/>
  <c r="H124"/>
  <c r="I124"/>
  <c r="L124"/>
  <c r="M124"/>
  <c r="P124"/>
  <c r="Q124"/>
  <c r="H125"/>
  <c r="I125"/>
  <c r="L125"/>
  <c r="M125"/>
  <c r="P125"/>
  <c r="Q125"/>
  <c r="H126"/>
  <c r="I126"/>
  <c r="L126"/>
  <c r="M126"/>
  <c r="P126"/>
  <c r="Q126"/>
  <c r="H127"/>
  <c r="I127"/>
  <c r="L127"/>
  <c r="M127"/>
  <c r="P127"/>
  <c r="Q127"/>
  <c r="H128"/>
  <c r="I128"/>
  <c r="L128"/>
  <c r="M128"/>
  <c r="P128"/>
  <c r="Q128"/>
  <c r="H129"/>
  <c r="I129"/>
  <c r="L129"/>
  <c r="M129"/>
  <c r="P129"/>
  <c r="Q129"/>
  <c r="H130"/>
  <c r="I130"/>
  <c r="L130"/>
  <c r="M130"/>
  <c r="P130"/>
  <c r="Q130"/>
  <c r="H131"/>
  <c r="I131"/>
  <c r="L131"/>
  <c r="M131"/>
  <c r="P131"/>
  <c r="Q131"/>
  <c r="H132"/>
  <c r="I132"/>
  <c r="L132"/>
  <c r="M132"/>
  <c r="P132"/>
  <c r="Q132"/>
  <c r="H133"/>
  <c r="I133"/>
  <c r="L133"/>
  <c r="M133"/>
  <c r="P133"/>
  <c r="Q133"/>
  <c r="H134"/>
  <c r="I134"/>
  <c r="L134"/>
  <c r="M134"/>
  <c r="P134"/>
  <c r="Q134"/>
  <c r="H135"/>
  <c r="I135"/>
  <c r="L135"/>
  <c r="M135"/>
  <c r="P135"/>
  <c r="Q135"/>
  <c r="H136"/>
  <c r="I136"/>
  <c r="L136"/>
  <c r="M136"/>
  <c r="P136"/>
  <c r="Q136"/>
  <c r="H137"/>
  <c r="I137"/>
  <c r="L137"/>
  <c r="M137"/>
  <c r="P137"/>
  <c r="Q137"/>
  <c r="H138"/>
  <c r="I138"/>
  <c r="L138"/>
  <c r="M138"/>
  <c r="P138"/>
  <c r="Q138"/>
  <c r="H139"/>
  <c r="I139"/>
  <c r="L139"/>
  <c r="M139"/>
  <c r="P139"/>
  <c r="Q139"/>
  <c r="H140"/>
  <c r="I140"/>
  <c r="L140"/>
  <c r="M140"/>
  <c r="P140"/>
  <c r="Q140"/>
  <c r="H141"/>
  <c r="I141"/>
  <c r="L141"/>
  <c r="M141"/>
  <c r="P141"/>
  <c r="Q141"/>
  <c r="H142"/>
  <c r="I142"/>
  <c r="L142"/>
  <c r="M142"/>
  <c r="P142"/>
  <c r="Q142"/>
  <c r="H143"/>
  <c r="I143"/>
  <c r="L143"/>
  <c r="M143"/>
  <c r="P143"/>
  <c r="Q143"/>
  <c r="H144"/>
  <c r="I144"/>
  <c r="L144"/>
  <c r="M144"/>
  <c r="P144"/>
  <c r="Q144"/>
  <c r="H145"/>
  <c r="I145"/>
  <c r="L145"/>
  <c r="M145"/>
  <c r="P145"/>
  <c r="Q145"/>
  <c r="H146"/>
  <c r="I146"/>
  <c r="L146"/>
  <c r="M146"/>
  <c r="P146"/>
  <c r="Q146"/>
  <c r="H147"/>
  <c r="I147"/>
  <c r="L147"/>
  <c r="M147"/>
  <c r="P147"/>
  <c r="Q147"/>
  <c r="H148"/>
  <c r="I148"/>
  <c r="L148"/>
  <c r="M148"/>
  <c r="P148"/>
  <c r="Q148"/>
  <c r="H149"/>
  <c r="I149"/>
  <c r="L149"/>
  <c r="M149"/>
  <c r="P149"/>
  <c r="Q149"/>
  <c r="H150"/>
  <c r="I150"/>
  <c r="L150"/>
  <c r="M150"/>
  <c r="P150"/>
  <c r="Q150"/>
  <c r="H151"/>
  <c r="I151"/>
  <c r="L151"/>
  <c r="M151"/>
  <c r="P151"/>
  <c r="Q151"/>
  <c r="H152"/>
  <c r="I152"/>
  <c r="L152"/>
  <c r="M152"/>
  <c r="P152"/>
  <c r="Q152"/>
  <c r="H153"/>
  <c r="I153"/>
  <c r="L153"/>
  <c r="M153"/>
  <c r="P153"/>
  <c r="Q153"/>
  <c r="H154"/>
  <c r="I154"/>
  <c r="L154"/>
  <c r="M154"/>
  <c r="P154"/>
  <c r="Q154"/>
  <c r="H155"/>
  <c r="I155"/>
  <c r="L155"/>
  <c r="M155"/>
  <c r="P155"/>
  <c r="Q155"/>
  <c r="H156"/>
  <c r="I156"/>
  <c r="L156"/>
  <c r="M156"/>
  <c r="P156"/>
  <c r="Q156"/>
  <c r="H157"/>
  <c r="I157"/>
  <c r="L157"/>
  <c r="M157"/>
  <c r="P157"/>
  <c r="Q157"/>
  <c r="H158"/>
  <c r="I158"/>
  <c r="L158"/>
  <c r="M158"/>
  <c r="P158"/>
  <c r="Q158"/>
  <c r="H159"/>
  <c r="I159"/>
  <c r="L159"/>
  <c r="M159"/>
  <c r="P159"/>
  <c r="Q159"/>
  <c r="H160"/>
  <c r="I160"/>
  <c r="L160"/>
  <c r="M160"/>
  <c r="P160"/>
  <c r="Q160"/>
  <c r="H161"/>
  <c r="I161"/>
  <c r="L161"/>
  <c r="M161"/>
  <c r="P161"/>
  <c r="Q161"/>
  <c r="H162"/>
  <c r="I162"/>
  <c r="L162"/>
  <c r="M162"/>
  <c r="P162"/>
  <c r="Q162"/>
  <c r="H163"/>
  <c r="I163"/>
  <c r="L163"/>
  <c r="M163"/>
  <c r="P163"/>
  <c r="Q163"/>
  <c r="H164"/>
  <c r="I164"/>
  <c r="L164"/>
  <c r="M164"/>
  <c r="P164"/>
  <c r="Q164"/>
  <c r="H165"/>
  <c r="I165"/>
  <c r="L165"/>
  <c r="M165"/>
  <c r="P165"/>
  <c r="Q165"/>
  <c r="H166"/>
  <c r="I166"/>
  <c r="L166"/>
  <c r="M166"/>
  <c r="P166"/>
  <c r="Q166"/>
  <c r="H167"/>
  <c r="I167"/>
  <c r="L167"/>
  <c r="M167"/>
  <c r="P167"/>
  <c r="Q167"/>
  <c r="H168"/>
  <c r="I168"/>
  <c r="L168"/>
  <c r="M168"/>
  <c r="P168"/>
  <c r="Q168"/>
  <c r="H169"/>
  <c r="I169"/>
  <c r="L169"/>
  <c r="M169"/>
  <c r="P169"/>
  <c r="Q169"/>
  <c r="H170"/>
  <c r="I170"/>
  <c r="L170"/>
  <c r="M170"/>
  <c r="P170"/>
  <c r="Q170"/>
  <c r="H171"/>
  <c r="I171"/>
  <c r="L171"/>
  <c r="M171"/>
  <c r="P171"/>
  <c r="Q171"/>
  <c r="H172"/>
  <c r="I172"/>
  <c r="L172"/>
  <c r="M172"/>
  <c r="P172"/>
  <c r="Q172"/>
  <c r="H173"/>
  <c r="I173"/>
  <c r="L173"/>
  <c r="M173"/>
  <c r="P173"/>
  <c r="Q173"/>
  <c r="H174"/>
  <c r="I174"/>
  <c r="L174"/>
  <c r="M174"/>
  <c r="P174"/>
  <c r="Q174"/>
  <c r="H175"/>
  <c r="I175"/>
  <c r="L175"/>
  <c r="M175"/>
  <c r="P175"/>
  <c r="Q175"/>
  <c r="H176"/>
  <c r="I176"/>
  <c r="L176"/>
  <c r="M176"/>
  <c r="P176"/>
  <c r="Q176"/>
  <c r="H177"/>
  <c r="I177"/>
  <c r="L177"/>
  <c r="M177"/>
  <c r="P177"/>
  <c r="Q177"/>
  <c r="H178"/>
  <c r="I178"/>
  <c r="L178"/>
  <c r="M178"/>
  <c r="P178"/>
  <c r="Q178"/>
  <c r="H179"/>
  <c r="I179"/>
  <c r="L179"/>
  <c r="M179"/>
  <c r="P179"/>
  <c r="Q179"/>
  <c r="H180"/>
  <c r="I180"/>
  <c r="L180"/>
  <c r="M180"/>
  <c r="P180"/>
  <c r="Q180"/>
  <c r="H181"/>
  <c r="I181"/>
  <c r="L181"/>
  <c r="M181"/>
  <c r="P181"/>
  <c r="Q181"/>
  <c r="H182"/>
  <c r="I182"/>
  <c r="L182"/>
  <c r="M182"/>
  <c r="P182"/>
  <c r="Q182"/>
  <c r="H183"/>
  <c r="I183"/>
  <c r="L183"/>
  <c r="M183"/>
  <c r="P183"/>
  <c r="Q183"/>
  <c r="H184"/>
  <c r="I184"/>
  <c r="L184"/>
  <c r="M184"/>
  <c r="P184"/>
  <c r="Q184"/>
  <c r="H185"/>
  <c r="I185"/>
  <c r="L185"/>
  <c r="M185"/>
  <c r="P185"/>
  <c r="Q185"/>
  <c r="H186"/>
  <c r="I186"/>
  <c r="L186"/>
  <c r="M186"/>
  <c r="P186"/>
  <c r="Q186"/>
  <c r="H187"/>
  <c r="I187"/>
  <c r="L187"/>
  <c r="M187"/>
  <c r="P187"/>
  <c r="Q187"/>
  <c r="H188"/>
  <c r="I188"/>
  <c r="L188"/>
  <c r="M188"/>
  <c r="P188"/>
  <c r="Q188"/>
  <c r="H189"/>
  <c r="I189"/>
  <c r="L189"/>
  <c r="M189"/>
  <c r="P189"/>
  <c r="Q189"/>
  <c r="H190"/>
  <c r="I190"/>
  <c r="L190"/>
  <c r="M190"/>
  <c r="P190"/>
  <c r="Q190"/>
  <c r="H191"/>
  <c r="I191"/>
  <c r="L191"/>
  <c r="M191"/>
  <c r="P191"/>
  <c r="Q191"/>
  <c r="H192"/>
  <c r="I192"/>
  <c r="M192"/>
  <c r="P192"/>
  <c r="Q192"/>
  <c r="H193"/>
  <c r="I193"/>
  <c r="M193"/>
  <c r="P193"/>
  <c r="Q193"/>
  <c r="H194"/>
  <c r="I194"/>
  <c r="M194"/>
  <c r="P194"/>
  <c r="Q194"/>
  <c r="H195"/>
  <c r="I195"/>
  <c r="M195"/>
  <c r="P195"/>
  <c r="Q195"/>
  <c r="H196"/>
  <c r="I196"/>
  <c r="M196"/>
  <c r="P196"/>
  <c r="Q196"/>
  <c r="I197"/>
  <c r="M197"/>
  <c r="Q197"/>
  <c r="H198"/>
  <c r="I198"/>
  <c r="M198"/>
  <c r="P198"/>
  <c r="Q198"/>
  <c r="H199"/>
  <c r="I199"/>
  <c r="L199"/>
  <c r="M199"/>
  <c r="P199"/>
  <c r="Q199"/>
  <c r="H200"/>
  <c r="I200"/>
  <c r="L200"/>
  <c r="M200"/>
  <c r="P200"/>
  <c r="Q200"/>
  <c r="H201"/>
  <c r="I201"/>
  <c r="L201"/>
  <c r="M201"/>
  <c r="P201"/>
  <c r="Q201"/>
  <c r="H202"/>
  <c r="I202"/>
  <c r="L202"/>
  <c r="M202"/>
  <c r="P202"/>
  <c r="Q202"/>
  <c r="H203"/>
  <c r="I203"/>
  <c r="L203"/>
  <c r="M203"/>
  <c r="P203"/>
  <c r="Q203"/>
  <c r="H204"/>
  <c r="I204"/>
  <c r="L204"/>
  <c r="M204"/>
  <c r="P204"/>
  <c r="Q204"/>
  <c r="H205"/>
  <c r="I205"/>
  <c r="L205"/>
  <c r="M205"/>
  <c r="P205"/>
  <c r="Q205"/>
  <c r="H206"/>
  <c r="I206"/>
  <c r="L206"/>
  <c r="M206"/>
  <c r="P206"/>
  <c r="Q206"/>
  <c r="H207"/>
  <c r="I207"/>
  <c r="L207"/>
  <c r="M207"/>
  <c r="P207"/>
  <c r="Q207"/>
  <c r="H208"/>
  <c r="I208"/>
  <c r="L208"/>
  <c r="M208"/>
  <c r="P208"/>
  <c r="Q208"/>
  <c r="H209"/>
  <c r="I209"/>
  <c r="L209"/>
  <c r="M209"/>
  <c r="P209"/>
  <c r="Q209"/>
  <c r="H210"/>
  <c r="I210"/>
  <c r="L210"/>
  <c r="M210"/>
  <c r="P210"/>
  <c r="Q210"/>
  <c r="H211"/>
  <c r="I211"/>
  <c r="L211"/>
  <c r="M211"/>
  <c r="P211"/>
  <c r="Q211"/>
  <c r="H212"/>
  <c r="I212"/>
  <c r="L212"/>
  <c r="M212"/>
  <c r="P212"/>
  <c r="Q212"/>
  <c r="H213"/>
  <c r="I213"/>
  <c r="L213"/>
  <c r="M213"/>
  <c r="P213"/>
  <c r="Q213"/>
  <c r="H214"/>
  <c r="I214"/>
  <c r="L214"/>
  <c r="M214"/>
  <c r="P214"/>
  <c r="Q214"/>
  <c r="H215"/>
  <c r="I215"/>
  <c r="L215"/>
  <c r="M215"/>
  <c r="P215"/>
  <c r="Q215"/>
  <c r="H216"/>
  <c r="I216"/>
  <c r="L216"/>
  <c r="M216"/>
  <c r="P216"/>
  <c r="Q216"/>
  <c r="H217"/>
  <c r="I217"/>
  <c r="L217"/>
  <c r="M217"/>
  <c r="P217"/>
  <c r="Q217"/>
  <c r="H218"/>
  <c r="I218"/>
  <c r="L218"/>
  <c r="M218"/>
  <c r="P218"/>
  <c r="Q218"/>
  <c r="H219"/>
  <c r="I219"/>
  <c r="L219"/>
  <c r="M219"/>
  <c r="P219"/>
  <c r="Q219"/>
  <c r="H220"/>
  <c r="I220"/>
  <c r="L220"/>
  <c r="M220"/>
  <c r="P220"/>
  <c r="Q220"/>
  <c r="H221"/>
  <c r="I221"/>
  <c r="L221"/>
  <c r="M221"/>
  <c r="P221"/>
  <c r="Q221"/>
  <c r="H222"/>
  <c r="I222"/>
  <c r="L222"/>
  <c r="M222"/>
  <c r="P222"/>
  <c r="Q222"/>
  <c r="H223"/>
  <c r="I223"/>
  <c r="L223"/>
  <c r="M223"/>
  <c r="P223"/>
  <c r="Q223"/>
  <c r="H224"/>
  <c r="I224"/>
  <c r="L224"/>
  <c r="M224"/>
  <c r="P224"/>
  <c r="Q224"/>
  <c r="H225"/>
  <c r="I225"/>
  <c r="L225"/>
  <c r="M225"/>
  <c r="P225"/>
  <c r="Q225"/>
  <c r="H226"/>
  <c r="I226"/>
  <c r="L226"/>
  <c r="M226"/>
  <c r="P226"/>
  <c r="Q226"/>
  <c r="H227"/>
  <c r="I227"/>
  <c r="L227"/>
  <c r="M227"/>
  <c r="P227"/>
  <c r="Q227"/>
  <c r="H228"/>
  <c r="I228"/>
  <c r="L228"/>
  <c r="M228"/>
  <c r="P228"/>
  <c r="Q228"/>
  <c r="H229"/>
  <c r="I229"/>
  <c r="L229"/>
  <c r="M229"/>
  <c r="P229"/>
  <c r="Q229"/>
  <c r="H230"/>
  <c r="I230"/>
  <c r="L230"/>
  <c r="M230"/>
  <c r="P230"/>
  <c r="Q230"/>
  <c r="H231"/>
  <c r="I231"/>
  <c r="L231"/>
  <c r="M231"/>
  <c r="P231"/>
  <c r="Q231"/>
  <c r="H232"/>
  <c r="I232"/>
  <c r="L232"/>
  <c r="M232"/>
  <c r="P232"/>
  <c r="Q232"/>
  <c r="H233"/>
  <c r="I233"/>
  <c r="L233"/>
  <c r="M233"/>
  <c r="P233"/>
  <c r="Q233"/>
  <c r="H234"/>
  <c r="I234"/>
  <c r="L234"/>
  <c r="M234"/>
  <c r="P234"/>
  <c r="Q234"/>
  <c r="H235"/>
  <c r="I235"/>
  <c r="L235"/>
  <c r="M235"/>
  <c r="P235"/>
  <c r="Q235"/>
  <c r="H236"/>
  <c r="I236"/>
  <c r="L236"/>
  <c r="M236"/>
  <c r="P236"/>
  <c r="Q236"/>
  <c r="H237"/>
  <c r="I237"/>
  <c r="L237"/>
  <c r="M237"/>
  <c r="P237"/>
  <c r="Q237"/>
  <c r="H238"/>
  <c r="I238"/>
  <c r="L238"/>
  <c r="M238"/>
  <c r="P238"/>
  <c r="Q238"/>
  <c r="H239"/>
  <c r="I239"/>
  <c r="L239"/>
  <c r="M239"/>
  <c r="P239"/>
  <c r="Q239"/>
  <c r="H240"/>
  <c r="I240"/>
  <c r="L240"/>
  <c r="M240"/>
  <c r="P240"/>
  <c r="Q240"/>
  <c r="H241"/>
  <c r="I241"/>
  <c r="L241"/>
  <c r="M241"/>
  <c r="P241"/>
  <c r="Q241"/>
  <c r="H242"/>
  <c r="I242"/>
  <c r="L242"/>
  <c r="M242"/>
  <c r="P242"/>
  <c r="Q242"/>
  <c r="H243"/>
  <c r="I243"/>
  <c r="L243"/>
  <c r="M243"/>
  <c r="P243"/>
  <c r="Q243"/>
  <c r="H244"/>
  <c r="I244"/>
  <c r="L244"/>
  <c r="M244"/>
  <c r="P244"/>
  <c r="Q244"/>
  <c r="H245"/>
  <c r="I245"/>
  <c r="L245"/>
  <c r="M245"/>
  <c r="P245"/>
  <c r="Q245"/>
  <c r="H246"/>
  <c r="I246"/>
  <c r="L246"/>
  <c r="M246"/>
  <c r="P246"/>
  <c r="Q246"/>
  <c r="H247"/>
  <c r="I247"/>
  <c r="L247"/>
  <c r="M247"/>
  <c r="P247"/>
  <c r="Q247"/>
  <c r="H248"/>
  <c r="I248"/>
  <c r="L248"/>
  <c r="M248"/>
  <c r="P248"/>
  <c r="Q248"/>
  <c r="H249"/>
  <c r="I249"/>
  <c r="L249"/>
  <c r="M249"/>
  <c r="P249"/>
  <c r="Q249"/>
  <c r="H250"/>
  <c r="I250"/>
  <c r="L250"/>
  <c r="M250"/>
  <c r="P250"/>
  <c r="Q250"/>
  <c r="H251"/>
  <c r="I251"/>
  <c r="L251"/>
  <c r="M251"/>
  <c r="P251"/>
  <c r="Q251"/>
  <c r="H252"/>
  <c r="I252"/>
  <c r="L252"/>
  <c r="M252"/>
  <c r="P252"/>
  <c r="Q252"/>
  <c r="H253"/>
  <c r="I253"/>
  <c r="L253"/>
  <c r="M253"/>
  <c r="P253"/>
  <c r="Q253"/>
  <c r="H254"/>
  <c r="I254"/>
  <c r="L254"/>
  <c r="M254"/>
  <c r="P254"/>
  <c r="Q254"/>
  <c r="H255"/>
  <c r="I255"/>
  <c r="L255"/>
  <c r="M255"/>
  <c r="P255"/>
  <c r="Q255"/>
  <c r="H256"/>
  <c r="I256"/>
  <c r="L256"/>
  <c r="M256"/>
  <c r="P256"/>
  <c r="Q256"/>
  <c r="H257"/>
  <c r="I257"/>
  <c r="L257"/>
  <c r="M257"/>
  <c r="P257"/>
  <c r="Q257"/>
  <c r="H258"/>
  <c r="I258"/>
  <c r="L258"/>
  <c r="M258"/>
  <c r="P258"/>
  <c r="Q258"/>
  <c r="H259"/>
  <c r="I259"/>
  <c r="L259"/>
  <c r="M259"/>
  <c r="P259"/>
  <c r="Q259"/>
  <c r="H260"/>
  <c r="I260"/>
  <c r="L260"/>
  <c r="M260"/>
  <c r="P260"/>
  <c r="Q260"/>
  <c r="H261"/>
  <c r="I261"/>
  <c r="L261"/>
  <c r="M261"/>
  <c r="P261"/>
  <c r="Q261"/>
  <c r="H262"/>
  <c r="I262"/>
  <c r="L262"/>
  <c r="M262"/>
  <c r="P262"/>
  <c r="Q262"/>
  <c r="H263"/>
  <c r="I263"/>
  <c r="L263"/>
  <c r="M263"/>
  <c r="P263"/>
  <c r="Q263"/>
  <c r="H264"/>
  <c r="I264"/>
  <c r="L264"/>
  <c r="M264"/>
  <c r="P264"/>
  <c r="Q264"/>
  <c r="H265"/>
  <c r="I265"/>
  <c r="L265"/>
  <c r="M265"/>
  <c r="P265"/>
  <c r="Q265"/>
  <c r="H266"/>
  <c r="I266"/>
  <c r="L266"/>
  <c r="M266"/>
  <c r="P266"/>
  <c r="Q266"/>
  <c r="H267"/>
  <c r="I267"/>
  <c r="L267"/>
  <c r="M267"/>
  <c r="P267"/>
  <c r="Q267"/>
  <c r="H268"/>
  <c r="I268"/>
  <c r="L268"/>
  <c r="M268"/>
  <c r="P268"/>
  <c r="Q268"/>
  <c r="H269"/>
  <c r="I269"/>
  <c r="L269"/>
  <c r="M269"/>
  <c r="P269"/>
  <c r="Q269"/>
  <c r="H270"/>
  <c r="I270"/>
  <c r="L270"/>
  <c r="M270"/>
  <c r="P270"/>
  <c r="Q270"/>
  <c r="H271"/>
  <c r="I271"/>
  <c r="L271"/>
  <c r="M271"/>
  <c r="P271"/>
  <c r="Q271"/>
  <c r="H272"/>
  <c r="I272"/>
  <c r="L272"/>
  <c r="M272"/>
  <c r="P272"/>
  <c r="Q272"/>
  <c r="H273"/>
  <c r="I273"/>
  <c r="L273"/>
  <c r="M273"/>
  <c r="P273"/>
  <c r="Q273"/>
  <c r="H274"/>
  <c r="I274"/>
  <c r="L274"/>
  <c r="M274"/>
  <c r="P274"/>
  <c r="Q274"/>
  <c r="H275"/>
  <c r="I275"/>
  <c r="L275"/>
  <c r="M275"/>
  <c r="P275"/>
  <c r="Q275"/>
  <c r="H276"/>
  <c r="I276"/>
  <c r="L276"/>
  <c r="M276"/>
  <c r="P276"/>
  <c r="Q276"/>
  <c r="H277"/>
  <c r="I277"/>
  <c r="L277"/>
  <c r="M277"/>
  <c r="P277"/>
  <c r="Q277"/>
  <c r="H278"/>
  <c r="I278"/>
  <c r="L278"/>
  <c r="M278"/>
  <c r="P278"/>
  <c r="Q278"/>
  <c r="H279"/>
  <c r="I279"/>
  <c r="L279"/>
  <c r="M279"/>
  <c r="P279"/>
  <c r="Q279"/>
  <c r="H280"/>
  <c r="I280"/>
  <c r="L280"/>
  <c r="M280"/>
  <c r="P280"/>
  <c r="Q280"/>
  <c r="H281"/>
  <c r="I281"/>
  <c r="L281"/>
  <c r="M281"/>
  <c r="P281"/>
  <c r="Q281"/>
  <c r="H282"/>
  <c r="I282"/>
  <c r="L282"/>
  <c r="M282"/>
  <c r="P282"/>
  <c r="Q282"/>
  <c r="H283"/>
  <c r="I283"/>
  <c r="L283"/>
  <c r="M283"/>
  <c r="P283"/>
  <c r="Q283"/>
  <c r="H284"/>
  <c r="I284"/>
  <c r="L284"/>
  <c r="M284"/>
  <c r="P284"/>
  <c r="Q284"/>
  <c r="H285"/>
  <c r="I285"/>
  <c r="L285"/>
  <c r="M285"/>
  <c r="P285"/>
  <c r="Q285"/>
  <c r="H286"/>
  <c r="I286"/>
  <c r="L286"/>
  <c r="M286"/>
  <c r="P286"/>
  <c r="Q286"/>
  <c r="H287"/>
  <c r="I287"/>
  <c r="L287"/>
  <c r="M287"/>
  <c r="P287"/>
  <c r="Q287"/>
  <c r="H288"/>
  <c r="I288"/>
  <c r="L288"/>
  <c r="M288"/>
  <c r="P288"/>
  <c r="Q288"/>
  <c r="H289"/>
  <c r="I289"/>
  <c r="L289"/>
  <c r="M289"/>
  <c r="P289"/>
  <c r="Q289"/>
  <c r="H290"/>
  <c r="I290"/>
  <c r="L290"/>
  <c r="M290"/>
  <c r="P290"/>
  <c r="Q290"/>
  <c r="H291"/>
  <c r="I291"/>
  <c r="L291"/>
  <c r="M291"/>
  <c r="P291"/>
  <c r="Q291"/>
  <c r="H292"/>
  <c r="I292"/>
  <c r="L292"/>
  <c r="M292"/>
  <c r="P292"/>
  <c r="Q292"/>
  <c r="H293"/>
  <c r="I293"/>
  <c r="L293"/>
  <c r="M293"/>
  <c r="P293"/>
  <c r="Q293"/>
  <c r="H294"/>
  <c r="I294"/>
  <c r="L294"/>
  <c r="M294"/>
  <c r="P294"/>
  <c r="Q294"/>
  <c r="H295"/>
  <c r="I295"/>
  <c r="L295"/>
  <c r="M295"/>
  <c r="P295"/>
  <c r="Q295"/>
  <c r="H296"/>
  <c r="I296"/>
  <c r="L296"/>
  <c r="M296"/>
  <c r="P296"/>
  <c r="Q296"/>
  <c r="H297"/>
  <c r="I297"/>
  <c r="L297"/>
  <c r="M297"/>
  <c r="P297"/>
  <c r="Q297"/>
  <c r="H298"/>
  <c r="I298"/>
  <c r="L298"/>
  <c r="M298"/>
  <c r="P298"/>
  <c r="Q298"/>
  <c r="H299"/>
  <c r="I299"/>
  <c r="L299"/>
  <c r="M299"/>
  <c r="P299"/>
  <c r="Q299"/>
  <c r="H300"/>
  <c r="I300"/>
  <c r="L300"/>
  <c r="M300"/>
  <c r="P300"/>
  <c r="Q300"/>
  <c r="H301"/>
  <c r="I301"/>
  <c r="L301"/>
  <c r="M301"/>
  <c r="P301"/>
  <c r="Q301"/>
  <c r="H302"/>
  <c r="I302"/>
  <c r="L302"/>
  <c r="M302"/>
  <c r="P302"/>
  <c r="Q302"/>
  <c r="H303"/>
  <c r="I303"/>
  <c r="L303"/>
  <c r="M303"/>
  <c r="P303"/>
  <c r="Q303"/>
  <c r="H304"/>
  <c r="I304"/>
  <c r="L304"/>
  <c r="M304"/>
  <c r="P304"/>
  <c r="Q304"/>
  <c r="H305"/>
  <c r="I305"/>
  <c r="L305"/>
  <c r="M305"/>
  <c r="P305"/>
  <c r="Q305"/>
  <c r="H306"/>
  <c r="I306"/>
  <c r="L306"/>
  <c r="M306"/>
  <c r="P306"/>
  <c r="Q306"/>
  <c r="H307"/>
  <c r="I307"/>
  <c r="L307"/>
  <c r="M307"/>
  <c r="P307"/>
  <c r="Q307"/>
  <c r="H308"/>
  <c r="I308"/>
  <c r="L308"/>
  <c r="M308"/>
  <c r="P308"/>
  <c r="Q308"/>
  <c r="H309"/>
  <c r="I309"/>
  <c r="L309"/>
  <c r="M309"/>
  <c r="P309"/>
  <c r="Q309"/>
  <c r="H310"/>
  <c r="I310"/>
  <c r="L310"/>
  <c r="M310"/>
  <c r="P310"/>
  <c r="Q310"/>
  <c r="H311"/>
  <c r="I311"/>
  <c r="L311"/>
  <c r="M311"/>
  <c r="P311"/>
  <c r="Q311"/>
  <c r="H312"/>
  <c r="I312"/>
  <c r="L312"/>
  <c r="M312"/>
  <c r="P312"/>
  <c r="Q312"/>
  <c r="H313"/>
  <c r="I313"/>
  <c r="L313"/>
  <c r="M313"/>
  <c r="P313"/>
  <c r="Q313"/>
  <c r="H314"/>
  <c r="I314"/>
  <c r="L314"/>
  <c r="M314"/>
  <c r="P314"/>
  <c r="Q314"/>
  <c r="H315"/>
  <c r="I315"/>
  <c r="L315"/>
  <c r="M315"/>
  <c r="P315"/>
  <c r="Q315"/>
  <c r="H316"/>
  <c r="I316"/>
  <c r="L316"/>
  <c r="M316"/>
  <c r="P316"/>
  <c r="Q316"/>
  <c r="H317"/>
  <c r="I317"/>
  <c r="L317"/>
  <c r="M317"/>
  <c r="P317"/>
  <c r="Q317"/>
  <c r="H318"/>
  <c r="I318"/>
  <c r="L318"/>
  <c r="M318"/>
  <c r="P318"/>
  <c r="Q318"/>
  <c r="H319"/>
  <c r="I319"/>
  <c r="L319"/>
  <c r="M319"/>
  <c r="P319"/>
  <c r="Q319"/>
  <c r="H320"/>
  <c r="I320"/>
  <c r="L320"/>
  <c r="M320"/>
  <c r="P320"/>
  <c r="Q320"/>
  <c r="H321"/>
  <c r="I321"/>
  <c r="L321"/>
  <c r="M321"/>
  <c r="P321"/>
  <c r="Q321"/>
  <c r="H322"/>
  <c r="I322"/>
  <c r="L322"/>
  <c r="M322"/>
  <c r="P322"/>
  <c r="Q322"/>
  <c r="H323"/>
  <c r="I323"/>
  <c r="L323"/>
  <c r="M323"/>
  <c r="P323"/>
  <c r="Q323"/>
  <c r="H324"/>
  <c r="I324"/>
  <c r="L324"/>
  <c r="M324"/>
  <c r="P324"/>
  <c r="Q324"/>
  <c r="H325"/>
  <c r="I325"/>
  <c r="L325"/>
  <c r="M325"/>
  <c r="P325"/>
  <c r="Q325"/>
  <c r="H326"/>
  <c r="I326"/>
  <c r="L326"/>
  <c r="M326"/>
  <c r="P326"/>
  <c r="Q326"/>
  <c r="H327"/>
  <c r="I327"/>
  <c r="L327"/>
  <c r="M327"/>
  <c r="P327"/>
  <c r="Q327"/>
  <c r="H328"/>
  <c r="I328"/>
  <c r="L328"/>
  <c r="M328"/>
  <c r="P328"/>
  <c r="Q328"/>
  <c r="H329"/>
  <c r="I329"/>
  <c r="L329"/>
  <c r="M329"/>
  <c r="P329"/>
  <c r="Q329"/>
  <c r="H330"/>
  <c r="I330"/>
  <c r="L330"/>
  <c r="M330"/>
  <c r="P330"/>
  <c r="Q330"/>
  <c r="H331"/>
  <c r="I331"/>
  <c r="L331"/>
  <c r="M331"/>
  <c r="P331"/>
  <c r="Q331"/>
  <c r="H332"/>
  <c r="I332"/>
  <c r="L332"/>
  <c r="M332"/>
  <c r="P332"/>
  <c r="Q332"/>
  <c r="H333"/>
  <c r="I333"/>
  <c r="L333"/>
  <c r="M333"/>
  <c r="P333"/>
  <c r="Q333"/>
  <c r="H334"/>
  <c r="I334"/>
  <c r="L334"/>
  <c r="M334"/>
  <c r="P334"/>
  <c r="Q334"/>
  <c r="H335"/>
  <c r="I335"/>
  <c r="L335"/>
  <c r="M335"/>
  <c r="P335"/>
  <c r="Q335"/>
  <c r="H336"/>
  <c r="I336"/>
  <c r="L336"/>
  <c r="M336"/>
  <c r="P336"/>
  <c r="Q336"/>
  <c r="H337"/>
  <c r="I337"/>
  <c r="L337"/>
  <c r="M337"/>
  <c r="P337"/>
  <c r="Q337"/>
  <c r="H338"/>
  <c r="I338"/>
  <c r="L338"/>
  <c r="M338"/>
  <c r="P338"/>
  <c r="Q338"/>
  <c r="H339"/>
  <c r="I339"/>
  <c r="L339"/>
  <c r="M339"/>
  <c r="P339"/>
  <c r="Q339"/>
  <c r="H340"/>
  <c r="I340"/>
  <c r="L340"/>
  <c r="M340"/>
  <c r="P340"/>
  <c r="Q340"/>
  <c r="H341"/>
  <c r="I341"/>
  <c r="L341"/>
  <c r="M341"/>
  <c r="P341"/>
  <c r="Q341"/>
  <c r="H342"/>
  <c r="I342"/>
  <c r="L342"/>
  <c r="M342"/>
  <c r="P342"/>
  <c r="Q342"/>
  <c r="H343"/>
  <c r="I343"/>
  <c r="L343"/>
  <c r="M343"/>
  <c r="P343"/>
  <c r="Q343"/>
  <c r="H344"/>
  <c r="I344"/>
  <c r="L344"/>
  <c r="M344"/>
  <c r="P344"/>
  <c r="Q344"/>
  <c r="H345"/>
  <c r="I345"/>
  <c r="L345"/>
  <c r="M345"/>
  <c r="P345"/>
  <c r="Q345"/>
  <c r="H346"/>
  <c r="I346"/>
  <c r="L346"/>
  <c r="M346"/>
  <c r="P346"/>
  <c r="Q346"/>
  <c r="H347"/>
  <c r="I347"/>
  <c r="L347"/>
  <c r="M347"/>
  <c r="P347"/>
  <c r="Q347"/>
  <c r="H348"/>
  <c r="I348"/>
  <c r="L348"/>
  <c r="M348"/>
  <c r="P348"/>
  <c r="Q348"/>
  <c r="H349"/>
  <c r="I349"/>
  <c r="L349"/>
  <c r="M349"/>
  <c r="P349"/>
  <c r="Q349"/>
  <c r="H350"/>
  <c r="I350"/>
  <c r="L350"/>
  <c r="M350"/>
  <c r="P350"/>
  <c r="Q350"/>
  <c r="H351"/>
  <c r="I351"/>
  <c r="L351"/>
  <c r="M351"/>
  <c r="P351"/>
  <c r="Q351"/>
  <c r="H352"/>
  <c r="I352"/>
  <c r="L352"/>
  <c r="M352"/>
  <c r="P352"/>
  <c r="Q352"/>
  <c r="H353"/>
  <c r="I353"/>
  <c r="L353"/>
  <c r="M353"/>
  <c r="P353"/>
  <c r="Q353"/>
  <c r="H354"/>
  <c r="I354"/>
  <c r="L354"/>
  <c r="M354"/>
  <c r="P354"/>
  <c r="Q354"/>
  <c r="H355"/>
  <c r="I355"/>
  <c r="L355"/>
  <c r="M355"/>
  <c r="P355"/>
  <c r="Q355"/>
  <c r="H356"/>
  <c r="I356"/>
  <c r="L356"/>
  <c r="M356"/>
  <c r="P356"/>
  <c r="Q356"/>
  <c r="H357"/>
  <c r="I357"/>
  <c r="L357"/>
  <c r="M357"/>
  <c r="P357"/>
  <c r="Q357"/>
  <c r="H358"/>
  <c r="I358"/>
  <c r="L358"/>
  <c r="M358"/>
  <c r="P358"/>
  <c r="Q358"/>
  <c r="H359"/>
  <c r="I359"/>
  <c r="L359"/>
  <c r="M359"/>
  <c r="P359"/>
  <c r="Q359"/>
  <c r="H360"/>
  <c r="I360"/>
  <c r="L360"/>
  <c r="M360"/>
  <c r="P360"/>
  <c r="Q360"/>
  <c r="H361"/>
  <c r="I361"/>
  <c r="L361"/>
  <c r="M361"/>
  <c r="P361"/>
  <c r="Q361"/>
  <c r="H362"/>
  <c r="I362"/>
  <c r="L362"/>
  <c r="M362"/>
  <c r="P362"/>
  <c r="Q362"/>
  <c r="H363"/>
  <c r="I363"/>
  <c r="L363"/>
  <c r="M363"/>
  <c r="P363"/>
  <c r="Q363"/>
  <c r="H364"/>
  <c r="I364"/>
  <c r="L364"/>
  <c r="M364"/>
  <c r="P364"/>
  <c r="Q364"/>
  <c r="H365"/>
  <c r="I365"/>
  <c r="L365"/>
  <c r="M365"/>
  <c r="P365"/>
  <c r="Q365"/>
  <c r="H366"/>
  <c r="I366"/>
  <c r="L366"/>
  <c r="M366"/>
  <c r="P366"/>
  <c r="Q366"/>
  <c r="H367"/>
  <c r="I367"/>
  <c r="L367"/>
  <c r="M367"/>
  <c r="P367"/>
  <c r="Q367"/>
  <c r="H369"/>
  <c r="I369"/>
  <c r="L369"/>
  <c r="M369"/>
  <c r="P369"/>
  <c r="Q369"/>
  <c r="H370"/>
  <c r="I370"/>
  <c r="L370"/>
  <c r="M370"/>
  <c r="P370"/>
  <c r="Q370"/>
  <c r="H371"/>
  <c r="I371"/>
  <c r="L371"/>
  <c r="M371"/>
  <c r="P371"/>
  <c r="Q371"/>
  <c r="H372"/>
  <c r="I372"/>
  <c r="L372"/>
  <c r="M372"/>
  <c r="P372"/>
  <c r="Q372"/>
  <c r="H373"/>
  <c r="I373"/>
  <c r="L373"/>
  <c r="M373"/>
  <c r="P373"/>
  <c r="Q373"/>
  <c r="H374"/>
  <c r="I374"/>
  <c r="L374"/>
  <c r="M374"/>
  <c r="P374"/>
  <c r="Q374"/>
  <c r="H375"/>
  <c r="I375"/>
  <c r="L375"/>
  <c r="M375"/>
  <c r="P375"/>
  <c r="Q375"/>
  <c r="H376"/>
  <c r="I376"/>
  <c r="L376"/>
  <c r="M376"/>
  <c r="P376"/>
  <c r="Q376"/>
  <c r="H377"/>
  <c r="I377"/>
  <c r="L377"/>
  <c r="M377"/>
  <c r="P377"/>
  <c r="Q377"/>
  <c r="H378"/>
  <c r="I378"/>
  <c r="L378"/>
  <c r="M378"/>
  <c r="P378"/>
  <c r="Q378"/>
  <c r="H379"/>
  <c r="I379"/>
  <c r="L379"/>
  <c r="M379"/>
  <c r="P379"/>
  <c r="Q379"/>
  <c r="H380"/>
  <c r="I380"/>
  <c r="L380"/>
  <c r="M380"/>
  <c r="P380"/>
  <c r="Q380"/>
  <c r="H381"/>
  <c r="I381"/>
  <c r="L381"/>
  <c r="M381"/>
  <c r="P381"/>
  <c r="Q381"/>
  <c r="H382"/>
  <c r="I382"/>
  <c r="L382"/>
  <c r="M382"/>
  <c r="P382"/>
  <c r="Q382"/>
  <c r="H383"/>
  <c r="I383"/>
  <c r="L383"/>
  <c r="M383"/>
  <c r="P383"/>
  <c r="Q383"/>
  <c r="H384"/>
  <c r="I384"/>
  <c r="L384"/>
  <c r="M384"/>
  <c r="P384"/>
  <c r="Q384"/>
  <c r="H385"/>
  <c r="I385"/>
  <c r="L385"/>
  <c r="M385"/>
  <c r="P385"/>
  <c r="Q385"/>
  <c r="H388"/>
  <c r="I388"/>
  <c r="L388"/>
  <c r="M388"/>
  <c r="P388"/>
  <c r="Q388"/>
  <c r="H389"/>
  <c r="I389"/>
  <c r="L389"/>
  <c r="M389"/>
  <c r="P389"/>
  <c r="Q389"/>
  <c r="H390"/>
  <c r="I390"/>
  <c r="L390"/>
  <c r="M390"/>
  <c r="P390"/>
  <c r="Q390"/>
  <c r="H391"/>
  <c r="I391"/>
  <c r="L391"/>
  <c r="M391"/>
  <c r="P391"/>
  <c r="Q391"/>
  <c r="H392"/>
  <c r="I392"/>
  <c r="L392"/>
  <c r="M392"/>
  <c r="P392"/>
  <c r="Q392"/>
  <c r="H393"/>
  <c r="I393"/>
  <c r="L393"/>
  <c r="M393"/>
  <c r="P393"/>
  <c r="Q393"/>
  <c r="H394"/>
  <c r="I394"/>
  <c r="L394"/>
  <c r="M394"/>
  <c r="P394"/>
  <c r="Q394"/>
  <c r="H395"/>
  <c r="I395"/>
  <c r="L395"/>
  <c r="M395"/>
  <c r="P395"/>
  <c r="Q395"/>
  <c r="H396"/>
  <c r="I396"/>
  <c r="L396"/>
  <c r="M396"/>
  <c r="P396"/>
  <c r="Q396"/>
  <c r="H397"/>
  <c r="I397"/>
  <c r="L397"/>
  <c r="M397"/>
  <c r="P397"/>
  <c r="Q397"/>
  <c r="H398"/>
  <c r="I398"/>
  <c r="L398"/>
  <c r="M398"/>
  <c r="P398"/>
  <c r="Q398"/>
  <c r="H399"/>
  <c r="I399"/>
  <c r="L399"/>
  <c r="M399"/>
  <c r="P399"/>
  <c r="Q399"/>
  <c r="H400"/>
  <c r="I400"/>
  <c r="L400"/>
  <c r="M400"/>
  <c r="P400"/>
  <c r="Q400"/>
  <c r="H401"/>
  <c r="I401"/>
  <c r="L401"/>
  <c r="M401"/>
  <c r="P401"/>
  <c r="Q401"/>
  <c r="H402"/>
  <c r="I402"/>
  <c r="L402"/>
  <c r="M402"/>
  <c r="P402"/>
  <c r="Q402"/>
  <c r="H403"/>
  <c r="I403"/>
  <c r="L403"/>
  <c r="M403"/>
  <c r="P403"/>
  <c r="Q403"/>
  <c r="H404"/>
  <c r="I404"/>
  <c r="L404"/>
  <c r="M404"/>
  <c r="P404"/>
  <c r="Q404"/>
  <c r="H405"/>
  <c r="I405"/>
  <c r="L405"/>
  <c r="M405"/>
  <c r="P405"/>
  <c r="Q405"/>
  <c r="H406"/>
  <c r="I406"/>
  <c r="L406"/>
  <c r="M406"/>
  <c r="P406"/>
  <c r="Q406"/>
  <c r="H407"/>
  <c r="I407"/>
  <c r="L407"/>
  <c r="M407"/>
  <c r="P407"/>
  <c r="Q407"/>
  <c r="H408"/>
  <c r="I408"/>
  <c r="L408"/>
  <c r="M408"/>
  <c r="P408"/>
  <c r="Q408"/>
  <c r="H409"/>
  <c r="I409"/>
  <c r="L409"/>
  <c r="M409"/>
  <c r="P409"/>
  <c r="Q409"/>
  <c r="H410"/>
  <c r="I410"/>
  <c r="L410"/>
  <c r="M410"/>
  <c r="P410"/>
  <c r="Q410"/>
  <c r="H411"/>
  <c r="I411"/>
  <c r="L411"/>
  <c r="M411"/>
  <c r="P411"/>
  <c r="Q411"/>
  <c r="H412"/>
  <c r="I412"/>
  <c r="L412"/>
  <c r="M412"/>
  <c r="P412"/>
  <c r="Q412"/>
  <c r="H413"/>
  <c r="I413"/>
  <c r="L413"/>
  <c r="M413"/>
  <c r="P413"/>
  <c r="Q413"/>
  <c r="H414"/>
  <c r="I414"/>
  <c r="L414"/>
  <c r="M414"/>
  <c r="P414"/>
  <c r="Q414"/>
  <c r="H415"/>
  <c r="I415"/>
  <c r="L415"/>
  <c r="M415"/>
  <c r="P415"/>
  <c r="Q415"/>
  <c r="H416"/>
  <c r="I416"/>
  <c r="L416"/>
  <c r="M416"/>
  <c r="P416"/>
  <c r="Q416"/>
  <c r="H417"/>
  <c r="I417"/>
  <c r="L417"/>
  <c r="M417"/>
  <c r="P417"/>
  <c r="Q417"/>
  <c r="H418"/>
  <c r="I418"/>
  <c r="L418"/>
  <c r="M418"/>
  <c r="P418"/>
  <c r="Q418"/>
  <c r="H419"/>
  <c r="I419"/>
  <c r="L419"/>
  <c r="M419"/>
  <c r="P419"/>
  <c r="Q419"/>
  <c r="H420"/>
  <c r="I420"/>
  <c r="L420"/>
  <c r="M420"/>
  <c r="P420"/>
  <c r="Q420"/>
  <c r="H421"/>
  <c r="I421"/>
  <c r="L421"/>
  <c r="M421"/>
  <c r="P421"/>
  <c r="Q421"/>
  <c r="H422"/>
  <c r="I422"/>
  <c r="L422"/>
  <c r="M422"/>
  <c r="P422"/>
  <c r="Q422"/>
  <c r="H423"/>
  <c r="I423"/>
  <c r="L423"/>
  <c r="M423"/>
  <c r="P423"/>
  <c r="Q423"/>
  <c r="H424"/>
  <c r="I424"/>
  <c r="L424"/>
  <c r="M424"/>
  <c r="P424"/>
  <c r="Q424"/>
  <c r="H425"/>
  <c r="I425"/>
  <c r="L425"/>
  <c r="M425"/>
  <c r="P425"/>
  <c r="Q425"/>
  <c r="H426"/>
  <c r="I426"/>
  <c r="L426"/>
  <c r="M426"/>
  <c r="P426"/>
  <c r="Q426"/>
  <c r="H427"/>
  <c r="I427"/>
  <c r="L427"/>
  <c r="M427"/>
  <c r="P427"/>
  <c r="Q427"/>
  <c r="E8" i="3"/>
  <c r="F8"/>
  <c r="I8"/>
  <c r="J8"/>
  <c r="M8"/>
  <c r="N8"/>
  <c r="E9"/>
  <c r="F9"/>
  <c r="I9"/>
  <c r="J9"/>
  <c r="M9"/>
  <c r="N9"/>
  <c r="E10"/>
  <c r="F10"/>
  <c r="I10"/>
  <c r="J10"/>
  <c r="M10"/>
  <c r="N10"/>
  <c r="E11"/>
  <c r="F11"/>
  <c r="I11"/>
  <c r="J11"/>
  <c r="M11"/>
  <c r="N11"/>
  <c r="E12"/>
  <c r="F12"/>
  <c r="I12"/>
  <c r="J12"/>
  <c r="M12"/>
  <c r="N12"/>
  <c r="E13"/>
  <c r="F13"/>
  <c r="I13"/>
  <c r="J13"/>
  <c r="M13"/>
  <c r="N13"/>
  <c r="C16"/>
  <c r="E16"/>
  <c r="F16"/>
  <c r="I16"/>
  <c r="J16"/>
  <c r="M16"/>
  <c r="N16"/>
  <c r="E17"/>
  <c r="F17"/>
  <c r="I17"/>
  <c r="J17"/>
  <c r="M17"/>
  <c r="N17"/>
  <c r="E18"/>
  <c r="F18"/>
  <c r="I18"/>
  <c r="J18"/>
  <c r="M18"/>
  <c r="N18"/>
  <c r="E19"/>
  <c r="F19"/>
  <c r="I19"/>
  <c r="J19"/>
  <c r="M19"/>
  <c r="N19"/>
  <c r="E20"/>
  <c r="F20"/>
  <c r="I20"/>
  <c r="J20"/>
  <c r="M20"/>
  <c r="N20"/>
  <c r="E21"/>
  <c r="F21"/>
  <c r="I21"/>
  <c r="J21"/>
  <c r="M21"/>
  <c r="N21"/>
  <c r="E24"/>
  <c r="F24"/>
  <c r="I24"/>
  <c r="J24"/>
  <c r="M24"/>
  <c r="N24"/>
  <c r="E25"/>
  <c r="F25"/>
  <c r="I25"/>
  <c r="J25"/>
  <c r="M25"/>
  <c r="N25"/>
  <c r="E26"/>
  <c r="F26"/>
  <c r="I26"/>
  <c r="J26"/>
  <c r="M26"/>
  <c r="N26"/>
  <c r="E27"/>
  <c r="F27"/>
  <c r="I27"/>
  <c r="J27"/>
  <c r="M27"/>
  <c r="N27"/>
  <c r="E28"/>
  <c r="F28"/>
  <c r="I28"/>
  <c r="J28"/>
  <c r="M28"/>
  <c r="N28"/>
  <c r="E29"/>
  <c r="F29"/>
  <c r="I29"/>
  <c r="J29"/>
  <c r="M29"/>
  <c r="N29"/>
  <c r="E32"/>
  <c r="F32"/>
  <c r="I32"/>
  <c r="J32"/>
  <c r="M32"/>
  <c r="N32"/>
  <c r="E33"/>
  <c r="F33"/>
  <c r="I33"/>
  <c r="J33"/>
  <c r="M33"/>
  <c r="N33"/>
  <c r="E34"/>
  <c r="F34"/>
  <c r="I34"/>
  <c r="J34"/>
  <c r="M34"/>
  <c r="N34"/>
  <c r="E35"/>
  <c r="F35"/>
  <c r="I35"/>
  <c r="J35"/>
  <c r="M35"/>
  <c r="N35"/>
  <c r="E36"/>
  <c r="F36"/>
  <c r="I36"/>
  <c r="J36"/>
  <c r="M36"/>
  <c r="N36"/>
  <c r="E37"/>
  <c r="F37"/>
  <c r="I37"/>
  <c r="J37"/>
  <c r="M37"/>
  <c r="N37"/>
  <c r="E40"/>
  <c r="F40"/>
  <c r="I40"/>
  <c r="J40"/>
  <c r="M40"/>
  <c r="N40"/>
  <c r="E41"/>
  <c r="F41"/>
  <c r="I41"/>
  <c r="J41"/>
  <c r="M41"/>
  <c r="N41"/>
  <c r="E42"/>
  <c r="F42"/>
  <c r="I42"/>
  <c r="J42"/>
  <c r="M42"/>
  <c r="N42"/>
  <c r="E43"/>
  <c r="F43"/>
  <c r="I43"/>
  <c r="J43"/>
  <c r="M43"/>
  <c r="N43"/>
  <c r="E44"/>
  <c r="F44"/>
  <c r="I44"/>
  <c r="J44"/>
  <c r="M44"/>
  <c r="N44"/>
  <c r="E45"/>
  <c r="F45"/>
  <c r="I45"/>
  <c r="J45"/>
  <c r="M45"/>
  <c r="N45"/>
  <c r="E56"/>
  <c r="F56"/>
  <c r="I56"/>
  <c r="J56"/>
  <c r="M56"/>
  <c r="N56"/>
  <c r="E57"/>
  <c r="F57"/>
  <c r="I57"/>
  <c r="J57"/>
  <c r="M57"/>
  <c r="N57"/>
  <c r="E58"/>
  <c r="F58"/>
  <c r="I58"/>
  <c r="J58"/>
  <c r="M58"/>
  <c r="N58"/>
  <c r="E59"/>
  <c r="F59"/>
  <c r="I59"/>
  <c r="J59"/>
  <c r="M59"/>
  <c r="N59"/>
  <c r="E60"/>
  <c r="F60"/>
  <c r="I60"/>
  <c r="J60"/>
  <c r="M60"/>
  <c r="N60"/>
  <c r="E61"/>
  <c r="F61"/>
  <c r="I61"/>
  <c r="J61"/>
  <c r="M61"/>
  <c r="N61"/>
  <c r="E64"/>
  <c r="F64"/>
  <c r="I64"/>
  <c r="J64"/>
  <c r="M64"/>
  <c r="N64"/>
  <c r="E65"/>
  <c r="F65"/>
  <c r="I65"/>
  <c r="J65"/>
  <c r="M65"/>
  <c r="N65"/>
  <c r="E66"/>
  <c r="F66"/>
  <c r="I66"/>
  <c r="J66"/>
  <c r="M66"/>
  <c r="N66"/>
  <c r="E67"/>
  <c r="F67"/>
  <c r="I67"/>
  <c r="J67"/>
  <c r="M67"/>
  <c r="N67"/>
  <c r="E68"/>
  <c r="F68"/>
  <c r="I68"/>
  <c r="J68"/>
  <c r="M68"/>
  <c r="N68"/>
  <c r="E69"/>
  <c r="F69"/>
  <c r="I69"/>
  <c r="J69"/>
  <c r="M69"/>
  <c r="N69"/>
  <c r="E72"/>
  <c r="F72"/>
  <c r="I72"/>
  <c r="J72"/>
  <c r="M72"/>
  <c r="N72"/>
  <c r="E73"/>
  <c r="F73"/>
  <c r="I73"/>
  <c r="J73"/>
  <c r="M73"/>
  <c r="N73"/>
  <c r="E74"/>
  <c r="F74"/>
  <c r="I74"/>
  <c r="J74"/>
  <c r="M74"/>
  <c r="N74"/>
  <c r="E75"/>
  <c r="F75"/>
  <c r="I75"/>
  <c r="J75"/>
  <c r="M75"/>
  <c r="N75"/>
  <c r="E76"/>
  <c r="F76"/>
  <c r="I76"/>
  <c r="J76"/>
  <c r="M76"/>
  <c r="N76"/>
  <c r="E77"/>
  <c r="F77"/>
  <c r="I77"/>
  <c r="J77"/>
  <c r="M77"/>
  <c r="N77"/>
  <c r="E80"/>
  <c r="F80"/>
  <c r="I80"/>
  <c r="J80"/>
  <c r="M80"/>
  <c r="N80"/>
  <c r="E81"/>
  <c r="F81"/>
  <c r="I81"/>
  <c r="J81"/>
  <c r="M81"/>
  <c r="N81"/>
  <c r="E82"/>
  <c r="F82"/>
  <c r="I82"/>
  <c r="J82"/>
  <c r="M82"/>
  <c r="N82"/>
  <c r="E83"/>
  <c r="F83"/>
  <c r="I83"/>
  <c r="J83"/>
  <c r="M83"/>
  <c r="N83"/>
  <c r="E84"/>
  <c r="F84"/>
  <c r="I84"/>
  <c r="J84"/>
  <c r="M84"/>
  <c r="N84"/>
  <c r="E85"/>
  <c r="F85"/>
  <c r="I85"/>
  <c r="J85"/>
  <c r="M85"/>
  <c r="N85"/>
  <c r="E96"/>
  <c r="F96"/>
  <c r="I96"/>
  <c r="J96"/>
  <c r="M96"/>
  <c r="N96"/>
  <c r="E97"/>
  <c r="F97"/>
  <c r="I97"/>
  <c r="J97"/>
  <c r="M97"/>
  <c r="N97"/>
  <c r="E98"/>
  <c r="F98"/>
  <c r="I98"/>
  <c r="J98"/>
  <c r="M98"/>
  <c r="N98"/>
  <c r="E99"/>
  <c r="F99"/>
  <c r="I99"/>
  <c r="J99"/>
  <c r="M99"/>
  <c r="N99"/>
  <c r="E100"/>
  <c r="F100"/>
  <c r="I100"/>
  <c r="J100"/>
  <c r="M100"/>
  <c r="N100"/>
  <c r="E101"/>
  <c r="F101"/>
  <c r="I101"/>
  <c r="J101"/>
  <c r="M101"/>
  <c r="N101"/>
  <c r="L82"/>
  <c r="P75"/>
  <c r="H75"/>
  <c r="P44"/>
  <c r="H97"/>
  <c r="E14"/>
  <c r="H88"/>
  <c r="H76"/>
  <c r="P96"/>
  <c r="P76"/>
  <c r="H74"/>
  <c r="H89"/>
  <c r="H59"/>
  <c r="G100"/>
  <c r="K99"/>
  <c r="G98"/>
  <c r="K97"/>
  <c r="G97"/>
  <c r="I102"/>
  <c r="G101"/>
  <c r="K36"/>
  <c r="M94"/>
  <c r="O92"/>
  <c r="G92"/>
  <c r="G84"/>
  <c r="H64"/>
  <c r="H56"/>
  <c r="P41"/>
  <c r="L18"/>
  <c r="L16"/>
  <c r="K12"/>
  <c r="E86"/>
  <c r="M86"/>
  <c r="O93"/>
  <c r="K92"/>
  <c r="K84"/>
  <c r="G83"/>
  <c r="H65"/>
  <c r="G45"/>
  <c r="H44"/>
  <c r="P40"/>
  <c r="H40"/>
  <c r="H18"/>
  <c r="G12"/>
  <c r="M62"/>
  <c r="F102"/>
  <c r="P93"/>
  <c r="H93"/>
  <c r="G91"/>
  <c r="O88"/>
  <c r="K81"/>
  <c r="K80"/>
  <c r="K69"/>
  <c r="K66"/>
  <c r="H60"/>
  <c r="I62"/>
  <c r="K42"/>
  <c r="L29"/>
  <c r="L26"/>
  <c r="L24"/>
  <c r="L21"/>
  <c r="I78"/>
  <c r="F30"/>
  <c r="M102"/>
  <c r="K101"/>
  <c r="H101"/>
  <c r="P100"/>
  <c r="H99"/>
  <c r="P98"/>
  <c r="N102"/>
  <c r="G96"/>
  <c r="O81"/>
  <c r="G81"/>
  <c r="G80"/>
  <c r="H72"/>
  <c r="K61"/>
  <c r="K59"/>
  <c r="P58"/>
  <c r="H58"/>
  <c r="P57"/>
  <c r="H57"/>
  <c r="G43"/>
  <c r="G42"/>
  <c r="L37"/>
  <c r="L36"/>
  <c r="J38"/>
  <c r="H29"/>
  <c r="H26"/>
  <c r="G20"/>
  <c r="O19"/>
  <c r="G19"/>
  <c r="O18"/>
  <c r="L13"/>
  <c r="N14"/>
  <c r="J102"/>
  <c r="E102"/>
  <c r="P101"/>
  <c r="K98"/>
  <c r="H98"/>
  <c r="P97"/>
  <c r="K91"/>
  <c r="H91"/>
  <c r="P90"/>
  <c r="H90"/>
  <c r="O89"/>
  <c r="L88"/>
  <c r="O85"/>
  <c r="G85"/>
  <c r="L83"/>
  <c r="K82"/>
  <c r="P73"/>
  <c r="H73"/>
  <c r="H69"/>
  <c r="P68"/>
  <c r="H68"/>
  <c r="P66"/>
  <c r="H66"/>
  <c r="H61"/>
  <c r="P60"/>
  <c r="F62"/>
  <c r="P45"/>
  <c r="O43"/>
  <c r="H43"/>
  <c r="G37"/>
  <c r="G28"/>
  <c r="O27"/>
  <c r="G27"/>
  <c r="O26"/>
  <c r="G25"/>
  <c r="O24"/>
  <c r="H21"/>
  <c r="G17"/>
  <c r="N94"/>
  <c r="G88"/>
  <c r="N78"/>
  <c r="G99"/>
  <c r="M46"/>
  <c r="I46"/>
  <c r="M38"/>
  <c r="M30"/>
  <c r="M22"/>
  <c r="J14"/>
  <c r="K100"/>
  <c r="H100"/>
  <c r="P99"/>
  <c r="K96"/>
  <c r="H96"/>
  <c r="E94"/>
  <c r="K93"/>
  <c r="P92"/>
  <c r="O91"/>
  <c r="L90"/>
  <c r="K89"/>
  <c r="P88"/>
  <c r="K85"/>
  <c r="E62"/>
  <c r="H62"/>
  <c r="K57"/>
  <c r="E46"/>
  <c r="P42"/>
  <c r="G41"/>
  <c r="H24"/>
  <c r="O21"/>
  <c r="G13"/>
  <c r="L12"/>
  <c r="N62"/>
  <c r="N30"/>
  <c r="K13"/>
  <c r="F14"/>
  <c r="J94"/>
  <c r="L93"/>
  <c r="L92"/>
  <c r="K90"/>
  <c r="L89"/>
  <c r="J86"/>
  <c r="L85"/>
  <c r="L84"/>
  <c r="O83"/>
  <c r="P74"/>
  <c r="K68"/>
  <c r="J70"/>
  <c r="P65"/>
  <c r="P61"/>
  <c r="K58"/>
  <c r="P56"/>
  <c r="F46"/>
  <c r="O45"/>
  <c r="H45"/>
  <c r="K44"/>
  <c r="G40"/>
  <c r="O37"/>
  <c r="E38"/>
  <c r="O29"/>
  <c r="L28"/>
  <c r="J30"/>
  <c r="L25"/>
  <c r="F22"/>
  <c r="O16"/>
  <c r="N22"/>
  <c r="O101"/>
  <c r="O98"/>
  <c r="O97"/>
  <c r="O96"/>
  <c r="O100"/>
  <c r="O99"/>
  <c r="G93"/>
  <c r="O90"/>
  <c r="G89"/>
  <c r="F86"/>
  <c r="G86"/>
  <c r="F78"/>
  <c r="L101"/>
  <c r="L100"/>
  <c r="L99"/>
  <c r="L98"/>
  <c r="L97"/>
  <c r="L96"/>
  <c r="F94"/>
  <c r="H92"/>
  <c r="L91"/>
  <c r="G90"/>
  <c r="P89"/>
  <c r="K88"/>
  <c r="N86"/>
  <c r="P85"/>
  <c r="K83"/>
  <c r="G82"/>
  <c r="L81"/>
  <c r="I86"/>
  <c r="L80"/>
  <c r="P77"/>
  <c r="H77"/>
  <c r="N70"/>
  <c r="F70"/>
  <c r="K64"/>
  <c r="J62"/>
  <c r="J46"/>
  <c r="G44"/>
  <c r="P43"/>
  <c r="H42"/>
  <c r="O41"/>
  <c r="N46"/>
  <c r="H41"/>
  <c r="K40"/>
  <c r="I38"/>
  <c r="K37"/>
  <c r="G36"/>
  <c r="E30"/>
  <c r="L20"/>
  <c r="J22"/>
  <c r="L17"/>
  <c r="H16"/>
  <c r="E22"/>
  <c r="G29"/>
  <c r="O28"/>
  <c r="L27"/>
  <c r="H25"/>
  <c r="G24"/>
  <c r="G21"/>
  <c r="O20"/>
  <c r="L19"/>
  <c r="H17"/>
  <c r="G16"/>
  <c r="P13"/>
  <c r="H12"/>
  <c r="P11"/>
  <c r="G9"/>
  <c r="O8"/>
  <c r="G8"/>
  <c r="P91"/>
  <c r="O84"/>
  <c r="O82"/>
  <c r="O80"/>
  <c r="J78"/>
  <c r="K72"/>
  <c r="P69"/>
  <c r="I70"/>
  <c r="K65"/>
  <c r="P64"/>
  <c r="K60"/>
  <c r="P59"/>
  <c r="K56"/>
  <c r="K45"/>
  <c r="O44"/>
  <c r="K43"/>
  <c r="O42"/>
  <c r="K41"/>
  <c r="O40"/>
  <c r="O36"/>
  <c r="H28"/>
  <c r="H27"/>
  <c r="G26"/>
  <c r="O25"/>
  <c r="H20"/>
  <c r="H19"/>
  <c r="G18"/>
  <c r="O17"/>
  <c r="M14"/>
  <c r="H13"/>
  <c r="P12"/>
  <c r="K8"/>
  <c r="I94"/>
  <c r="I30"/>
  <c r="I22"/>
  <c r="I14"/>
  <c r="P67"/>
  <c r="K67"/>
  <c r="H67"/>
  <c r="E70"/>
  <c r="P84"/>
  <c r="P83"/>
  <c r="P82"/>
  <c r="P81"/>
  <c r="P80"/>
  <c r="K77"/>
  <c r="L77"/>
  <c r="K75"/>
  <c r="L75"/>
  <c r="K73"/>
  <c r="L73"/>
  <c r="P72"/>
  <c r="M78"/>
  <c r="H85"/>
  <c r="H84"/>
  <c r="H83"/>
  <c r="H82"/>
  <c r="H81"/>
  <c r="H80"/>
  <c r="M70"/>
  <c r="E78"/>
  <c r="K76"/>
  <c r="L76"/>
  <c r="K74"/>
  <c r="L74"/>
  <c r="O77"/>
  <c r="O76"/>
  <c r="O75"/>
  <c r="O74"/>
  <c r="O73"/>
  <c r="O72"/>
  <c r="O69"/>
  <c r="O68"/>
  <c r="O67"/>
  <c r="O66"/>
  <c r="O65"/>
  <c r="O64"/>
  <c r="O61"/>
  <c r="O60"/>
  <c r="O59"/>
  <c r="O58"/>
  <c r="O57"/>
  <c r="O56"/>
  <c r="N38"/>
  <c r="H37"/>
  <c r="H36"/>
  <c r="L35"/>
  <c r="K35"/>
  <c r="L34"/>
  <c r="K34"/>
  <c r="L33"/>
  <c r="K33"/>
  <c r="L32"/>
  <c r="K32"/>
  <c r="G77"/>
  <c r="G76"/>
  <c r="G75"/>
  <c r="G74"/>
  <c r="G73"/>
  <c r="L72"/>
  <c r="G72"/>
  <c r="L69"/>
  <c r="G69"/>
  <c r="L68"/>
  <c r="G68"/>
  <c r="L67"/>
  <c r="G67"/>
  <c r="L66"/>
  <c r="G66"/>
  <c r="L65"/>
  <c r="G65"/>
  <c r="L64"/>
  <c r="G64"/>
  <c r="L61"/>
  <c r="G61"/>
  <c r="L60"/>
  <c r="G60"/>
  <c r="L59"/>
  <c r="G59"/>
  <c r="L58"/>
  <c r="G58"/>
  <c r="L57"/>
  <c r="G57"/>
  <c r="L56"/>
  <c r="G56"/>
  <c r="L45"/>
  <c r="L44"/>
  <c r="L43"/>
  <c r="L42"/>
  <c r="L41"/>
  <c r="L40"/>
  <c r="F38"/>
  <c r="P37"/>
  <c r="P36"/>
  <c r="P35"/>
  <c r="O35"/>
  <c r="H35"/>
  <c r="G35"/>
  <c r="P34"/>
  <c r="O34"/>
  <c r="H34"/>
  <c r="G34"/>
  <c r="P33"/>
  <c r="O33"/>
  <c r="H33"/>
  <c r="G33"/>
  <c r="P32"/>
  <c r="O32"/>
  <c r="H32"/>
  <c r="G32"/>
  <c r="G11"/>
  <c r="H11"/>
  <c r="O10"/>
  <c r="P10"/>
  <c r="G10"/>
  <c r="H10"/>
  <c r="O9"/>
  <c r="P9"/>
  <c r="P29"/>
  <c r="K29"/>
  <c r="P28"/>
  <c r="K28"/>
  <c r="P27"/>
  <c r="K27"/>
  <c r="P26"/>
  <c r="K26"/>
  <c r="P25"/>
  <c r="K25"/>
  <c r="P24"/>
  <c r="K24"/>
  <c r="P21"/>
  <c r="K21"/>
  <c r="P20"/>
  <c r="K20"/>
  <c r="P19"/>
  <c r="K19"/>
  <c r="P18"/>
  <c r="K18"/>
  <c r="P17"/>
  <c r="K17"/>
  <c r="P16"/>
  <c r="K16"/>
  <c r="O13"/>
  <c r="O12"/>
  <c r="O11"/>
  <c r="K11"/>
  <c r="L11"/>
  <c r="K10"/>
  <c r="L10"/>
  <c r="K9"/>
  <c r="L9"/>
  <c r="H9"/>
  <c r="P8"/>
  <c r="L8"/>
  <c r="H8"/>
  <c r="K30"/>
  <c r="O86"/>
  <c r="G30"/>
  <c r="K62"/>
  <c r="O30"/>
  <c r="P22"/>
  <c r="P102"/>
  <c r="L78"/>
  <c r="O94"/>
  <c r="O62"/>
  <c r="O102"/>
  <c r="K38"/>
  <c r="O14"/>
  <c r="H78"/>
  <c r="G62"/>
  <c r="G14"/>
  <c r="H70"/>
  <c r="L70"/>
  <c r="G46"/>
  <c r="P62"/>
  <c r="L30"/>
  <c r="H14"/>
  <c r="K102"/>
  <c r="L102"/>
  <c r="L38"/>
  <c r="K78"/>
  <c r="O46"/>
  <c r="P78"/>
  <c r="L62"/>
  <c r="O22"/>
  <c r="G78"/>
  <c r="L46"/>
  <c r="H102"/>
  <c r="K70"/>
  <c r="H46"/>
  <c r="L14"/>
  <c r="L94"/>
  <c r="P14"/>
  <c r="G22"/>
  <c r="K86"/>
  <c r="P30"/>
  <c r="P70"/>
  <c r="H86"/>
  <c r="K46"/>
  <c r="G94"/>
  <c r="P94"/>
  <c r="G102"/>
  <c r="H30"/>
  <c r="L22"/>
  <c r="H22"/>
  <c r="L86"/>
  <c r="P86"/>
  <c r="P46"/>
  <c r="H94"/>
  <c r="K94"/>
  <c r="K22"/>
  <c r="K14"/>
  <c r="G70"/>
  <c r="O70"/>
  <c r="O78"/>
  <c r="G38"/>
  <c r="H38"/>
  <c r="O38"/>
  <c r="P38"/>
</calcChain>
</file>

<file path=xl/sharedStrings.xml><?xml version="1.0" encoding="utf-8"?>
<sst xmlns="http://schemas.openxmlformats.org/spreadsheetml/2006/main" count="4488" uniqueCount="260">
  <si>
    <t>SECTOR</t>
  </si>
  <si>
    <t>FIPS</t>
  </si>
  <si>
    <t>CNTY_NAME</t>
  </si>
  <si>
    <t>AREA</t>
  </si>
  <si>
    <t>09001</t>
  </si>
  <si>
    <t>Fairfield</t>
  </si>
  <si>
    <t>New York-N. New Jersey-Long Island, NY-NJ-CT</t>
  </si>
  <si>
    <t>09009</t>
  </si>
  <si>
    <t>New Haven</t>
  </si>
  <si>
    <t>10003</t>
  </si>
  <si>
    <t>New Castle</t>
  </si>
  <si>
    <t>Philadelphia-Wilmington, PA-NJ-DE</t>
  </si>
  <si>
    <t>11001</t>
  </si>
  <si>
    <t>Washington</t>
  </si>
  <si>
    <t>Washington, DC-MD-VA</t>
  </si>
  <si>
    <t>24003</t>
  </si>
  <si>
    <t>Anne Arundel</t>
  </si>
  <si>
    <t>Baltimore, MD</t>
  </si>
  <si>
    <t>24005</t>
  </si>
  <si>
    <t>Baltimore</t>
  </si>
  <si>
    <t>24013</t>
  </si>
  <si>
    <t>Carroll</t>
  </si>
  <si>
    <t>24017</t>
  </si>
  <si>
    <t>Charles</t>
  </si>
  <si>
    <t>24021</t>
  </si>
  <si>
    <t>Frederick</t>
  </si>
  <si>
    <t>24025</t>
  </si>
  <si>
    <t>Harford</t>
  </si>
  <si>
    <t>24027</t>
  </si>
  <si>
    <t>Howard</t>
  </si>
  <si>
    <t>24031</t>
  </si>
  <si>
    <t>Montgomery</t>
  </si>
  <si>
    <t>24033</t>
  </si>
  <si>
    <t>Prince Georges</t>
  </si>
  <si>
    <t>24043</t>
  </si>
  <si>
    <t>Hagerstown-Martinsburg, MD-WV</t>
  </si>
  <si>
    <t>24510</t>
  </si>
  <si>
    <t>Baltimore City</t>
  </si>
  <si>
    <t>34003</t>
  </si>
  <si>
    <t>Bergen</t>
  </si>
  <si>
    <t>34005</t>
  </si>
  <si>
    <t>Burlington</t>
  </si>
  <si>
    <t>34007</t>
  </si>
  <si>
    <t>Camden</t>
  </si>
  <si>
    <t>34013</t>
  </si>
  <si>
    <t>Essex</t>
  </si>
  <si>
    <t>34015</t>
  </si>
  <si>
    <t>Gloucester</t>
  </si>
  <si>
    <t>34017</t>
  </si>
  <si>
    <t>Hudson</t>
  </si>
  <si>
    <t>34021</t>
  </si>
  <si>
    <t>Mercer</t>
  </si>
  <si>
    <t>34023</t>
  </si>
  <si>
    <t>Middlesex</t>
  </si>
  <si>
    <t>34025</t>
  </si>
  <si>
    <t>Monmouth</t>
  </si>
  <si>
    <t>34027</t>
  </si>
  <si>
    <t>Morris</t>
  </si>
  <si>
    <t>34031</t>
  </si>
  <si>
    <t>Passaic</t>
  </si>
  <si>
    <t>34035</t>
  </si>
  <si>
    <t>Somerset</t>
  </si>
  <si>
    <t>34039</t>
  </si>
  <si>
    <t>Union</t>
  </si>
  <si>
    <t>36005</t>
  </si>
  <si>
    <t>Bronx</t>
  </si>
  <si>
    <t>36047</t>
  </si>
  <si>
    <t>Kings</t>
  </si>
  <si>
    <t>36059</t>
  </si>
  <si>
    <t>Nassau</t>
  </si>
  <si>
    <t>36061</t>
  </si>
  <si>
    <t>New York</t>
  </si>
  <si>
    <t>36071</t>
  </si>
  <si>
    <t>Orange</t>
  </si>
  <si>
    <t>36081</t>
  </si>
  <si>
    <t>Queens</t>
  </si>
  <si>
    <t>36085</t>
  </si>
  <si>
    <t>Richmond</t>
  </si>
  <si>
    <t>36087</t>
  </si>
  <si>
    <t>Rockland</t>
  </si>
  <si>
    <t>36103</t>
  </si>
  <si>
    <t>Suffolk</t>
  </si>
  <si>
    <t>36119</t>
  </si>
  <si>
    <t>Westchester</t>
  </si>
  <si>
    <t>42003</t>
  </si>
  <si>
    <t>Allegheny</t>
  </si>
  <si>
    <t>Pittsburgh-Beaver Valley, PA</t>
  </si>
  <si>
    <t>42005</t>
  </si>
  <si>
    <t>Armstrong</t>
  </si>
  <si>
    <t>42007</t>
  </si>
  <si>
    <t>Beaver</t>
  </si>
  <si>
    <t>42011</t>
  </si>
  <si>
    <t>Berks</t>
  </si>
  <si>
    <t>Reading, PA</t>
  </si>
  <si>
    <t>42017</t>
  </si>
  <si>
    <t>Bucks</t>
  </si>
  <si>
    <t>42019</t>
  </si>
  <si>
    <t>Butler</t>
  </si>
  <si>
    <t>42021</t>
  </si>
  <si>
    <t>Cambria</t>
  </si>
  <si>
    <t>Johnstown, PA</t>
  </si>
  <si>
    <t>42029</t>
  </si>
  <si>
    <t>Chester</t>
  </si>
  <si>
    <t>42041</t>
  </si>
  <si>
    <t>Cumberland</t>
  </si>
  <si>
    <t>Harrisburg-Lebanon-Carlisle-York, PA</t>
  </si>
  <si>
    <t>42043</t>
  </si>
  <si>
    <t>Dauphin</t>
  </si>
  <si>
    <t>42045</t>
  </si>
  <si>
    <t>Delaware</t>
  </si>
  <si>
    <t>42059</t>
  </si>
  <si>
    <t>Greene</t>
  </si>
  <si>
    <t>42063</t>
  </si>
  <si>
    <t>Indiana</t>
  </si>
  <si>
    <t>42071</t>
  </si>
  <si>
    <t>Lancaster</t>
  </si>
  <si>
    <t>Lancaster, PA</t>
  </si>
  <si>
    <t>42073</t>
  </si>
  <si>
    <t>Lawrence</t>
  </si>
  <si>
    <t>42075</t>
  </si>
  <si>
    <t>Lebanon</t>
  </si>
  <si>
    <t>42077</t>
  </si>
  <si>
    <t>Lehigh</t>
  </si>
  <si>
    <t>Allentown, PA</t>
  </si>
  <si>
    <t>42091</t>
  </si>
  <si>
    <t>42095</t>
  </si>
  <si>
    <t>Northampton</t>
  </si>
  <si>
    <t>42101</t>
  </si>
  <si>
    <t>Philadelphia</t>
  </si>
  <si>
    <t>42125</t>
  </si>
  <si>
    <t>42129</t>
  </si>
  <si>
    <t>Westmoreland</t>
  </si>
  <si>
    <t>42133</t>
  </si>
  <si>
    <t>York</t>
  </si>
  <si>
    <t>51013</t>
  </si>
  <si>
    <t>Arlington</t>
  </si>
  <si>
    <t>51059</t>
  </si>
  <si>
    <t>Fairfax</t>
  </si>
  <si>
    <t>51107</t>
  </si>
  <si>
    <t>Loudoun</t>
  </si>
  <si>
    <t>51153</t>
  </si>
  <si>
    <t>Prince William</t>
  </si>
  <si>
    <t>51510</t>
  </si>
  <si>
    <t>Alexandria</t>
  </si>
  <si>
    <t>51600</t>
  </si>
  <si>
    <t>Fairfax City</t>
  </si>
  <si>
    <t>51610</t>
  </si>
  <si>
    <t>Falls Chruch</t>
  </si>
  <si>
    <t>51683</t>
  </si>
  <si>
    <t>Manassas City</t>
  </si>
  <si>
    <t>51685</t>
  </si>
  <si>
    <t>Manassas Park City</t>
  </si>
  <si>
    <t>POINT EGU</t>
  </si>
  <si>
    <t>POINT NONEGU</t>
  </si>
  <si>
    <t>NONROAD MAR</t>
  </si>
  <si>
    <t>Falls Church</t>
  </si>
  <si>
    <t>NONROAD NMIM</t>
  </si>
  <si>
    <t>ONROAD MOVES</t>
  </si>
  <si>
    <t>2007 to 2025</t>
  </si>
  <si>
    <t>Change (tpy)</t>
  </si>
  <si>
    <t>from</t>
  </si>
  <si>
    <t>(tons)</t>
  </si>
  <si>
    <t>Change (%)</t>
  </si>
  <si>
    <t>Oxides of Nitrogen (NOx)</t>
  </si>
  <si>
    <t>Particulate Matter (PM25-PRI)</t>
  </si>
  <si>
    <t>Sulfur Dioxide (SO2)</t>
  </si>
  <si>
    <t>Notes:</t>
  </si>
  <si>
    <t>Missing 2025 NMIM for NY</t>
  </si>
  <si>
    <t>Version:</t>
  </si>
  <si>
    <t xml:space="preserve">Annual </t>
  </si>
  <si>
    <t>Annual</t>
  </si>
  <si>
    <t>PM Nonattainment Area</t>
  </si>
  <si>
    <t>York, PA</t>
  </si>
  <si>
    <t>Missing 2007 MOVES for 3 Phila counties</t>
  </si>
  <si>
    <t>Missing NY Paved Roads</t>
  </si>
  <si>
    <t xml:space="preserve">Missing 2007 and 2025 MOVES for VA and DE </t>
  </si>
  <si>
    <t>2_2</t>
  </si>
  <si>
    <t>State</t>
  </si>
  <si>
    <t>County</t>
  </si>
  <si>
    <t>VA</t>
  </si>
  <si>
    <t>PA</t>
  </si>
  <si>
    <t>NY</t>
  </si>
  <si>
    <t>NJ</t>
  </si>
  <si>
    <t>MD</t>
  </si>
  <si>
    <t>DC</t>
  </si>
  <si>
    <t>DE</t>
  </si>
  <si>
    <t>CT</t>
  </si>
  <si>
    <t>Missing 2007 and 2025 MOVES for VA</t>
  </si>
  <si>
    <t>Grand Total</t>
  </si>
  <si>
    <t>09001 Total</t>
  </si>
  <si>
    <t>09009 Total</t>
  </si>
  <si>
    <t>11001 Total</t>
  </si>
  <si>
    <t>10003 Total</t>
  </si>
  <si>
    <t>24003 Total</t>
  </si>
  <si>
    <t>24005 Total</t>
  </si>
  <si>
    <t>24013 Total</t>
  </si>
  <si>
    <t>24017 Total</t>
  </si>
  <si>
    <t>24021 Total</t>
  </si>
  <si>
    <t>24025 Total</t>
  </si>
  <si>
    <t>24027 Total</t>
  </si>
  <si>
    <t>24031 Total</t>
  </si>
  <si>
    <t>24033 Total</t>
  </si>
  <si>
    <t>24043 Total</t>
  </si>
  <si>
    <t>24510 Total</t>
  </si>
  <si>
    <t>34003 Total</t>
  </si>
  <si>
    <t>34005 Total</t>
  </si>
  <si>
    <t>34007 Total</t>
  </si>
  <si>
    <t>34013 Total</t>
  </si>
  <si>
    <t>34015 Total</t>
  </si>
  <si>
    <t>34017 Total</t>
  </si>
  <si>
    <t>34021 Total</t>
  </si>
  <si>
    <t>34023 Total</t>
  </si>
  <si>
    <t>34025 Total</t>
  </si>
  <si>
    <t>34027 Total</t>
  </si>
  <si>
    <t>34031 Total</t>
  </si>
  <si>
    <t>34035 Total</t>
  </si>
  <si>
    <t>34039 Total</t>
  </si>
  <si>
    <t>36005 Total</t>
  </si>
  <si>
    <t>36047 Total</t>
  </si>
  <si>
    <t>36059 Total</t>
  </si>
  <si>
    <t>36061 Total</t>
  </si>
  <si>
    <t>36071 Total</t>
  </si>
  <si>
    <t>36081 Total</t>
  </si>
  <si>
    <t>36085 Total</t>
  </si>
  <si>
    <t>36087 Total</t>
  </si>
  <si>
    <t>36103 Total</t>
  </si>
  <si>
    <t>36119 Total</t>
  </si>
  <si>
    <t>42003 Total</t>
  </si>
  <si>
    <t>42005 Total</t>
  </si>
  <si>
    <t>42007 Total</t>
  </si>
  <si>
    <t>42011 Total</t>
  </si>
  <si>
    <t>42017 Total</t>
  </si>
  <si>
    <t>42019 Total</t>
  </si>
  <si>
    <t>42021 Total</t>
  </si>
  <si>
    <t>42029 Total</t>
  </si>
  <si>
    <t>42041 Total</t>
  </si>
  <si>
    <t>42043 Total</t>
  </si>
  <si>
    <t>42045 Total</t>
  </si>
  <si>
    <t>42059 Total</t>
  </si>
  <si>
    <t>42063 Total</t>
  </si>
  <si>
    <t>42071 Total</t>
  </si>
  <si>
    <t>42073 Total</t>
  </si>
  <si>
    <t>42075 Total</t>
  </si>
  <si>
    <t>42077 Total</t>
  </si>
  <si>
    <t>42091 Total</t>
  </si>
  <si>
    <t>42095 Total</t>
  </si>
  <si>
    <t>42101 Total</t>
  </si>
  <si>
    <t>42125 Total</t>
  </si>
  <si>
    <t>42129 Total</t>
  </si>
  <si>
    <t>42133 Total</t>
  </si>
  <si>
    <t>51013 Total</t>
  </si>
  <si>
    <t>51059 Total</t>
  </si>
  <si>
    <t>51107 Total</t>
  </si>
  <si>
    <t>51153 Total</t>
  </si>
  <si>
    <t>51510 Total</t>
  </si>
  <si>
    <t>51600 Total</t>
  </si>
  <si>
    <t>51610 Total</t>
  </si>
  <si>
    <t>51683 Total</t>
  </si>
  <si>
    <t>51685 Total</t>
  </si>
  <si>
    <t>3_3</t>
  </si>
</sst>
</file>

<file path=xl/styles.xml><?xml version="1.0" encoding="utf-8"?>
<styleSheet xmlns="http://schemas.openxmlformats.org/spreadsheetml/2006/main">
  <numFmts count="3">
    <numFmt numFmtId="164" formatCode="0.0000"/>
    <numFmt numFmtId="165" formatCode="0.0%"/>
    <numFmt numFmtId="166" formatCode="mm/dd/yy;@"/>
  </numFmts>
  <fonts count="8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  <font>
      <sz val="8"/>
      <name val="Arial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3">
    <xf numFmtId="0" fontId="0" fillId="0" borderId="0" xfId="0"/>
    <xf numFmtId="1" fontId="0" fillId="0" borderId="0" xfId="0" applyNumberFormat="1"/>
    <xf numFmtId="164" fontId="0" fillId="0" borderId="0" xfId="0" applyNumberFormat="1"/>
    <xf numFmtId="4" fontId="0" fillId="0" borderId="0" xfId="0" applyNumberFormat="1"/>
    <xf numFmtId="165" fontId="0" fillId="0" borderId="0" xfId="1" applyNumberFormat="1" applyFont="1"/>
    <xf numFmtId="1" fontId="3" fillId="0" borderId="0" xfId="0" applyNumberFormat="1" applyFont="1"/>
    <xf numFmtId="14" fontId="0" fillId="0" borderId="0" xfId="0" applyNumberFormat="1"/>
    <xf numFmtId="166" fontId="0" fillId="0" borderId="0" xfId="0" applyNumberFormat="1" applyAlignment="1">
      <alignment horizontal="left"/>
    </xf>
    <xf numFmtId="1" fontId="5" fillId="0" borderId="0" xfId="0" applyNumberFormat="1" applyFont="1"/>
    <xf numFmtId="1" fontId="4" fillId="0" borderId="0" xfId="0" applyNumberFormat="1" applyFont="1"/>
    <xf numFmtId="164" fontId="4" fillId="0" borderId="0" xfId="0" applyNumberFormat="1" applyFont="1" applyAlignment="1">
      <alignment horizontal="right"/>
    </xf>
    <xf numFmtId="1" fontId="4" fillId="0" borderId="0" xfId="0" applyNumberFormat="1" applyFont="1" applyAlignment="1">
      <alignment horizontal="right"/>
    </xf>
    <xf numFmtId="165" fontId="4" fillId="0" borderId="0" xfId="1" applyNumberFormat="1" applyFont="1"/>
    <xf numFmtId="3" fontId="4" fillId="0" borderId="0" xfId="0" applyNumberFormat="1" applyFont="1"/>
    <xf numFmtId="3" fontId="3" fillId="0" borderId="0" xfId="0" applyNumberFormat="1" applyFont="1" applyAlignment="1">
      <alignment horizontal="right"/>
    </xf>
    <xf numFmtId="3" fontId="4" fillId="0" borderId="0" xfId="0" applyNumberFormat="1" applyFont="1" applyAlignment="1">
      <alignment horizontal="right"/>
    </xf>
    <xf numFmtId="3" fontId="0" fillId="0" borderId="0" xfId="0" applyNumberFormat="1"/>
    <xf numFmtId="3" fontId="3" fillId="0" borderId="0" xfId="0" applyNumberFormat="1" applyFont="1"/>
    <xf numFmtId="1" fontId="1" fillId="0" borderId="0" xfId="0" applyNumberFormat="1" applyFont="1"/>
    <xf numFmtId="4" fontId="0" fillId="0" borderId="0" xfId="0" applyNumberFormat="1" applyFill="1" applyBorder="1" applyAlignment="1">
      <alignment horizontal="right" vertical="center"/>
    </xf>
    <xf numFmtId="4" fontId="0" fillId="2" borderId="0" xfId="0" applyNumberFormat="1" applyFill="1"/>
    <xf numFmtId="4" fontId="0" fillId="0" borderId="1" xfId="0" applyNumberFormat="1" applyFill="1" applyBorder="1" applyAlignment="1">
      <alignment horizontal="right" vertical="center"/>
    </xf>
    <xf numFmtId="4" fontId="0" fillId="0" borderId="1" xfId="0" applyNumberFormat="1" applyBorder="1"/>
    <xf numFmtId="0" fontId="0" fillId="0" borderId="0" xfId="0" applyAlignment="1">
      <alignment horizontal="center"/>
    </xf>
    <xf numFmtId="4" fontId="0" fillId="0" borderId="0" xfId="0" applyNumberFormat="1" applyFill="1"/>
    <xf numFmtId="4" fontId="0" fillId="0" borderId="1" xfId="0" applyNumberFormat="1" applyFill="1" applyBorder="1"/>
    <xf numFmtId="1" fontId="0" fillId="2" borderId="0" xfId="0" applyNumberFormat="1" applyFill="1"/>
    <xf numFmtId="3" fontId="0" fillId="2" borderId="0" xfId="0" applyNumberFormat="1" applyFill="1"/>
    <xf numFmtId="165" fontId="0" fillId="2" borderId="0" xfId="1" applyNumberFormat="1" applyFont="1" applyFill="1"/>
    <xf numFmtId="0" fontId="4" fillId="0" borderId="0" xfId="0" applyFont="1"/>
    <xf numFmtId="0" fontId="1" fillId="0" borderId="0" xfId="0" applyFont="1"/>
    <xf numFmtId="3" fontId="1" fillId="0" borderId="0" xfId="0" applyNumberFormat="1" applyFont="1"/>
    <xf numFmtId="1" fontId="0" fillId="0" borderId="0" xfId="0" applyNumberFormat="1" applyFill="1"/>
    <xf numFmtId="3" fontId="0" fillId="0" borderId="0" xfId="0" applyNumberFormat="1" applyFill="1"/>
    <xf numFmtId="165" fontId="0" fillId="0" borderId="0" xfId="1" applyNumberFormat="1" applyFont="1" applyFill="1"/>
    <xf numFmtId="1" fontId="5" fillId="2" borderId="0" xfId="0" applyNumberFormat="1" applyFont="1" applyFill="1"/>
    <xf numFmtId="4" fontId="0" fillId="0" borderId="0" xfId="0" applyNumberFormat="1" applyBorder="1"/>
    <xf numFmtId="4" fontId="0" fillId="2" borderId="1" xfId="0" applyNumberFormat="1" applyFill="1" applyBorder="1"/>
    <xf numFmtId="4" fontId="0" fillId="0" borderId="0" xfId="0" applyNumberFormat="1" applyFill="1" applyBorder="1"/>
    <xf numFmtId="4" fontId="1" fillId="0" borderId="0" xfId="0" applyNumberFormat="1" applyFont="1"/>
    <xf numFmtId="4" fontId="6" fillId="0" borderId="0" xfId="0" applyNumberFormat="1" applyFont="1"/>
    <xf numFmtId="3" fontId="0" fillId="0" borderId="0" xfId="0" applyNumberFormat="1" applyFill="1" applyBorder="1" applyAlignment="1">
      <alignment horizontal="right" vertical="center"/>
    </xf>
    <xf numFmtId="164" fontId="4" fillId="0" borderId="0" xfId="0" applyNumberFormat="1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98"/>
  <sheetViews>
    <sheetView tabSelected="1" workbookViewId="0">
      <pane xSplit="5" ySplit="7" topLeftCell="F149" activePane="bottomRight" state="frozen"/>
      <selection pane="topRight" activeCell="E1" sqref="E1"/>
      <selection pane="bottomLeft" activeCell="A5" sqref="A5"/>
      <selection pane="bottomRight"/>
    </sheetView>
  </sheetViews>
  <sheetFormatPr defaultRowHeight="12.75" outlineLevelRow="2"/>
  <cols>
    <col min="1" max="1" width="9.140625" style="23"/>
    <col min="2" max="2" width="8.42578125" style="1" customWidth="1"/>
    <col min="3" max="3" width="12" style="1" customWidth="1"/>
    <col min="4" max="4" width="25.5703125" style="1" customWidth="1"/>
    <col min="5" max="5" width="19.7109375" style="1" customWidth="1"/>
    <col min="6" max="6" width="12.42578125" style="2" customWidth="1"/>
    <col min="7" max="7" width="10.7109375" style="2" customWidth="1"/>
    <col min="8" max="9" width="13.28515625" style="2" customWidth="1"/>
    <col min="10" max="11" width="10.7109375" style="2" customWidth="1"/>
    <col min="12" max="13" width="13.28515625" style="2" customWidth="1"/>
    <col min="14" max="15" width="10.7109375" style="2" customWidth="1"/>
    <col min="16" max="17" width="13.28515625" style="2" customWidth="1"/>
  </cols>
  <sheetData>
    <row r="1" spans="1:17">
      <c r="B1" s="5" t="s">
        <v>168</v>
      </c>
      <c r="C1" s="18" t="s">
        <v>259</v>
      </c>
    </row>
    <row r="2" spans="1:17">
      <c r="B2" s="6"/>
      <c r="C2" s="7">
        <v>40925</v>
      </c>
    </row>
    <row r="3" spans="1:17">
      <c r="B3" s="8" t="s">
        <v>166</v>
      </c>
      <c r="C3" s="8" t="s">
        <v>167</v>
      </c>
      <c r="D3" s="8"/>
    </row>
    <row r="4" spans="1:17">
      <c r="B4" s="8"/>
      <c r="C4" s="8" t="s">
        <v>187</v>
      </c>
      <c r="D4" s="8"/>
      <c r="F4" s="42" t="s">
        <v>163</v>
      </c>
      <c r="G4" s="42"/>
      <c r="H4" s="42"/>
      <c r="I4" s="42"/>
      <c r="J4" s="42" t="s">
        <v>164</v>
      </c>
      <c r="K4" s="42"/>
      <c r="L4" s="42"/>
      <c r="M4" s="42"/>
      <c r="N4" s="42" t="s">
        <v>165</v>
      </c>
      <c r="O4" s="42"/>
      <c r="P4" s="42"/>
      <c r="Q4" s="42"/>
    </row>
    <row r="5" spans="1:17">
      <c r="B5" s="8"/>
      <c r="C5" s="8"/>
      <c r="D5" s="8"/>
      <c r="F5" s="10" t="s">
        <v>170</v>
      </c>
      <c r="G5" s="10" t="s">
        <v>169</v>
      </c>
      <c r="H5" s="10" t="s">
        <v>159</v>
      </c>
      <c r="I5" s="10" t="s">
        <v>162</v>
      </c>
      <c r="J5" s="10" t="s">
        <v>170</v>
      </c>
      <c r="K5" s="10" t="s">
        <v>169</v>
      </c>
      <c r="L5" s="10" t="s">
        <v>159</v>
      </c>
      <c r="M5" s="10" t="s">
        <v>162</v>
      </c>
      <c r="N5" s="10" t="s">
        <v>170</v>
      </c>
      <c r="O5" s="10" t="s">
        <v>169</v>
      </c>
      <c r="P5" s="10" t="s">
        <v>159</v>
      </c>
      <c r="Q5" s="10" t="s">
        <v>162</v>
      </c>
    </row>
    <row r="6" spans="1:17">
      <c r="C6" s="8"/>
      <c r="F6" s="10" t="s">
        <v>161</v>
      </c>
      <c r="G6" s="10" t="s">
        <v>161</v>
      </c>
      <c r="H6" s="10" t="s">
        <v>160</v>
      </c>
      <c r="I6" s="10" t="s">
        <v>160</v>
      </c>
      <c r="J6" s="10" t="s">
        <v>161</v>
      </c>
      <c r="K6" s="10" t="s">
        <v>161</v>
      </c>
      <c r="L6" s="10" t="s">
        <v>160</v>
      </c>
      <c r="M6" s="10" t="s">
        <v>160</v>
      </c>
      <c r="N6" s="10" t="s">
        <v>161</v>
      </c>
      <c r="O6" s="10" t="s">
        <v>161</v>
      </c>
      <c r="P6" s="10" t="s">
        <v>160</v>
      </c>
      <c r="Q6" s="10" t="s">
        <v>160</v>
      </c>
    </row>
    <row r="7" spans="1:17">
      <c r="A7" s="29" t="s">
        <v>177</v>
      </c>
      <c r="B7" s="9" t="s">
        <v>1</v>
      </c>
      <c r="C7" s="9" t="s">
        <v>178</v>
      </c>
      <c r="D7" s="9" t="s">
        <v>171</v>
      </c>
      <c r="E7" s="9" t="s">
        <v>0</v>
      </c>
      <c r="F7" s="11">
        <v>2007</v>
      </c>
      <c r="G7" s="11">
        <v>2025</v>
      </c>
      <c r="H7" s="10" t="s">
        <v>158</v>
      </c>
      <c r="I7" s="10" t="s">
        <v>158</v>
      </c>
      <c r="J7" s="11">
        <v>2007</v>
      </c>
      <c r="K7" s="11">
        <v>2025</v>
      </c>
      <c r="L7" s="10" t="s">
        <v>158</v>
      </c>
      <c r="M7" s="10" t="s">
        <v>158</v>
      </c>
      <c r="N7" s="11">
        <v>2007</v>
      </c>
      <c r="O7" s="11">
        <v>2025</v>
      </c>
      <c r="P7" s="10" t="s">
        <v>158</v>
      </c>
      <c r="Q7" s="10" t="s">
        <v>158</v>
      </c>
    </row>
    <row r="8" spans="1:17" outlineLevel="2">
      <c r="A8" s="30" t="s">
        <v>186</v>
      </c>
      <c r="B8" s="1" t="s">
        <v>4</v>
      </c>
      <c r="C8" s="1" t="s">
        <v>5</v>
      </c>
      <c r="D8" s="1" t="s">
        <v>6</v>
      </c>
      <c r="E8" s="1" t="s">
        <v>3</v>
      </c>
      <c r="F8" s="3">
        <v>3088.7874999999999</v>
      </c>
      <c r="G8" s="3">
        <v>2740.1154000000001</v>
      </c>
      <c r="H8" s="16">
        <f t="shared" ref="H8:H13" si="0">G8-F8</f>
        <v>-348.67209999999977</v>
      </c>
      <c r="I8" s="4">
        <f t="shared" ref="I8:I13" si="1">IF(F8&gt;0,(G8-F8)/F8,0)</f>
        <v>-0.11288316208220857</v>
      </c>
      <c r="J8" s="3">
        <v>1991.5220999999999</v>
      </c>
      <c r="K8" s="3">
        <v>1827.5445</v>
      </c>
      <c r="L8" s="3">
        <f t="shared" ref="L8:L13" si="2">K8-J8</f>
        <v>-163.97759999999994</v>
      </c>
      <c r="M8" s="4">
        <f t="shared" ref="M8:M13" si="3">IF(J8&gt;0,(K8-J8)/J8,0)</f>
        <v>-8.2337825927214142E-2</v>
      </c>
      <c r="N8" s="3">
        <v>3917.2923999999998</v>
      </c>
      <c r="O8" s="3">
        <v>2835.2253000000001</v>
      </c>
      <c r="P8" s="3">
        <f t="shared" ref="P8:P13" si="4">O8-N8</f>
        <v>-1082.0670999999998</v>
      </c>
      <c r="Q8" s="4">
        <f t="shared" ref="Q8:Q13" si="5">IF(N8&gt;0,(O8-N8)/N8,0)</f>
        <v>-0.27622832035719364</v>
      </c>
    </row>
    <row r="9" spans="1:17" outlineLevel="2">
      <c r="A9" s="30" t="s">
        <v>186</v>
      </c>
      <c r="B9" s="1" t="s">
        <v>4</v>
      </c>
      <c r="C9" s="1" t="s">
        <v>5</v>
      </c>
      <c r="D9" s="1" t="s">
        <v>6</v>
      </c>
      <c r="E9" s="1" t="s">
        <v>154</v>
      </c>
      <c r="F9" s="3">
        <v>3034.2139999999999</v>
      </c>
      <c r="G9" s="3">
        <v>1345.4159999999999</v>
      </c>
      <c r="H9" s="16">
        <f t="shared" si="0"/>
        <v>-1688.798</v>
      </c>
      <c r="I9" s="4">
        <f t="shared" si="1"/>
        <v>-0.55658500026695545</v>
      </c>
      <c r="J9" s="3">
        <v>119.87</v>
      </c>
      <c r="K9" s="3">
        <v>45.024000000000001</v>
      </c>
      <c r="L9" s="3">
        <f t="shared" si="2"/>
        <v>-74.846000000000004</v>
      </c>
      <c r="M9" s="4">
        <f t="shared" si="3"/>
        <v>-0.62439309251689334</v>
      </c>
      <c r="N9" s="3">
        <v>353.399</v>
      </c>
      <c r="O9" s="3">
        <v>18.542000000000002</v>
      </c>
      <c r="P9" s="3">
        <f t="shared" si="4"/>
        <v>-334.85699999999997</v>
      </c>
      <c r="Q9" s="4">
        <f t="shared" si="5"/>
        <v>-0.94753239256477795</v>
      </c>
    </row>
    <row r="10" spans="1:17" outlineLevel="2">
      <c r="A10" s="30" t="s">
        <v>186</v>
      </c>
      <c r="B10" s="1" t="s">
        <v>4</v>
      </c>
      <c r="C10" s="1" t="s">
        <v>5</v>
      </c>
      <c r="D10" s="1" t="s">
        <v>6</v>
      </c>
      <c r="E10" s="1" t="s">
        <v>156</v>
      </c>
      <c r="F10" s="3">
        <v>4648.1049999999996</v>
      </c>
      <c r="G10" s="3">
        <v>2057.2600000000002</v>
      </c>
      <c r="H10" s="16">
        <f t="shared" si="0"/>
        <v>-2590.8449999999993</v>
      </c>
      <c r="I10" s="4">
        <f t="shared" si="1"/>
        <v>-0.55739812246065856</v>
      </c>
      <c r="J10" s="3">
        <v>403.01100000000002</v>
      </c>
      <c r="K10" s="3">
        <v>244.12299999999999</v>
      </c>
      <c r="L10" s="3">
        <f t="shared" si="2"/>
        <v>-158.88800000000003</v>
      </c>
      <c r="M10" s="4">
        <f t="shared" si="3"/>
        <v>-0.39425226606717939</v>
      </c>
      <c r="N10" s="3">
        <v>215.773</v>
      </c>
      <c r="O10" s="3">
        <v>9.4060000000000006</v>
      </c>
      <c r="P10" s="3">
        <f t="shared" si="4"/>
        <v>-206.36699999999999</v>
      </c>
      <c r="Q10" s="4">
        <f t="shared" si="5"/>
        <v>-0.95640789162684858</v>
      </c>
    </row>
    <row r="11" spans="1:17" outlineLevel="2">
      <c r="A11" s="30" t="s">
        <v>186</v>
      </c>
      <c r="B11" s="1" t="s">
        <v>4</v>
      </c>
      <c r="C11" s="1" t="s">
        <v>5</v>
      </c>
      <c r="D11" s="1" t="s">
        <v>6</v>
      </c>
      <c r="E11" s="1" t="s">
        <v>157</v>
      </c>
      <c r="F11" s="3">
        <v>13130.552655240812</v>
      </c>
      <c r="G11" s="16">
        <v>3831.6391736233345</v>
      </c>
      <c r="H11" s="16">
        <f t="shared" si="0"/>
        <v>-9298.9134816174774</v>
      </c>
      <c r="I11" s="4">
        <f t="shared" si="1"/>
        <v>-0.70818904015483242</v>
      </c>
      <c r="J11" s="3">
        <v>449.65495955569781</v>
      </c>
      <c r="K11" s="3">
        <v>220.45836691240839</v>
      </c>
      <c r="L11" s="3">
        <f t="shared" si="2"/>
        <v>-229.19659264328942</v>
      </c>
      <c r="M11" s="4">
        <f t="shared" si="3"/>
        <v>-0.50971658995990532</v>
      </c>
      <c r="N11" s="3">
        <v>96.2948668197605</v>
      </c>
      <c r="O11" s="3">
        <v>78.042202018462376</v>
      </c>
      <c r="P11" s="3">
        <f t="shared" si="4"/>
        <v>-18.252664801298124</v>
      </c>
      <c r="Q11" s="4">
        <f t="shared" si="5"/>
        <v>-0.1895497174887055</v>
      </c>
    </row>
    <row r="12" spans="1:17" outlineLevel="2">
      <c r="A12" s="30" t="s">
        <v>186</v>
      </c>
      <c r="B12" s="1" t="s">
        <v>4</v>
      </c>
      <c r="C12" s="1" t="s">
        <v>5</v>
      </c>
      <c r="D12" s="1" t="s">
        <v>6</v>
      </c>
      <c r="E12" s="1" t="s">
        <v>152</v>
      </c>
      <c r="F12" s="3">
        <v>2268.547</v>
      </c>
      <c r="G12" s="3">
        <v>1108.23</v>
      </c>
      <c r="H12" s="16">
        <f t="shared" si="0"/>
        <v>-1160.317</v>
      </c>
      <c r="I12" s="4">
        <f t="shared" si="1"/>
        <v>-0.51148025586421619</v>
      </c>
      <c r="J12" s="3">
        <v>283.54300000000001</v>
      </c>
      <c r="K12" s="3">
        <v>131.50200000000001</v>
      </c>
      <c r="L12" s="3">
        <f t="shared" si="2"/>
        <v>-152.041</v>
      </c>
      <c r="M12" s="4">
        <f t="shared" si="3"/>
        <v>-0.53621849243324649</v>
      </c>
      <c r="N12" s="3">
        <v>3311.212</v>
      </c>
      <c r="O12" s="3">
        <v>1421.2929999999999</v>
      </c>
      <c r="P12" s="3">
        <f t="shared" si="4"/>
        <v>-1889.9190000000001</v>
      </c>
      <c r="Q12" s="4">
        <f t="shared" si="5"/>
        <v>-0.57076351499088551</v>
      </c>
    </row>
    <row r="13" spans="1:17" outlineLevel="2">
      <c r="A13" s="30" t="s">
        <v>186</v>
      </c>
      <c r="B13" s="1" t="s">
        <v>4</v>
      </c>
      <c r="C13" s="1" t="s">
        <v>5</v>
      </c>
      <c r="D13" s="1" t="s">
        <v>6</v>
      </c>
      <c r="E13" s="1" t="s">
        <v>153</v>
      </c>
      <c r="F13" s="3">
        <v>1483.4269999999999</v>
      </c>
      <c r="G13" s="3">
        <v>2543.5349999999999</v>
      </c>
      <c r="H13" s="16">
        <f t="shared" si="0"/>
        <v>1060.1079999999999</v>
      </c>
      <c r="I13" s="4">
        <f t="shared" si="1"/>
        <v>0.71463442420826906</v>
      </c>
      <c r="J13" s="3">
        <v>44.655000000000001</v>
      </c>
      <c r="K13" s="3">
        <v>49.552999999999997</v>
      </c>
      <c r="L13" s="3">
        <f t="shared" si="2"/>
        <v>4.8979999999999961</v>
      </c>
      <c r="M13" s="4">
        <f t="shared" si="3"/>
        <v>0.10968536558056199</v>
      </c>
      <c r="N13" s="3">
        <v>154.75899999999999</v>
      </c>
      <c r="O13" s="3">
        <v>179.96799999999999</v>
      </c>
      <c r="P13" s="3">
        <f t="shared" si="4"/>
        <v>25.209000000000003</v>
      </c>
      <c r="Q13" s="4">
        <f t="shared" si="5"/>
        <v>0.16289198043409434</v>
      </c>
    </row>
    <row r="14" spans="1:17" outlineLevel="1">
      <c r="A14" s="30"/>
      <c r="B14" s="9" t="s">
        <v>189</v>
      </c>
      <c r="F14" s="3">
        <f>SUBTOTAL(9,F8:F13)</f>
        <v>27653.633155240812</v>
      </c>
      <c r="G14" s="3">
        <f>SUBTOTAL(9,G8:G13)</f>
        <v>13626.195573623334</v>
      </c>
      <c r="H14" s="16">
        <f>SUBTOTAL(9,H8:H13)</f>
        <v>-14027.437581617476</v>
      </c>
      <c r="I14" s="4"/>
      <c r="J14" s="3">
        <f>SUBTOTAL(9,J8:J13)</f>
        <v>3292.2560595556979</v>
      </c>
      <c r="K14" s="3">
        <f>SUBTOTAL(9,K8:K13)</f>
        <v>2518.2048669124083</v>
      </c>
      <c r="L14" s="3">
        <f>SUBTOTAL(9,L8:L13)</f>
        <v>-774.05119264328926</v>
      </c>
      <c r="M14" s="4"/>
      <c r="N14" s="3">
        <f>SUBTOTAL(9,N8:N13)</f>
        <v>8048.7302668197608</v>
      </c>
      <c r="O14" s="3">
        <f>SUBTOTAL(9,O8:O13)</f>
        <v>4542.4765020184623</v>
      </c>
      <c r="P14" s="3">
        <f>SUBTOTAL(9,P8:P13)</f>
        <v>-3506.2537648012981</v>
      </c>
      <c r="Q14" s="4"/>
    </row>
    <row r="15" spans="1:17" outlineLevel="2">
      <c r="A15" s="30" t="s">
        <v>186</v>
      </c>
      <c r="B15" s="1" t="s">
        <v>7</v>
      </c>
      <c r="C15" s="1" t="s">
        <v>8</v>
      </c>
      <c r="D15" s="1" t="s">
        <v>6</v>
      </c>
      <c r="E15" s="1" t="s">
        <v>3</v>
      </c>
      <c r="F15" s="3">
        <v>2936.0538000000001</v>
      </c>
      <c r="G15" s="3">
        <v>2608.0717</v>
      </c>
      <c r="H15" s="16">
        <f t="shared" ref="H15:H20" si="6">G15-F15</f>
        <v>-327.98210000000017</v>
      </c>
      <c r="I15" s="4">
        <f t="shared" ref="I15:I20" si="7">IF(F15&gt;0,(G15-F15)/F15,0)</f>
        <v>-0.11170847754901499</v>
      </c>
      <c r="J15" s="3">
        <v>1900.2927999999999</v>
      </c>
      <c r="K15" s="3">
        <v>1746.3431</v>
      </c>
      <c r="L15" s="3">
        <f t="shared" ref="L15:L20" si="8">K15-J15</f>
        <v>-153.94969999999989</v>
      </c>
      <c r="M15" s="4">
        <f t="shared" ref="M15:M20" si="9">IF(J15&gt;0,(K15-J15)/J15,0)</f>
        <v>-8.1013673261299463E-2</v>
      </c>
      <c r="N15" s="3">
        <v>3707.6569</v>
      </c>
      <c r="O15" s="3">
        <v>2677.0572999999999</v>
      </c>
      <c r="P15" s="3">
        <f t="shared" ref="P15:P20" si="10">O15-N15</f>
        <v>-1030.5996</v>
      </c>
      <c r="Q15" s="4">
        <f t="shared" ref="Q15:Q20" si="11">IF(N15&gt;0,(O15-N15)/N15,0)</f>
        <v>-0.27796520222785448</v>
      </c>
    </row>
    <row r="16" spans="1:17" outlineLevel="2">
      <c r="A16" s="30" t="s">
        <v>186</v>
      </c>
      <c r="B16" s="1" t="s">
        <v>7</v>
      </c>
      <c r="C16" s="1" t="s">
        <v>8</v>
      </c>
      <c r="D16" s="1" t="s">
        <v>6</v>
      </c>
      <c r="E16" s="1" t="s">
        <v>154</v>
      </c>
      <c r="F16" s="3">
        <v>3945.8809999999999</v>
      </c>
      <c r="G16" s="3">
        <v>1736.1659999999999</v>
      </c>
      <c r="H16" s="16">
        <f t="shared" si="6"/>
        <v>-2209.7150000000001</v>
      </c>
      <c r="I16" s="4">
        <f t="shared" si="7"/>
        <v>-0.56000548419985297</v>
      </c>
      <c r="J16" s="3">
        <v>168.52799999999999</v>
      </c>
      <c r="K16" s="3">
        <v>51.551000000000002</v>
      </c>
      <c r="L16" s="3">
        <f t="shared" si="8"/>
        <v>-116.97699999999999</v>
      </c>
      <c r="M16" s="4">
        <f t="shared" si="9"/>
        <v>-0.69411017753726378</v>
      </c>
      <c r="N16" s="3">
        <v>727.35799999999995</v>
      </c>
      <c r="O16" s="3">
        <v>35.716000000000001</v>
      </c>
      <c r="P16" s="3">
        <f t="shared" si="10"/>
        <v>-691.64199999999994</v>
      </c>
      <c r="Q16" s="4">
        <f t="shared" si="11"/>
        <v>-0.95089625741381822</v>
      </c>
    </row>
    <row r="17" spans="1:17" outlineLevel="2">
      <c r="A17" s="30" t="s">
        <v>186</v>
      </c>
      <c r="B17" s="1" t="s">
        <v>7</v>
      </c>
      <c r="C17" s="1" t="s">
        <v>8</v>
      </c>
      <c r="D17" s="1" t="s">
        <v>6</v>
      </c>
      <c r="E17" s="1" t="s">
        <v>156</v>
      </c>
      <c r="F17" s="3">
        <v>3688.1289999999999</v>
      </c>
      <c r="G17" s="3">
        <v>1603.857</v>
      </c>
      <c r="H17" s="16">
        <f t="shared" si="6"/>
        <v>-2084.2719999999999</v>
      </c>
      <c r="I17" s="4">
        <f t="shared" si="7"/>
        <v>-0.56512990733241708</v>
      </c>
      <c r="J17" s="3">
        <v>279.09699999999998</v>
      </c>
      <c r="K17" s="3">
        <v>136.798</v>
      </c>
      <c r="L17" s="3">
        <f t="shared" si="8"/>
        <v>-142.29899999999998</v>
      </c>
      <c r="M17" s="4">
        <f t="shared" si="9"/>
        <v>-0.50985499664991019</v>
      </c>
      <c r="N17" s="3">
        <v>174.059</v>
      </c>
      <c r="O17" s="3">
        <v>7.6029999999999998</v>
      </c>
      <c r="P17" s="3">
        <f t="shared" si="10"/>
        <v>-166.45599999999999</v>
      </c>
      <c r="Q17" s="4">
        <f t="shared" si="11"/>
        <v>-0.95631940893605039</v>
      </c>
    </row>
    <row r="18" spans="1:17" outlineLevel="2">
      <c r="A18" s="30" t="s">
        <v>186</v>
      </c>
      <c r="B18" s="1" t="s">
        <v>7</v>
      </c>
      <c r="C18" s="1" t="s">
        <v>8</v>
      </c>
      <c r="D18" s="1" t="s">
        <v>6</v>
      </c>
      <c r="E18" s="1" t="s">
        <v>157</v>
      </c>
      <c r="F18" s="3">
        <v>11253.400129867874</v>
      </c>
      <c r="G18" s="16">
        <v>3487.3661114544138</v>
      </c>
      <c r="H18" s="16">
        <f t="shared" si="6"/>
        <v>-7766.0340184134602</v>
      </c>
      <c r="I18" s="4">
        <f t="shared" si="7"/>
        <v>-0.69010556176719196</v>
      </c>
      <c r="J18" s="3">
        <v>365.43654128715752</v>
      </c>
      <c r="K18" s="3">
        <v>191.91430315232765</v>
      </c>
      <c r="L18" s="3">
        <f t="shared" si="8"/>
        <v>-173.52223813482988</v>
      </c>
      <c r="M18" s="4">
        <f t="shared" si="9"/>
        <v>-0.47483548723300029</v>
      </c>
      <c r="N18" s="3">
        <v>91.007236725735325</v>
      </c>
      <c r="O18" s="3">
        <v>79.848491739643833</v>
      </c>
      <c r="P18" s="3">
        <f t="shared" si="10"/>
        <v>-11.158744986091492</v>
      </c>
      <c r="Q18" s="4">
        <f t="shared" si="11"/>
        <v>-0.12261382047803661</v>
      </c>
    </row>
    <row r="19" spans="1:17" outlineLevel="2">
      <c r="A19" s="30" t="s">
        <v>186</v>
      </c>
      <c r="B19" s="1" t="s">
        <v>7</v>
      </c>
      <c r="C19" s="1" t="s">
        <v>8</v>
      </c>
      <c r="D19" s="1" t="s">
        <v>6</v>
      </c>
      <c r="E19" s="1" t="s">
        <v>152</v>
      </c>
      <c r="F19" s="3">
        <v>639.55100000000004</v>
      </c>
      <c r="G19" s="3">
        <v>384.54399999999998</v>
      </c>
      <c r="H19" s="16">
        <f t="shared" si="6"/>
        <v>-255.00700000000006</v>
      </c>
      <c r="I19" s="4">
        <f t="shared" si="7"/>
        <v>-0.39872817023192841</v>
      </c>
      <c r="J19" s="3">
        <v>88.055000000000007</v>
      </c>
      <c r="K19" s="3">
        <v>83.82</v>
      </c>
      <c r="L19" s="3">
        <f t="shared" si="8"/>
        <v>-4.2350000000000136</v>
      </c>
      <c r="M19" s="4">
        <f t="shared" si="9"/>
        <v>-4.8094940662086347E-2</v>
      </c>
      <c r="N19" s="3">
        <v>822.70299999999997</v>
      </c>
      <c r="O19" s="3">
        <v>398.39699999999999</v>
      </c>
      <c r="P19" s="3">
        <f t="shared" si="10"/>
        <v>-424.30599999999998</v>
      </c>
      <c r="Q19" s="4">
        <f t="shared" si="11"/>
        <v>-0.51574626566330739</v>
      </c>
    </row>
    <row r="20" spans="1:17" outlineLevel="2">
      <c r="A20" s="30" t="s">
        <v>186</v>
      </c>
      <c r="B20" s="1" t="s">
        <v>7</v>
      </c>
      <c r="C20" s="1" t="s">
        <v>8</v>
      </c>
      <c r="D20" s="1" t="s">
        <v>6</v>
      </c>
      <c r="E20" s="1" t="s">
        <v>153</v>
      </c>
      <c r="F20" s="3">
        <v>345.90499999999997</v>
      </c>
      <c r="G20" s="3">
        <v>951.63699999999994</v>
      </c>
      <c r="H20" s="16">
        <f t="shared" si="6"/>
        <v>605.73199999999997</v>
      </c>
      <c r="I20" s="4">
        <f t="shared" si="7"/>
        <v>1.7511513276766744</v>
      </c>
      <c r="J20" s="3">
        <v>40.415999999999997</v>
      </c>
      <c r="K20" s="3">
        <v>46.597000000000001</v>
      </c>
      <c r="L20" s="3">
        <f t="shared" si="8"/>
        <v>6.1810000000000045</v>
      </c>
      <c r="M20" s="4">
        <f t="shared" si="9"/>
        <v>0.15293448139350765</v>
      </c>
      <c r="N20" s="3">
        <v>55.615000000000002</v>
      </c>
      <c r="O20" s="3">
        <v>59.494999999999997</v>
      </c>
      <c r="P20" s="3">
        <f t="shared" si="10"/>
        <v>3.8799999999999955</v>
      </c>
      <c r="Q20" s="4">
        <f t="shared" si="11"/>
        <v>6.9765351074350362E-2</v>
      </c>
    </row>
    <row r="21" spans="1:17" outlineLevel="1">
      <c r="A21" s="30"/>
      <c r="B21" s="9" t="s">
        <v>190</v>
      </c>
      <c r="F21" s="3">
        <f>SUBTOTAL(9,F15:F20)</f>
        <v>22808.919929867872</v>
      </c>
      <c r="G21" s="3">
        <f>SUBTOTAL(9,G15:G20)</f>
        <v>10771.641811454414</v>
      </c>
      <c r="H21" s="16">
        <f>SUBTOTAL(9,H15:H20)</f>
        <v>-12037.27811841346</v>
      </c>
      <c r="I21" s="4"/>
      <c r="J21" s="3">
        <f>SUBTOTAL(9,J15:J20)</f>
        <v>2841.8253412871577</v>
      </c>
      <c r="K21" s="3">
        <f>SUBTOTAL(9,K15:K20)</f>
        <v>2257.0234031523278</v>
      </c>
      <c r="L21" s="3">
        <f>SUBTOTAL(9,L15:L20)</f>
        <v>-584.8019381348297</v>
      </c>
      <c r="M21" s="4"/>
      <c r="N21" s="3">
        <f>SUBTOTAL(9,N15:N20)</f>
        <v>5578.3991367257349</v>
      </c>
      <c r="O21" s="3">
        <f>SUBTOTAL(9,O15:O20)</f>
        <v>3258.1167917396438</v>
      </c>
      <c r="P21" s="3">
        <f>SUBTOTAL(9,P15:P20)</f>
        <v>-2320.2823449860912</v>
      </c>
      <c r="Q21" s="4"/>
    </row>
    <row r="22" spans="1:17" outlineLevel="2">
      <c r="A22" s="30" t="s">
        <v>184</v>
      </c>
      <c r="B22" s="1" t="s">
        <v>12</v>
      </c>
      <c r="C22" s="1" t="s">
        <v>13</v>
      </c>
      <c r="D22" s="1" t="s">
        <v>14</v>
      </c>
      <c r="E22" s="1" t="s">
        <v>3</v>
      </c>
      <c r="F22" s="3">
        <v>1547.3139000000001</v>
      </c>
      <c r="G22" s="3">
        <v>1629.4312</v>
      </c>
      <c r="H22" s="16">
        <f t="shared" ref="H22:H27" si="12">G22-F22</f>
        <v>82.117299999999886</v>
      </c>
      <c r="I22" s="4">
        <f t="shared" ref="I22:I27" si="13">IF(F22&gt;0,(G22-F22)/F22,0)</f>
        <v>5.3070873337336323E-2</v>
      </c>
      <c r="J22" s="3">
        <v>1120.4521</v>
      </c>
      <c r="K22" s="3">
        <v>1117.6130000000001</v>
      </c>
      <c r="L22" s="3">
        <f t="shared" ref="L22:L27" si="14">K22-J22</f>
        <v>-2.8390999999999167</v>
      </c>
      <c r="M22" s="4">
        <f t="shared" ref="M22:M27" si="15">IF(J22&gt;0,(K22-J22)/J22,0)</f>
        <v>-2.53388788329275E-3</v>
      </c>
      <c r="N22" s="3">
        <v>1241.3313000000001</v>
      </c>
      <c r="O22" s="3">
        <v>900.68979999999999</v>
      </c>
      <c r="P22" s="3">
        <f t="shared" ref="P22:P27" si="16">O22-N22</f>
        <v>-340.64150000000006</v>
      </c>
      <c r="Q22" s="4">
        <f t="shared" ref="Q22:Q27" si="17">IF(N22&gt;0,(O22-N22)/N22,0)</f>
        <v>-0.27441626582685869</v>
      </c>
    </row>
    <row r="23" spans="1:17" outlineLevel="2">
      <c r="A23" s="30" t="s">
        <v>184</v>
      </c>
      <c r="B23" s="1" t="s">
        <v>12</v>
      </c>
      <c r="C23" s="1" t="s">
        <v>13</v>
      </c>
      <c r="D23" s="1" t="s">
        <v>14</v>
      </c>
      <c r="E23" s="1" t="s">
        <v>154</v>
      </c>
      <c r="F23" s="3">
        <v>511.77100000000002</v>
      </c>
      <c r="G23" s="3">
        <v>265.57</v>
      </c>
      <c r="H23" s="16">
        <f t="shared" si="12"/>
        <v>-246.20100000000002</v>
      </c>
      <c r="I23" s="4">
        <f t="shared" si="13"/>
        <v>-0.48107649710515055</v>
      </c>
      <c r="J23" s="3">
        <v>11.874000000000001</v>
      </c>
      <c r="K23" s="3">
        <v>4.6479999999999997</v>
      </c>
      <c r="L23" s="3">
        <f t="shared" si="14"/>
        <v>-7.2260000000000009</v>
      </c>
      <c r="M23" s="4">
        <f t="shared" si="15"/>
        <v>-0.60855651002189659</v>
      </c>
      <c r="N23" s="3">
        <v>37.932000000000002</v>
      </c>
      <c r="O23" s="3">
        <v>0.17799999999999999</v>
      </c>
      <c r="P23" s="3">
        <f t="shared" si="16"/>
        <v>-37.754000000000005</v>
      </c>
      <c r="Q23" s="4">
        <f t="shared" si="17"/>
        <v>-0.99530739217547193</v>
      </c>
    </row>
    <row r="24" spans="1:17" outlineLevel="2">
      <c r="A24" s="30" t="s">
        <v>184</v>
      </c>
      <c r="B24" s="1" t="s">
        <v>12</v>
      </c>
      <c r="C24" s="1" t="s">
        <v>13</v>
      </c>
      <c r="D24" s="1" t="s">
        <v>14</v>
      </c>
      <c r="E24" s="1" t="s">
        <v>156</v>
      </c>
      <c r="F24" s="3">
        <v>2759.67</v>
      </c>
      <c r="G24" s="3">
        <v>959.02200000000005</v>
      </c>
      <c r="H24" s="16">
        <f t="shared" si="12"/>
        <v>-1800.6480000000001</v>
      </c>
      <c r="I24" s="4">
        <f t="shared" si="13"/>
        <v>-0.65248671036754402</v>
      </c>
      <c r="J24" s="3">
        <v>236.101</v>
      </c>
      <c r="K24" s="3">
        <v>71.370999999999995</v>
      </c>
      <c r="L24" s="3">
        <f t="shared" si="14"/>
        <v>-164.73000000000002</v>
      </c>
      <c r="M24" s="4">
        <f t="shared" si="15"/>
        <v>-0.69770987839949861</v>
      </c>
      <c r="N24" s="3">
        <v>192.898</v>
      </c>
      <c r="O24" s="3">
        <v>2.8380000000000001</v>
      </c>
      <c r="P24" s="3">
        <f t="shared" si="16"/>
        <v>-190.06</v>
      </c>
      <c r="Q24" s="4">
        <f t="shared" si="17"/>
        <v>-0.98528756130182793</v>
      </c>
    </row>
    <row r="25" spans="1:17" outlineLevel="2">
      <c r="A25" s="30" t="s">
        <v>184</v>
      </c>
      <c r="B25" s="1" t="s">
        <v>12</v>
      </c>
      <c r="C25" s="1" t="s">
        <v>13</v>
      </c>
      <c r="D25" s="1" t="s">
        <v>14</v>
      </c>
      <c r="E25" s="1" t="s">
        <v>157</v>
      </c>
      <c r="F25" s="3">
        <v>7698.2624470666051</v>
      </c>
      <c r="G25" s="16">
        <v>1615.5511164967902</v>
      </c>
      <c r="H25" s="16">
        <f t="shared" si="12"/>
        <v>-6082.7113305698149</v>
      </c>
      <c r="I25" s="4">
        <f t="shared" si="13"/>
        <v>-0.7901408106562553</v>
      </c>
      <c r="J25" s="36">
        <v>289.03468339508618</v>
      </c>
      <c r="K25" s="3">
        <v>90.386463954117062</v>
      </c>
      <c r="L25" s="3">
        <f t="shared" si="14"/>
        <v>-198.64821944096911</v>
      </c>
      <c r="M25" s="4">
        <f t="shared" si="15"/>
        <v>-0.68728159924473031</v>
      </c>
      <c r="N25" s="3">
        <v>79.245822854296406</v>
      </c>
      <c r="O25" s="3">
        <v>24.770641867082304</v>
      </c>
      <c r="P25" s="3">
        <f t="shared" si="16"/>
        <v>-54.475180987214102</v>
      </c>
      <c r="Q25" s="4">
        <f t="shared" si="17"/>
        <v>-0.68742022008369696</v>
      </c>
    </row>
    <row r="26" spans="1:17" outlineLevel="2">
      <c r="A26" s="30" t="s">
        <v>184</v>
      </c>
      <c r="B26" s="1" t="s">
        <v>12</v>
      </c>
      <c r="C26" s="1" t="s">
        <v>13</v>
      </c>
      <c r="D26" s="1" t="s">
        <v>14</v>
      </c>
      <c r="E26" s="1" t="s">
        <v>152</v>
      </c>
      <c r="F26" s="3">
        <v>54.5</v>
      </c>
      <c r="G26" s="3">
        <v>0</v>
      </c>
      <c r="H26" s="16">
        <f t="shared" si="12"/>
        <v>-54.5</v>
      </c>
      <c r="I26" s="4">
        <f t="shared" si="13"/>
        <v>-1</v>
      </c>
      <c r="J26" s="3">
        <v>10.07</v>
      </c>
      <c r="K26" s="3">
        <v>0</v>
      </c>
      <c r="L26" s="3">
        <f t="shared" si="14"/>
        <v>-10.07</v>
      </c>
      <c r="M26" s="4">
        <f t="shared" si="15"/>
        <v>-1</v>
      </c>
      <c r="N26" s="3">
        <v>141.19999999999999</v>
      </c>
      <c r="O26" s="3">
        <v>0</v>
      </c>
      <c r="P26" s="3">
        <f t="shared" si="16"/>
        <v>-141.19999999999999</v>
      </c>
      <c r="Q26" s="4">
        <f t="shared" si="17"/>
        <v>-1</v>
      </c>
    </row>
    <row r="27" spans="1:17" outlineLevel="2">
      <c r="A27" s="30" t="s">
        <v>184</v>
      </c>
      <c r="B27" s="1" t="s">
        <v>12</v>
      </c>
      <c r="C27" s="1" t="s">
        <v>13</v>
      </c>
      <c r="D27" s="1" t="s">
        <v>14</v>
      </c>
      <c r="E27" s="1" t="s">
        <v>153</v>
      </c>
      <c r="F27" s="3">
        <v>734.13900000000001</v>
      </c>
      <c r="G27" s="3">
        <v>791.27599999999995</v>
      </c>
      <c r="H27" s="16">
        <f t="shared" si="12"/>
        <v>57.136999999999944</v>
      </c>
      <c r="I27" s="4">
        <f t="shared" si="13"/>
        <v>7.7828585594825972E-2</v>
      </c>
      <c r="J27" s="3">
        <v>42.734000000000002</v>
      </c>
      <c r="K27" s="3">
        <v>28.59</v>
      </c>
      <c r="L27" s="3">
        <f t="shared" si="14"/>
        <v>-14.144000000000002</v>
      </c>
      <c r="M27" s="4">
        <f t="shared" si="15"/>
        <v>-0.33097767585529092</v>
      </c>
      <c r="N27" s="3">
        <v>471.22</v>
      </c>
      <c r="O27" s="3">
        <v>381.86</v>
      </c>
      <c r="P27" s="3">
        <f t="shared" si="16"/>
        <v>-89.360000000000014</v>
      </c>
      <c r="Q27" s="4">
        <f t="shared" si="17"/>
        <v>-0.18963541445609272</v>
      </c>
    </row>
    <row r="28" spans="1:17" outlineLevel="1">
      <c r="A28" s="30"/>
      <c r="B28" s="9" t="s">
        <v>191</v>
      </c>
      <c r="F28" s="3">
        <f>SUBTOTAL(9,F22:F27)</f>
        <v>13305.656347066604</v>
      </c>
      <c r="G28" s="3">
        <f>SUBTOTAL(9,G22:G27)</f>
        <v>5260.8503164967897</v>
      </c>
      <c r="H28" s="16">
        <f>SUBTOTAL(9,H22:H27)</f>
        <v>-8044.8060305698154</v>
      </c>
      <c r="I28" s="4"/>
      <c r="J28" s="3">
        <f>SUBTOTAL(9,J22:J27)</f>
        <v>1710.2657833950859</v>
      </c>
      <c r="K28" s="3">
        <f>SUBTOTAL(9,K22:K27)</f>
        <v>1312.608463954117</v>
      </c>
      <c r="L28" s="3">
        <f>SUBTOTAL(9,L22:L27)</f>
        <v>-397.65731944096905</v>
      </c>
      <c r="M28" s="4"/>
      <c r="N28" s="3">
        <f>SUBTOTAL(9,N22:N27)</f>
        <v>2163.8271228542962</v>
      </c>
      <c r="O28" s="3">
        <f>SUBTOTAL(9,O22:O27)</f>
        <v>1310.3364418670822</v>
      </c>
      <c r="P28" s="3">
        <f>SUBTOTAL(9,P22:P27)</f>
        <v>-853.4906809872142</v>
      </c>
      <c r="Q28" s="4"/>
    </row>
    <row r="29" spans="1:17" outlineLevel="2">
      <c r="A29" s="30" t="s">
        <v>185</v>
      </c>
      <c r="B29" s="1" t="s">
        <v>9</v>
      </c>
      <c r="C29" s="1" t="s">
        <v>10</v>
      </c>
      <c r="D29" s="1" t="s">
        <v>11</v>
      </c>
      <c r="E29" s="1" t="s">
        <v>3</v>
      </c>
      <c r="F29" s="3">
        <v>1292.8542</v>
      </c>
      <c r="G29" s="3">
        <v>1295.5554</v>
      </c>
      <c r="H29" s="16">
        <f t="shared" ref="H29:H34" si="18">G29-F29</f>
        <v>2.7011999999999716</v>
      </c>
      <c r="I29" s="4">
        <f t="shared" ref="I29:I34" si="19">IF(F29&gt;0,(G29-F29)/F29,0)</f>
        <v>2.089330722675435E-3</v>
      </c>
      <c r="J29" s="3">
        <v>921.6069</v>
      </c>
      <c r="K29" s="3">
        <v>950.43640000000005</v>
      </c>
      <c r="L29" s="3">
        <f t="shared" ref="L29:L34" si="20">K29-J29</f>
        <v>28.829500000000053</v>
      </c>
      <c r="M29" s="4">
        <f t="shared" ref="M29:M34" si="21">IF(J29&gt;0,(K29-J29)/J29,0)</f>
        <v>3.1281775342610882E-2</v>
      </c>
      <c r="N29" s="3">
        <v>629.97789999999998</v>
      </c>
      <c r="O29" s="3">
        <v>468.59289999999999</v>
      </c>
      <c r="P29" s="3">
        <f t="shared" ref="P29:P34" si="22">O29-N29</f>
        <v>-161.38499999999999</v>
      </c>
      <c r="Q29" s="4">
        <f t="shared" ref="Q29:Q34" si="23">IF(N29&gt;0,(O29-N29)/N29,0)</f>
        <v>-0.25617565314592783</v>
      </c>
    </row>
    <row r="30" spans="1:17" outlineLevel="2">
      <c r="A30" s="30" t="s">
        <v>185</v>
      </c>
      <c r="B30" s="1" t="s">
        <v>9</v>
      </c>
      <c r="C30" s="1" t="s">
        <v>10</v>
      </c>
      <c r="D30" s="1" t="s">
        <v>11</v>
      </c>
      <c r="E30" s="1" t="s">
        <v>154</v>
      </c>
      <c r="F30" s="3">
        <v>2824.9180000000001</v>
      </c>
      <c r="G30" s="3">
        <v>1278.9749999999999</v>
      </c>
      <c r="H30" s="16">
        <f t="shared" si="18"/>
        <v>-1545.9430000000002</v>
      </c>
      <c r="I30" s="4">
        <f t="shared" si="19"/>
        <v>-0.54725234502382025</v>
      </c>
      <c r="J30" s="3">
        <v>170.68299999999999</v>
      </c>
      <c r="K30" s="3">
        <v>44.451000000000001</v>
      </c>
      <c r="L30" s="3">
        <f t="shared" si="20"/>
        <v>-126.232</v>
      </c>
      <c r="M30" s="4">
        <f t="shared" si="21"/>
        <v>-0.73956984585459595</v>
      </c>
      <c r="N30" s="3">
        <v>1026.6179999999999</v>
      </c>
      <c r="O30" s="3">
        <v>36.579000000000001</v>
      </c>
      <c r="P30" s="3">
        <f t="shared" si="22"/>
        <v>-990.03899999999999</v>
      </c>
      <c r="Q30" s="4">
        <f t="shared" si="23"/>
        <v>-0.96436941491382389</v>
      </c>
    </row>
    <row r="31" spans="1:17" outlineLevel="2">
      <c r="A31" s="30" t="s">
        <v>185</v>
      </c>
      <c r="B31" s="1" t="s">
        <v>9</v>
      </c>
      <c r="C31" s="1" t="s">
        <v>10</v>
      </c>
      <c r="D31" s="1" t="s">
        <v>11</v>
      </c>
      <c r="E31" s="1" t="s">
        <v>156</v>
      </c>
      <c r="F31" s="3">
        <v>1754.799</v>
      </c>
      <c r="G31" s="3">
        <v>836.62400000000002</v>
      </c>
      <c r="H31" s="16">
        <f t="shared" si="18"/>
        <v>-918.17499999999995</v>
      </c>
      <c r="I31" s="4">
        <f t="shared" si="19"/>
        <v>-0.52323656441563959</v>
      </c>
      <c r="J31" s="3">
        <v>156.381</v>
      </c>
      <c r="K31" s="3">
        <v>103.261</v>
      </c>
      <c r="L31" s="3">
        <f t="shared" si="20"/>
        <v>-53.120000000000005</v>
      </c>
      <c r="M31" s="4">
        <f t="shared" si="21"/>
        <v>-0.33968320959707382</v>
      </c>
      <c r="N31" s="3">
        <v>91.411000000000001</v>
      </c>
      <c r="O31" s="3">
        <v>3.2189999999999999</v>
      </c>
      <c r="P31" s="3">
        <f t="shared" si="22"/>
        <v>-88.192000000000007</v>
      </c>
      <c r="Q31" s="4">
        <f t="shared" si="23"/>
        <v>-0.96478541969784826</v>
      </c>
    </row>
    <row r="32" spans="1:17" outlineLevel="2">
      <c r="A32" s="30" t="s">
        <v>185</v>
      </c>
      <c r="B32" s="1" t="s">
        <v>9</v>
      </c>
      <c r="C32" s="1" t="s">
        <v>10</v>
      </c>
      <c r="D32" s="1" t="s">
        <v>11</v>
      </c>
      <c r="E32" s="1" t="s">
        <v>157</v>
      </c>
      <c r="F32" s="40">
        <v>10576.71219313342</v>
      </c>
      <c r="G32" s="31">
        <v>2591.0138672000003</v>
      </c>
      <c r="H32" s="16">
        <f t="shared" si="18"/>
        <v>-7985.6983259334202</v>
      </c>
      <c r="I32" s="4">
        <f t="shared" si="19"/>
        <v>-0.75502653188557689</v>
      </c>
      <c r="J32" s="40">
        <v>324.18516419009006</v>
      </c>
      <c r="K32" s="39">
        <v>112.74975690000001</v>
      </c>
      <c r="L32" s="3">
        <f t="shared" si="20"/>
        <v>-211.43540729009004</v>
      </c>
      <c r="M32" s="4">
        <f t="shared" si="21"/>
        <v>-0.65220568565596737</v>
      </c>
      <c r="N32" s="24">
        <v>99.908527610109971</v>
      </c>
      <c r="O32" s="24">
        <v>89.4</v>
      </c>
      <c r="P32" s="3">
        <f t="shared" si="22"/>
        <v>-10.508527610109965</v>
      </c>
      <c r="Q32" s="4">
        <f t="shared" si="23"/>
        <v>-0.10518148812200674</v>
      </c>
    </row>
    <row r="33" spans="1:17" outlineLevel="2">
      <c r="A33" s="30" t="s">
        <v>185</v>
      </c>
      <c r="B33" s="1" t="s">
        <v>9</v>
      </c>
      <c r="C33" s="1" t="s">
        <v>10</v>
      </c>
      <c r="D33" s="1" t="s">
        <v>11</v>
      </c>
      <c r="E33" s="1" t="s">
        <v>152</v>
      </c>
      <c r="F33" s="3">
        <v>2864.8980000000001</v>
      </c>
      <c r="G33" s="3">
        <v>1757.5070000000001</v>
      </c>
      <c r="H33" s="16">
        <f t="shared" si="18"/>
        <v>-1107.3910000000001</v>
      </c>
      <c r="I33" s="4">
        <f t="shared" si="19"/>
        <v>-0.38653767080014717</v>
      </c>
      <c r="J33" s="3">
        <v>518.86</v>
      </c>
      <c r="K33" s="3">
        <v>519.928</v>
      </c>
      <c r="L33" s="3">
        <f t="shared" si="20"/>
        <v>1.0679999999999836</v>
      </c>
      <c r="M33" s="4">
        <f t="shared" si="21"/>
        <v>2.0583587094784406E-3</v>
      </c>
      <c r="N33" s="3">
        <v>9118.8780000000006</v>
      </c>
      <c r="O33" s="3">
        <v>2571.92</v>
      </c>
      <c r="P33" s="3">
        <f t="shared" si="22"/>
        <v>-6546.9580000000005</v>
      </c>
      <c r="Q33" s="4">
        <f t="shared" si="23"/>
        <v>-0.71795652930108289</v>
      </c>
    </row>
    <row r="34" spans="1:17" outlineLevel="2">
      <c r="A34" s="30" t="s">
        <v>185</v>
      </c>
      <c r="B34" s="1" t="s">
        <v>9</v>
      </c>
      <c r="C34" s="1" t="s">
        <v>10</v>
      </c>
      <c r="D34" s="1" t="s">
        <v>11</v>
      </c>
      <c r="E34" s="1" t="s">
        <v>153</v>
      </c>
      <c r="F34" s="3">
        <v>3769.9319999999998</v>
      </c>
      <c r="G34" s="3">
        <v>2355.3319999999999</v>
      </c>
      <c r="H34" s="16">
        <f t="shared" si="18"/>
        <v>-1414.6</v>
      </c>
      <c r="I34" s="4">
        <f t="shared" si="19"/>
        <v>-0.37523223230551639</v>
      </c>
      <c r="J34" s="3">
        <v>816.15899999999999</v>
      </c>
      <c r="K34" s="3">
        <v>688.05200000000002</v>
      </c>
      <c r="L34" s="3">
        <f t="shared" si="20"/>
        <v>-128.10699999999997</v>
      </c>
      <c r="M34" s="4">
        <f t="shared" si="21"/>
        <v>-0.15696328779073682</v>
      </c>
      <c r="N34" s="3">
        <v>4261.3559999999998</v>
      </c>
      <c r="O34" s="3">
        <v>3779.652</v>
      </c>
      <c r="P34" s="3">
        <f t="shared" si="22"/>
        <v>-481.70399999999972</v>
      </c>
      <c r="Q34" s="4">
        <f t="shared" si="23"/>
        <v>-0.11304007456781356</v>
      </c>
    </row>
    <row r="35" spans="1:17" outlineLevel="1">
      <c r="A35" s="30"/>
      <c r="B35" s="9" t="s">
        <v>192</v>
      </c>
      <c r="F35" s="3">
        <f>SUBTOTAL(9,F29:F34)</f>
        <v>23084.113393133423</v>
      </c>
      <c r="G35" s="3">
        <f>SUBTOTAL(9,G29:G34)</f>
        <v>10115.007267200001</v>
      </c>
      <c r="H35" s="16">
        <f>SUBTOTAL(9,H29:H34)</f>
        <v>-12969.10612593342</v>
      </c>
      <c r="I35" s="4"/>
      <c r="J35" s="3">
        <f>SUBTOTAL(9,J29:J34)</f>
        <v>2907.8750641900901</v>
      </c>
      <c r="K35" s="3">
        <f>SUBTOTAL(9,K29:K34)</f>
        <v>2418.8781569000002</v>
      </c>
      <c r="L35" s="3">
        <f>SUBTOTAL(9,L29:L34)</f>
        <v>-488.99690729009001</v>
      </c>
      <c r="M35" s="4"/>
      <c r="N35" s="3">
        <f>SUBTOTAL(9,N29:N34)</f>
        <v>15228.149427610111</v>
      </c>
      <c r="O35" s="3">
        <f>SUBTOTAL(9,O29:O34)</f>
        <v>6949.3629000000001</v>
      </c>
      <c r="P35" s="3">
        <f>SUBTOTAL(9,P29:P34)</f>
        <v>-8278.7865276101111</v>
      </c>
      <c r="Q35" s="4"/>
    </row>
    <row r="36" spans="1:17" outlineLevel="2">
      <c r="A36" s="30" t="s">
        <v>183</v>
      </c>
      <c r="B36" s="1" t="s">
        <v>15</v>
      </c>
      <c r="C36" s="1" t="s">
        <v>16</v>
      </c>
      <c r="D36" s="1" t="s">
        <v>17</v>
      </c>
      <c r="E36" s="1" t="s">
        <v>3</v>
      </c>
      <c r="F36" s="3">
        <v>695.23260000000005</v>
      </c>
      <c r="G36" s="3">
        <v>757.10940000000005</v>
      </c>
      <c r="H36" s="16">
        <f t="shared" ref="H36:H41" si="24">G36-F36</f>
        <v>61.876800000000003</v>
      </c>
      <c r="I36" s="4">
        <f t="shared" ref="I36:I41" si="25">IF(F36&gt;0,(G36-F36)/F36,0)</f>
        <v>8.9001580190572194E-2</v>
      </c>
      <c r="J36" s="3">
        <v>929.96190000000001</v>
      </c>
      <c r="K36" s="3">
        <v>974.62810000000002</v>
      </c>
      <c r="L36" s="3">
        <f t="shared" ref="L36:L41" si="26">K36-J36</f>
        <v>44.666200000000003</v>
      </c>
      <c r="M36" s="4">
        <f t="shared" ref="M36:M41" si="27">IF(J36&gt;0,(K36-J36)/J36,0)</f>
        <v>4.8030139729380313E-2</v>
      </c>
      <c r="N36" s="3">
        <v>337.50709999999998</v>
      </c>
      <c r="O36" s="3">
        <v>39.9161</v>
      </c>
      <c r="P36" s="3">
        <f t="shared" ref="P36:P41" si="28">O36-N36</f>
        <v>-297.59100000000001</v>
      </c>
      <c r="Q36" s="4">
        <f t="shared" ref="Q36:Q41" si="29">IF(N36&gt;0,(O36-N36)/N36,0)</f>
        <v>-0.88173256207054618</v>
      </c>
    </row>
    <row r="37" spans="1:17" outlineLevel="2">
      <c r="A37" s="30" t="s">
        <v>183</v>
      </c>
      <c r="B37" s="1" t="s">
        <v>15</v>
      </c>
      <c r="C37" s="1" t="s">
        <v>16</v>
      </c>
      <c r="D37" s="1" t="s">
        <v>17</v>
      </c>
      <c r="E37" s="1" t="s">
        <v>154</v>
      </c>
      <c r="F37" s="3">
        <v>3104.971</v>
      </c>
      <c r="G37" s="3">
        <v>2506.2890000000002</v>
      </c>
      <c r="H37" s="16">
        <f t="shared" si="24"/>
        <v>-598.68199999999979</v>
      </c>
      <c r="I37" s="4">
        <f t="shared" si="25"/>
        <v>-0.192814039164939</v>
      </c>
      <c r="J37" s="3">
        <v>79.927000000000007</v>
      </c>
      <c r="K37" s="3">
        <v>36.418999999999997</v>
      </c>
      <c r="L37" s="3">
        <f t="shared" si="26"/>
        <v>-43.50800000000001</v>
      </c>
      <c r="M37" s="4">
        <f t="shared" si="27"/>
        <v>-0.54434671637869558</v>
      </c>
      <c r="N37" s="3">
        <v>351.38299999999998</v>
      </c>
      <c r="O37" s="3">
        <v>197.309</v>
      </c>
      <c r="P37" s="3">
        <f t="shared" si="28"/>
        <v>-154.07399999999998</v>
      </c>
      <c r="Q37" s="4">
        <f t="shared" si="29"/>
        <v>-0.43847881087019003</v>
      </c>
    </row>
    <row r="38" spans="1:17" outlineLevel="2">
      <c r="A38" s="30" t="s">
        <v>183</v>
      </c>
      <c r="B38" s="1" t="s">
        <v>15</v>
      </c>
      <c r="C38" s="1" t="s">
        <v>16</v>
      </c>
      <c r="D38" s="1" t="s">
        <v>17</v>
      </c>
      <c r="E38" s="1" t="s">
        <v>156</v>
      </c>
      <c r="F38" s="3">
        <v>2260.8809999999999</v>
      </c>
      <c r="G38" s="3">
        <v>980.37199999999996</v>
      </c>
      <c r="H38" s="16">
        <f t="shared" si="24"/>
        <v>-1280.509</v>
      </c>
      <c r="I38" s="4">
        <f t="shared" si="25"/>
        <v>-0.56637611621310457</v>
      </c>
      <c r="J38" s="3">
        <v>220.583</v>
      </c>
      <c r="K38" s="3">
        <v>123.18300000000001</v>
      </c>
      <c r="L38" s="3">
        <f t="shared" si="26"/>
        <v>-97.399999999999991</v>
      </c>
      <c r="M38" s="4">
        <f t="shared" si="27"/>
        <v>-0.44155714628960524</v>
      </c>
      <c r="N38" s="3">
        <v>122.90300000000001</v>
      </c>
      <c r="O38" s="3">
        <v>3.5129999999999999</v>
      </c>
      <c r="P38" s="3">
        <f t="shared" si="28"/>
        <v>-119.39</v>
      </c>
      <c r="Q38" s="4">
        <f t="shared" si="29"/>
        <v>-0.97141648291742266</v>
      </c>
    </row>
    <row r="39" spans="1:17" outlineLevel="2">
      <c r="A39" s="30" t="s">
        <v>183</v>
      </c>
      <c r="B39" s="1" t="s">
        <v>15</v>
      </c>
      <c r="C39" s="1" t="s">
        <v>16</v>
      </c>
      <c r="D39" s="1" t="s">
        <v>17</v>
      </c>
      <c r="E39" s="1" t="s">
        <v>157</v>
      </c>
      <c r="F39" s="3">
        <v>10015.349475749999</v>
      </c>
      <c r="G39" s="16">
        <v>3810.1525079799999</v>
      </c>
      <c r="H39" s="16">
        <f t="shared" si="24"/>
        <v>-6205.1969677699999</v>
      </c>
      <c r="I39" s="4">
        <f t="shared" si="25"/>
        <v>-0.61956869131671755</v>
      </c>
      <c r="J39" s="3">
        <v>338.86289011999997</v>
      </c>
      <c r="K39" s="3">
        <v>182.0037317</v>
      </c>
      <c r="L39" s="3">
        <f t="shared" si="26"/>
        <v>-156.85915841999997</v>
      </c>
      <c r="M39" s="4">
        <f t="shared" si="27"/>
        <v>-0.46289860292595675</v>
      </c>
      <c r="N39" s="3">
        <v>87.185418479999996</v>
      </c>
      <c r="O39" s="3">
        <v>92.207727469999995</v>
      </c>
      <c r="P39" s="3">
        <f t="shared" si="28"/>
        <v>5.0223089899999991</v>
      </c>
      <c r="Q39" s="4">
        <f t="shared" si="29"/>
        <v>5.7604919234884415E-2</v>
      </c>
    </row>
    <row r="40" spans="1:17" outlineLevel="2">
      <c r="A40" s="30" t="s">
        <v>183</v>
      </c>
      <c r="B40" s="1" t="s">
        <v>15</v>
      </c>
      <c r="C40" s="1" t="s">
        <v>16</v>
      </c>
      <c r="D40" s="1" t="s">
        <v>17</v>
      </c>
      <c r="E40" s="1" t="s">
        <v>152</v>
      </c>
      <c r="F40" s="3">
        <v>17516.023000000001</v>
      </c>
      <c r="G40" s="3">
        <v>7135.7290000000003</v>
      </c>
      <c r="H40" s="16">
        <f t="shared" si="24"/>
        <v>-10380.294000000002</v>
      </c>
      <c r="I40" s="4">
        <f t="shared" si="25"/>
        <v>-0.5926170569654996</v>
      </c>
      <c r="J40" s="3">
        <v>4757.66</v>
      </c>
      <c r="K40" s="3">
        <v>5278.4480000000003</v>
      </c>
      <c r="L40" s="3">
        <f t="shared" si="26"/>
        <v>520.78800000000047</v>
      </c>
      <c r="M40" s="4">
        <f t="shared" si="27"/>
        <v>0.10946305536755474</v>
      </c>
      <c r="N40" s="3">
        <v>63023.987999999998</v>
      </c>
      <c r="O40" s="3">
        <v>15728.918</v>
      </c>
      <c r="P40" s="3">
        <f t="shared" si="28"/>
        <v>-47295.07</v>
      </c>
      <c r="Q40" s="4">
        <f t="shared" si="29"/>
        <v>-0.75042966179798087</v>
      </c>
    </row>
    <row r="41" spans="1:17" outlineLevel="2">
      <c r="A41" s="30" t="s">
        <v>183</v>
      </c>
      <c r="B41" s="1" t="s">
        <v>15</v>
      </c>
      <c r="C41" s="1" t="s">
        <v>16</v>
      </c>
      <c r="D41" s="1" t="s">
        <v>17</v>
      </c>
      <c r="E41" s="1" t="s">
        <v>153</v>
      </c>
      <c r="F41" s="3">
        <v>131.114</v>
      </c>
      <c r="G41" s="3">
        <v>175.62299999999999</v>
      </c>
      <c r="H41" s="16">
        <f t="shared" si="24"/>
        <v>44.508999999999986</v>
      </c>
      <c r="I41" s="4">
        <f t="shared" si="25"/>
        <v>0.33946794392665913</v>
      </c>
      <c r="J41" s="3">
        <v>25.042000000000002</v>
      </c>
      <c r="K41" s="3">
        <v>28.390999999999998</v>
      </c>
      <c r="L41" s="3">
        <f t="shared" si="26"/>
        <v>3.3489999999999966</v>
      </c>
      <c r="M41" s="4">
        <f t="shared" si="27"/>
        <v>0.13373532465458016</v>
      </c>
      <c r="N41" s="3">
        <v>32.372999999999998</v>
      </c>
      <c r="O41" s="3">
        <v>12.504</v>
      </c>
      <c r="P41" s="3">
        <f t="shared" si="28"/>
        <v>-19.869</v>
      </c>
      <c r="Q41" s="4">
        <f t="shared" si="29"/>
        <v>-0.61375220090816429</v>
      </c>
    </row>
    <row r="42" spans="1:17" outlineLevel="1">
      <c r="A42" s="30"/>
      <c r="B42" s="9" t="s">
        <v>193</v>
      </c>
      <c r="F42" s="3">
        <f>SUBTOTAL(9,F36:F41)</f>
        <v>33723.571075750006</v>
      </c>
      <c r="G42" s="3">
        <f>SUBTOTAL(9,G36:G41)</f>
        <v>15365.274907980001</v>
      </c>
      <c r="H42" s="16">
        <f>SUBTOTAL(9,H36:H41)</f>
        <v>-18358.296167770004</v>
      </c>
      <c r="I42" s="4"/>
      <c r="J42" s="3">
        <f>SUBTOTAL(9,J36:J41)</f>
        <v>6352.0367901199998</v>
      </c>
      <c r="K42" s="3">
        <f>SUBTOTAL(9,K36:K41)</f>
        <v>6623.0728316999994</v>
      </c>
      <c r="L42" s="3">
        <f>SUBTOTAL(9,L36:L41)</f>
        <v>271.03604158000047</v>
      </c>
      <c r="M42" s="4"/>
      <c r="N42" s="3">
        <f>SUBTOTAL(9,N36:N41)</f>
        <v>63955.339518479996</v>
      </c>
      <c r="O42" s="3">
        <f>SUBTOTAL(9,O36:O41)</f>
        <v>16074.36782747</v>
      </c>
      <c r="P42" s="3">
        <f>SUBTOTAL(9,P36:P41)</f>
        <v>-47880.971691009996</v>
      </c>
      <c r="Q42" s="4"/>
    </row>
    <row r="43" spans="1:17" outlineLevel="2">
      <c r="A43" s="30" t="s">
        <v>183</v>
      </c>
      <c r="B43" s="1" t="s">
        <v>18</v>
      </c>
      <c r="C43" s="1" t="s">
        <v>19</v>
      </c>
      <c r="D43" s="1" t="s">
        <v>17</v>
      </c>
      <c r="E43" s="1" t="s">
        <v>3</v>
      </c>
      <c r="F43" s="3">
        <v>1492.9881</v>
      </c>
      <c r="G43" s="3">
        <v>1590.933</v>
      </c>
      <c r="H43" s="16">
        <f t="shared" ref="H43:H48" si="30">G43-F43</f>
        <v>97.944899999999961</v>
      </c>
      <c r="I43" s="4">
        <f t="shared" ref="I43:I48" si="31">IF(F43&gt;0,(G43-F43)/F43,0)</f>
        <v>6.5603269041461187E-2</v>
      </c>
      <c r="J43" s="3">
        <v>1517.9271000000001</v>
      </c>
      <c r="K43" s="3">
        <v>1565.3544999999999</v>
      </c>
      <c r="L43" s="3">
        <f t="shared" ref="L43:L48" si="32">K43-J43</f>
        <v>47.427399999999807</v>
      </c>
      <c r="M43" s="4">
        <f t="shared" ref="M43:M48" si="33">IF(J43&gt;0,(K43-J43)/J43,0)</f>
        <v>3.1244847002204389E-2</v>
      </c>
      <c r="N43" s="3">
        <v>607.37630000000001</v>
      </c>
      <c r="O43" s="3">
        <v>100.10939999999999</v>
      </c>
      <c r="P43" s="3">
        <f t="shared" ref="P43:P48" si="34">O43-N43</f>
        <v>-507.26690000000002</v>
      </c>
      <c r="Q43" s="4">
        <f t="shared" ref="Q43:Q48" si="35">IF(N43&gt;0,(O43-N43)/N43,0)</f>
        <v>-0.83517730276930469</v>
      </c>
    </row>
    <row r="44" spans="1:17" outlineLevel="2">
      <c r="A44" s="30" t="s">
        <v>183</v>
      </c>
      <c r="B44" s="1" t="s">
        <v>18</v>
      </c>
      <c r="C44" s="1" t="s">
        <v>19</v>
      </c>
      <c r="D44" s="1" t="s">
        <v>17</v>
      </c>
      <c r="E44" s="1" t="s">
        <v>154</v>
      </c>
      <c r="F44" s="3">
        <v>3043.1120000000001</v>
      </c>
      <c r="G44" s="3">
        <v>1353.309</v>
      </c>
      <c r="H44" s="16">
        <f t="shared" si="30"/>
        <v>-1689.8030000000001</v>
      </c>
      <c r="I44" s="4">
        <f t="shared" si="31"/>
        <v>-0.55528781063595423</v>
      </c>
      <c r="J44" s="3">
        <v>103.261</v>
      </c>
      <c r="K44" s="3">
        <v>37.889000000000003</v>
      </c>
      <c r="L44" s="3">
        <f t="shared" si="32"/>
        <v>-65.371999999999986</v>
      </c>
      <c r="M44" s="4">
        <f t="shared" si="33"/>
        <v>-0.6330754108521125</v>
      </c>
      <c r="N44" s="3">
        <v>176.07300000000001</v>
      </c>
      <c r="O44" s="3">
        <v>15.455</v>
      </c>
      <c r="P44" s="3">
        <f t="shared" si="34"/>
        <v>-160.61799999999999</v>
      </c>
      <c r="Q44" s="4">
        <f t="shared" si="35"/>
        <v>-0.91222390712942925</v>
      </c>
    </row>
    <row r="45" spans="1:17" outlineLevel="2">
      <c r="A45" s="30" t="s">
        <v>183</v>
      </c>
      <c r="B45" s="1" t="s">
        <v>18</v>
      </c>
      <c r="C45" s="1" t="s">
        <v>19</v>
      </c>
      <c r="D45" s="1" t="s">
        <v>17</v>
      </c>
      <c r="E45" s="1" t="s">
        <v>156</v>
      </c>
      <c r="F45" s="3">
        <v>4160.8310000000001</v>
      </c>
      <c r="G45" s="3">
        <v>1572.5719999999999</v>
      </c>
      <c r="H45" s="16">
        <f t="shared" si="30"/>
        <v>-2588.259</v>
      </c>
      <c r="I45" s="4">
        <f t="shared" si="31"/>
        <v>-0.62205338308621516</v>
      </c>
      <c r="J45" s="3">
        <v>372.42200000000003</v>
      </c>
      <c r="K45" s="3">
        <v>177.24199999999999</v>
      </c>
      <c r="L45" s="3">
        <f t="shared" si="32"/>
        <v>-195.18000000000004</v>
      </c>
      <c r="M45" s="4">
        <f t="shared" si="33"/>
        <v>-0.52408289521027229</v>
      </c>
      <c r="N45" s="3">
        <v>250.61</v>
      </c>
      <c r="O45" s="3">
        <v>5.4580000000000002</v>
      </c>
      <c r="P45" s="3">
        <f t="shared" si="34"/>
        <v>-245.15200000000002</v>
      </c>
      <c r="Q45" s="4">
        <f t="shared" si="35"/>
        <v>-0.97822114041738162</v>
      </c>
    </row>
    <row r="46" spans="1:17" outlineLevel="2">
      <c r="A46" s="30" t="s">
        <v>183</v>
      </c>
      <c r="B46" s="1" t="s">
        <v>18</v>
      </c>
      <c r="C46" s="1" t="s">
        <v>19</v>
      </c>
      <c r="D46" s="1" t="s">
        <v>17</v>
      </c>
      <c r="E46" s="1" t="s">
        <v>157</v>
      </c>
      <c r="F46" s="3">
        <v>14548.66210532</v>
      </c>
      <c r="G46" s="16">
        <v>4852.5805094099996</v>
      </c>
      <c r="H46" s="16">
        <f t="shared" si="30"/>
        <v>-9696.08159591</v>
      </c>
      <c r="I46" s="4">
        <f t="shared" si="31"/>
        <v>-0.66645864243176289</v>
      </c>
      <c r="J46" s="3">
        <v>503.30183352</v>
      </c>
      <c r="K46" s="3">
        <v>225.06748924000001</v>
      </c>
      <c r="L46" s="3">
        <f t="shared" si="32"/>
        <v>-278.23434427999996</v>
      </c>
      <c r="M46" s="4">
        <f t="shared" si="33"/>
        <v>-0.5528180621439035</v>
      </c>
      <c r="N46" s="3">
        <v>123.7361475</v>
      </c>
      <c r="O46" s="3">
        <v>114.53350232</v>
      </c>
      <c r="P46" s="3">
        <f t="shared" si="34"/>
        <v>-9.2026451800000046</v>
      </c>
      <c r="Q46" s="4">
        <f t="shared" si="35"/>
        <v>-7.4373134818990577E-2</v>
      </c>
    </row>
    <row r="47" spans="1:17" outlineLevel="2">
      <c r="A47" s="30" t="s">
        <v>183</v>
      </c>
      <c r="B47" s="1" t="s">
        <v>18</v>
      </c>
      <c r="C47" s="1" t="s">
        <v>19</v>
      </c>
      <c r="D47" s="1" t="s">
        <v>17</v>
      </c>
      <c r="E47" s="1" t="s">
        <v>152</v>
      </c>
      <c r="F47" s="3">
        <v>5874.0889999999999</v>
      </c>
      <c r="G47" s="3">
        <v>1555.85</v>
      </c>
      <c r="H47" s="16">
        <f t="shared" si="30"/>
        <v>-4318.2389999999996</v>
      </c>
      <c r="I47" s="4">
        <f t="shared" si="31"/>
        <v>-0.73513339685523993</v>
      </c>
      <c r="J47" s="3">
        <v>1915.46</v>
      </c>
      <c r="K47" s="3">
        <v>1849.403</v>
      </c>
      <c r="L47" s="3">
        <f t="shared" si="32"/>
        <v>-66.057000000000016</v>
      </c>
      <c r="M47" s="4">
        <f t="shared" si="33"/>
        <v>-3.4486233071951394E-2</v>
      </c>
      <c r="N47" s="3">
        <v>30630.802</v>
      </c>
      <c r="O47" s="3">
        <v>3178.1880000000001</v>
      </c>
      <c r="P47" s="3">
        <f t="shared" si="34"/>
        <v>-27452.614000000001</v>
      </c>
      <c r="Q47" s="4">
        <f t="shared" si="35"/>
        <v>-0.89624208990675469</v>
      </c>
    </row>
    <row r="48" spans="1:17" outlineLevel="2">
      <c r="A48" s="30" t="s">
        <v>183</v>
      </c>
      <c r="B48" s="1" t="s">
        <v>18</v>
      </c>
      <c r="C48" s="1" t="s">
        <v>19</v>
      </c>
      <c r="D48" s="1" t="s">
        <v>17</v>
      </c>
      <c r="E48" s="1" t="s">
        <v>153</v>
      </c>
      <c r="F48" s="3">
        <v>3402.3</v>
      </c>
      <c r="G48" s="3">
        <v>4048.076</v>
      </c>
      <c r="H48" s="16">
        <f t="shared" si="30"/>
        <v>645.77599999999984</v>
      </c>
      <c r="I48" s="4">
        <f t="shared" si="31"/>
        <v>0.1898057196602298</v>
      </c>
      <c r="J48" s="3">
        <v>1599.0820000000001</v>
      </c>
      <c r="K48" s="3">
        <v>1606.8</v>
      </c>
      <c r="L48" s="3">
        <f t="shared" si="32"/>
        <v>7.7179999999998472</v>
      </c>
      <c r="M48" s="4">
        <f t="shared" si="33"/>
        <v>4.8265192153997402E-3</v>
      </c>
      <c r="N48" s="3">
        <v>3529.5250000000001</v>
      </c>
      <c r="O48" s="3">
        <v>3018.8620000000001</v>
      </c>
      <c r="P48" s="3">
        <f t="shared" si="34"/>
        <v>-510.66300000000001</v>
      </c>
      <c r="Q48" s="4">
        <f t="shared" si="35"/>
        <v>-0.14468320808040741</v>
      </c>
    </row>
    <row r="49" spans="1:17" outlineLevel="1">
      <c r="A49" s="30"/>
      <c r="B49" s="9" t="s">
        <v>194</v>
      </c>
      <c r="F49" s="3">
        <f>SUBTOTAL(9,F43:F48)</f>
        <v>32521.982205320001</v>
      </c>
      <c r="G49" s="3">
        <f>SUBTOTAL(9,G43:G48)</f>
        <v>14973.320509410001</v>
      </c>
      <c r="H49" s="16">
        <f>SUBTOTAL(9,H43:H48)</f>
        <v>-17548.661695909999</v>
      </c>
      <c r="I49" s="4"/>
      <c r="J49" s="3">
        <f>SUBTOTAL(9,J43:J48)</f>
        <v>6011.4539335200006</v>
      </c>
      <c r="K49" s="3">
        <f>SUBTOTAL(9,K43:K48)</f>
        <v>5461.7559892399995</v>
      </c>
      <c r="L49" s="3">
        <f>SUBTOTAL(9,L43:L48)</f>
        <v>-549.69794428000034</v>
      </c>
      <c r="M49" s="4"/>
      <c r="N49" s="3">
        <f>SUBTOTAL(9,N43:N48)</f>
        <v>35318.122447499998</v>
      </c>
      <c r="O49" s="3">
        <f>SUBTOTAL(9,O43:O48)</f>
        <v>6432.6059023199996</v>
      </c>
      <c r="P49" s="3">
        <f>SUBTOTAL(9,P43:P48)</f>
        <v>-28885.516545180002</v>
      </c>
      <c r="Q49" s="4"/>
    </row>
    <row r="50" spans="1:17" outlineLevel="2">
      <c r="A50" s="30" t="s">
        <v>183</v>
      </c>
      <c r="B50" s="1" t="s">
        <v>20</v>
      </c>
      <c r="C50" s="1" t="s">
        <v>21</v>
      </c>
      <c r="D50" s="1" t="s">
        <v>17</v>
      </c>
      <c r="E50" s="1" t="s">
        <v>3</v>
      </c>
      <c r="F50" s="3">
        <v>339.25970000000001</v>
      </c>
      <c r="G50" s="3">
        <v>388.80970000000002</v>
      </c>
      <c r="H50" s="16">
        <f t="shared" ref="H50:H55" si="36">G50-F50</f>
        <v>49.550000000000011</v>
      </c>
      <c r="I50" s="4">
        <f t="shared" ref="I50:I55" si="37">IF(F50&gt;0,(G50-F50)/F50,0)</f>
        <v>0.14605330370804434</v>
      </c>
      <c r="J50" s="3">
        <v>536.98379999999997</v>
      </c>
      <c r="K50" s="3">
        <v>567.36720000000003</v>
      </c>
      <c r="L50" s="3">
        <f t="shared" ref="L50:L55" si="38">K50-J50</f>
        <v>30.383400000000051</v>
      </c>
      <c r="M50" s="4">
        <f t="shared" ref="M50:M55" si="39">IF(J50&gt;0,(K50-J50)/J50,0)</f>
        <v>5.6581595198961408E-2</v>
      </c>
      <c r="N50" s="3">
        <v>426.48180000000002</v>
      </c>
      <c r="O50" s="3">
        <v>38.723199999999999</v>
      </c>
      <c r="P50" s="3">
        <f t="shared" ref="P50:P55" si="40">O50-N50</f>
        <v>-387.7586</v>
      </c>
      <c r="Q50" s="4">
        <f t="shared" ref="Q50:Q55" si="41">IF(N50&gt;0,(O50-N50)/N50,0)</f>
        <v>-0.90920315943142238</v>
      </c>
    </row>
    <row r="51" spans="1:17" outlineLevel="2">
      <c r="A51" s="30" t="s">
        <v>183</v>
      </c>
      <c r="B51" s="1" t="s">
        <v>20</v>
      </c>
      <c r="C51" s="1" t="s">
        <v>21</v>
      </c>
      <c r="D51" s="1" t="s">
        <v>17</v>
      </c>
      <c r="E51" s="1" t="s">
        <v>154</v>
      </c>
      <c r="F51" s="3">
        <v>181.52500000000001</v>
      </c>
      <c r="G51" s="3">
        <v>98.137</v>
      </c>
      <c r="H51" s="16">
        <f t="shared" si="36"/>
        <v>-83.388000000000005</v>
      </c>
      <c r="I51" s="4">
        <f t="shared" si="37"/>
        <v>-0.45937474177110593</v>
      </c>
      <c r="J51" s="3">
        <v>6.22</v>
      </c>
      <c r="K51" s="3">
        <v>2.21</v>
      </c>
      <c r="L51" s="3">
        <f t="shared" si="38"/>
        <v>-4.01</v>
      </c>
      <c r="M51" s="4">
        <f t="shared" si="39"/>
        <v>-0.64469453376205788</v>
      </c>
      <c r="N51" s="3">
        <v>7.492</v>
      </c>
      <c r="O51" s="3">
        <v>5.04</v>
      </c>
      <c r="P51" s="3">
        <f t="shared" si="40"/>
        <v>-2.452</v>
      </c>
      <c r="Q51" s="4">
        <f t="shared" si="41"/>
        <v>-0.32728243459690337</v>
      </c>
    </row>
    <row r="52" spans="1:17" outlineLevel="2">
      <c r="A52" s="30" t="s">
        <v>183</v>
      </c>
      <c r="B52" s="1" t="s">
        <v>20</v>
      </c>
      <c r="C52" s="1" t="s">
        <v>21</v>
      </c>
      <c r="D52" s="1" t="s">
        <v>17</v>
      </c>
      <c r="E52" s="1" t="s">
        <v>156</v>
      </c>
      <c r="F52" s="3">
        <v>788.53099999999995</v>
      </c>
      <c r="G52" s="3">
        <v>319.88799999999998</v>
      </c>
      <c r="H52" s="16">
        <f t="shared" si="36"/>
        <v>-468.64299999999997</v>
      </c>
      <c r="I52" s="4">
        <f t="shared" si="37"/>
        <v>-0.59432412929865786</v>
      </c>
      <c r="J52" s="3">
        <v>82.873999999999995</v>
      </c>
      <c r="K52" s="3">
        <v>45.375999999999998</v>
      </c>
      <c r="L52" s="3">
        <f t="shared" si="38"/>
        <v>-37.497999999999998</v>
      </c>
      <c r="M52" s="4">
        <f t="shared" si="39"/>
        <v>-0.45247001472114295</v>
      </c>
      <c r="N52" s="3">
        <v>45.396000000000001</v>
      </c>
      <c r="O52" s="3">
        <v>1.0820000000000001</v>
      </c>
      <c r="P52" s="3">
        <f t="shared" si="40"/>
        <v>-44.314</v>
      </c>
      <c r="Q52" s="4">
        <f t="shared" si="41"/>
        <v>-0.97616530090756892</v>
      </c>
    </row>
    <row r="53" spans="1:17" outlineLevel="2">
      <c r="A53" s="30" t="s">
        <v>183</v>
      </c>
      <c r="B53" s="1" t="s">
        <v>20</v>
      </c>
      <c r="C53" s="1" t="s">
        <v>21</v>
      </c>
      <c r="D53" s="1" t="s">
        <v>17</v>
      </c>
      <c r="E53" s="1" t="s">
        <v>157</v>
      </c>
      <c r="F53" s="3">
        <v>2363.8912048000002</v>
      </c>
      <c r="G53" s="16">
        <v>933.70529394000005</v>
      </c>
      <c r="H53" s="16">
        <f t="shared" si="36"/>
        <v>-1430.1859108600001</v>
      </c>
      <c r="I53" s="4">
        <f t="shared" si="37"/>
        <v>-0.60501342361100863</v>
      </c>
      <c r="J53" s="3">
        <v>76.41048760999999</v>
      </c>
      <c r="K53" s="3">
        <v>43.365037829999991</v>
      </c>
      <c r="L53" s="3">
        <f t="shared" si="38"/>
        <v>-33.045449779999998</v>
      </c>
      <c r="M53" s="4">
        <f t="shared" si="39"/>
        <v>-0.43247269862566973</v>
      </c>
      <c r="N53" s="3">
        <v>19.5662901</v>
      </c>
      <c r="O53" s="3">
        <v>20.866847809999999</v>
      </c>
      <c r="P53" s="3">
        <f t="shared" si="40"/>
        <v>1.3005577099999996</v>
      </c>
      <c r="Q53" s="4">
        <f t="shared" si="41"/>
        <v>6.6469305287464781E-2</v>
      </c>
    </row>
    <row r="54" spans="1:17" outlineLevel="2">
      <c r="A54" s="30" t="s">
        <v>183</v>
      </c>
      <c r="B54" s="1" t="s">
        <v>20</v>
      </c>
      <c r="C54" s="1" t="s">
        <v>21</v>
      </c>
      <c r="D54" s="1" t="s">
        <v>17</v>
      </c>
      <c r="E54" s="1" t="s">
        <v>152</v>
      </c>
      <c r="F54" s="3"/>
      <c r="G54" s="3"/>
      <c r="H54" s="16">
        <f t="shared" si="36"/>
        <v>0</v>
      </c>
      <c r="I54" s="4">
        <f t="shared" si="37"/>
        <v>0</v>
      </c>
      <c r="J54" s="3"/>
      <c r="K54" s="3"/>
      <c r="L54" s="3">
        <f t="shared" si="38"/>
        <v>0</v>
      </c>
      <c r="M54" s="4">
        <f t="shared" si="39"/>
        <v>0</v>
      </c>
      <c r="N54" s="3"/>
      <c r="O54" s="3"/>
      <c r="P54" s="3">
        <f t="shared" si="40"/>
        <v>0</v>
      </c>
      <c r="Q54" s="4">
        <f t="shared" si="41"/>
        <v>0</v>
      </c>
    </row>
    <row r="55" spans="1:17" outlineLevel="2">
      <c r="A55" s="30" t="s">
        <v>183</v>
      </c>
      <c r="B55" s="1" t="s">
        <v>20</v>
      </c>
      <c r="C55" s="1" t="s">
        <v>21</v>
      </c>
      <c r="D55" s="1" t="s">
        <v>17</v>
      </c>
      <c r="E55" s="1" t="s">
        <v>153</v>
      </c>
      <c r="F55" s="3">
        <v>4294.6180000000004</v>
      </c>
      <c r="G55" s="3">
        <v>2610.3589999999999</v>
      </c>
      <c r="H55" s="16">
        <f t="shared" si="36"/>
        <v>-1684.2590000000005</v>
      </c>
      <c r="I55" s="4">
        <f t="shared" si="37"/>
        <v>-0.39217900171796427</v>
      </c>
      <c r="J55" s="3">
        <v>137.434</v>
      </c>
      <c r="K55" s="3">
        <v>139.994</v>
      </c>
      <c r="L55" s="3">
        <f t="shared" si="38"/>
        <v>2.5600000000000023</v>
      </c>
      <c r="M55" s="4">
        <f t="shared" si="39"/>
        <v>1.8627122837143663E-2</v>
      </c>
      <c r="N55" s="3">
        <v>41.484000000000002</v>
      </c>
      <c r="O55" s="3">
        <v>34.225999999999999</v>
      </c>
      <c r="P55" s="3">
        <f t="shared" si="40"/>
        <v>-7.2580000000000027</v>
      </c>
      <c r="Q55" s="4">
        <f t="shared" si="41"/>
        <v>-0.17495902034519339</v>
      </c>
    </row>
    <row r="56" spans="1:17" outlineLevel="1">
      <c r="A56" s="30"/>
      <c r="B56" s="9" t="s">
        <v>195</v>
      </c>
      <c r="F56" s="3">
        <f>SUBTOTAL(9,F50:F55)</f>
        <v>7967.8249048000007</v>
      </c>
      <c r="G56" s="3">
        <f>SUBTOTAL(9,G50:G55)</f>
        <v>4350.8989939399999</v>
      </c>
      <c r="H56" s="16">
        <f>SUBTOTAL(9,H50:H55)</f>
        <v>-3616.9259108600008</v>
      </c>
      <c r="I56" s="4"/>
      <c r="J56" s="3">
        <f>SUBTOTAL(9,J50:J55)</f>
        <v>839.92228761000001</v>
      </c>
      <c r="K56" s="3">
        <f>SUBTOTAL(9,K50:K55)</f>
        <v>798.31223783000007</v>
      </c>
      <c r="L56" s="3">
        <f>SUBTOTAL(9,L50:L55)</f>
        <v>-41.61004977999994</v>
      </c>
      <c r="M56" s="4"/>
      <c r="N56" s="3">
        <f>SUBTOTAL(9,N50:N55)</f>
        <v>540.42009010000004</v>
      </c>
      <c r="O56" s="3">
        <f>SUBTOTAL(9,O50:O55)</f>
        <v>99.93804781</v>
      </c>
      <c r="P56" s="3">
        <f>SUBTOTAL(9,P50:P55)</f>
        <v>-440.48204228999998</v>
      </c>
      <c r="Q56" s="4"/>
    </row>
    <row r="57" spans="1:17" outlineLevel="2">
      <c r="A57" s="30" t="s">
        <v>183</v>
      </c>
      <c r="B57" s="1" t="s">
        <v>22</v>
      </c>
      <c r="C57" s="1" t="s">
        <v>23</v>
      </c>
      <c r="D57" s="1" t="s">
        <v>14</v>
      </c>
      <c r="E57" s="1" t="s">
        <v>3</v>
      </c>
      <c r="F57" s="3">
        <v>272.44740000000002</v>
      </c>
      <c r="G57" s="3">
        <v>347.4633</v>
      </c>
      <c r="H57" s="16">
        <f t="shared" ref="H57:H62" si="42">G57-F57</f>
        <v>75.015899999999988</v>
      </c>
      <c r="I57" s="4">
        <f t="shared" ref="I57:I62" si="43">IF(F57&gt;0,(G57-F57)/F57,0)</f>
        <v>0.2753408547851805</v>
      </c>
      <c r="J57" s="3">
        <v>484.9033</v>
      </c>
      <c r="K57" s="3">
        <v>540.83399999999995</v>
      </c>
      <c r="L57" s="3">
        <f t="shared" ref="L57:L62" si="44">K57-J57</f>
        <v>55.930699999999945</v>
      </c>
      <c r="M57" s="4">
        <f t="shared" ref="M57:M62" si="45">IF(J57&gt;0,(K57-J57)/J57,0)</f>
        <v>0.1153440283866906</v>
      </c>
      <c r="N57" s="3">
        <v>317.59030000000001</v>
      </c>
      <c r="O57" s="3">
        <v>32.437199999999997</v>
      </c>
      <c r="P57" s="3">
        <f t="shared" ref="P57:P62" si="46">O57-N57</f>
        <v>-285.15309999999999</v>
      </c>
      <c r="Q57" s="4">
        <f t="shared" ref="Q57:Q62" si="47">IF(N57&gt;0,(O57-N57)/N57,0)</f>
        <v>-0.89786463881296119</v>
      </c>
    </row>
    <row r="58" spans="1:17" outlineLevel="2">
      <c r="A58" s="30" t="s">
        <v>183</v>
      </c>
      <c r="B58" s="1" t="s">
        <v>22</v>
      </c>
      <c r="C58" s="1" t="s">
        <v>23</v>
      </c>
      <c r="D58" s="1" t="s">
        <v>14</v>
      </c>
      <c r="E58" s="1" t="s">
        <v>154</v>
      </c>
      <c r="F58" s="3">
        <v>55.713000000000001</v>
      </c>
      <c r="G58" s="3">
        <v>26.571000000000002</v>
      </c>
      <c r="H58" s="16">
        <f t="shared" si="42"/>
        <v>-29.141999999999999</v>
      </c>
      <c r="I58" s="4">
        <f t="shared" si="43"/>
        <v>-0.52307360939098591</v>
      </c>
      <c r="J58" s="3">
        <v>1.821</v>
      </c>
      <c r="K58" s="3">
        <v>0.55800000000000005</v>
      </c>
      <c r="L58" s="3">
        <f t="shared" si="44"/>
        <v>-1.2629999999999999</v>
      </c>
      <c r="M58" s="4">
        <f t="shared" si="45"/>
        <v>-0.69357495881383846</v>
      </c>
      <c r="N58" s="3">
        <v>3.2829999999999999</v>
      </c>
      <c r="O58" s="3">
        <v>1.8620000000000001</v>
      </c>
      <c r="P58" s="3">
        <f t="shared" si="46"/>
        <v>-1.4209999999999998</v>
      </c>
      <c r="Q58" s="4">
        <f t="shared" si="47"/>
        <v>-0.43283582089552236</v>
      </c>
    </row>
    <row r="59" spans="1:17" outlineLevel="2">
      <c r="A59" s="30" t="s">
        <v>183</v>
      </c>
      <c r="B59" s="1" t="s">
        <v>22</v>
      </c>
      <c r="C59" s="1" t="s">
        <v>23</v>
      </c>
      <c r="D59" s="1" t="s">
        <v>14</v>
      </c>
      <c r="E59" s="1" t="s">
        <v>156</v>
      </c>
      <c r="F59" s="3">
        <v>795.89200000000005</v>
      </c>
      <c r="G59" s="3">
        <v>363.339</v>
      </c>
      <c r="H59" s="16">
        <f t="shared" si="42"/>
        <v>-432.55300000000005</v>
      </c>
      <c r="I59" s="4">
        <f t="shared" si="43"/>
        <v>-0.54348203022520647</v>
      </c>
      <c r="J59" s="3">
        <v>76.301000000000002</v>
      </c>
      <c r="K59" s="3">
        <v>27.605</v>
      </c>
      <c r="L59" s="3">
        <f t="shared" si="44"/>
        <v>-48.695999999999998</v>
      </c>
      <c r="M59" s="4">
        <f t="shared" si="45"/>
        <v>-0.63820919778246676</v>
      </c>
      <c r="N59" s="3">
        <v>48.204000000000001</v>
      </c>
      <c r="O59" s="3">
        <v>1.08</v>
      </c>
      <c r="P59" s="3">
        <f t="shared" si="46"/>
        <v>-47.124000000000002</v>
      </c>
      <c r="Q59" s="4">
        <f t="shared" si="47"/>
        <v>-0.97759522031366697</v>
      </c>
    </row>
    <row r="60" spans="1:17" outlineLevel="2">
      <c r="A60" s="30" t="s">
        <v>183</v>
      </c>
      <c r="B60" s="1" t="s">
        <v>22</v>
      </c>
      <c r="C60" s="1" t="s">
        <v>23</v>
      </c>
      <c r="D60" s="1" t="s">
        <v>14</v>
      </c>
      <c r="E60" s="1" t="s">
        <v>157</v>
      </c>
      <c r="F60" s="3">
        <v>2196.4768567800002</v>
      </c>
      <c r="G60" s="16">
        <v>868.58186079999996</v>
      </c>
      <c r="H60" s="16">
        <f t="shared" si="42"/>
        <v>-1327.8949959800002</v>
      </c>
      <c r="I60" s="4">
        <f t="shared" si="43"/>
        <v>-0.60455678915127431</v>
      </c>
      <c r="J60" s="36">
        <v>67.247516439999998</v>
      </c>
      <c r="K60" s="3">
        <v>40.114083810000004</v>
      </c>
      <c r="L60" s="3">
        <f t="shared" si="44"/>
        <v>-27.133432629999994</v>
      </c>
      <c r="M60" s="4">
        <f t="shared" si="45"/>
        <v>-0.40348601801836287</v>
      </c>
      <c r="N60" s="3">
        <v>18.799747570000001</v>
      </c>
      <c r="O60" s="3">
        <v>21.078281189999998</v>
      </c>
      <c r="P60" s="3">
        <f t="shared" si="46"/>
        <v>2.2785336199999975</v>
      </c>
      <c r="Q60" s="4">
        <f t="shared" si="47"/>
        <v>0.12120022417939293</v>
      </c>
    </row>
    <row r="61" spans="1:17" outlineLevel="2">
      <c r="A61" s="30" t="s">
        <v>183</v>
      </c>
      <c r="B61" s="1" t="s">
        <v>22</v>
      </c>
      <c r="C61" s="1" t="s">
        <v>23</v>
      </c>
      <c r="D61" s="1" t="s">
        <v>14</v>
      </c>
      <c r="E61" s="1" t="s">
        <v>152</v>
      </c>
      <c r="F61" s="3">
        <v>9883.9660000000003</v>
      </c>
      <c r="G61" s="3">
        <v>4807.2380000000003</v>
      </c>
      <c r="H61" s="16">
        <f t="shared" si="42"/>
        <v>-5076.7280000000001</v>
      </c>
      <c r="I61" s="4">
        <f t="shared" si="43"/>
        <v>-0.51363268550296515</v>
      </c>
      <c r="J61" s="3">
        <v>2205.4299999999998</v>
      </c>
      <c r="K61" s="3">
        <v>2131.1529999999998</v>
      </c>
      <c r="L61" s="3">
        <f t="shared" si="44"/>
        <v>-74.277000000000044</v>
      </c>
      <c r="M61" s="4">
        <f t="shared" si="45"/>
        <v>-3.3679146470302866E-2</v>
      </c>
      <c r="N61" s="3">
        <v>93158.134000000005</v>
      </c>
      <c r="O61" s="3">
        <v>9446.5210000000006</v>
      </c>
      <c r="P61" s="3">
        <f t="shared" si="46"/>
        <v>-83711.613000000012</v>
      </c>
      <c r="Q61" s="4">
        <f t="shared" si="47"/>
        <v>-0.89859692767139376</v>
      </c>
    </row>
    <row r="62" spans="1:17" outlineLevel="2">
      <c r="A62" s="30" t="s">
        <v>183</v>
      </c>
      <c r="B62" s="1" t="s">
        <v>22</v>
      </c>
      <c r="C62" s="1" t="s">
        <v>23</v>
      </c>
      <c r="D62" s="1" t="s">
        <v>14</v>
      </c>
      <c r="E62" s="1" t="s">
        <v>153</v>
      </c>
      <c r="F62" s="3">
        <v>242.20400000000001</v>
      </c>
      <c r="G62" s="3">
        <v>277.81799999999998</v>
      </c>
      <c r="H62" s="16">
        <f t="shared" si="42"/>
        <v>35.613999999999976</v>
      </c>
      <c r="I62" s="4">
        <f t="shared" si="43"/>
        <v>0.14704133705471412</v>
      </c>
      <c r="J62" s="3">
        <v>13.279</v>
      </c>
      <c r="K62" s="3">
        <v>10.669</v>
      </c>
      <c r="L62" s="3">
        <f t="shared" si="44"/>
        <v>-2.6099999999999994</v>
      </c>
      <c r="M62" s="4">
        <f t="shared" si="45"/>
        <v>-0.19655094510128771</v>
      </c>
      <c r="N62" s="3">
        <v>794.16099999999994</v>
      </c>
      <c r="O62" s="3">
        <v>341.95400000000001</v>
      </c>
      <c r="P62" s="3">
        <f t="shared" si="46"/>
        <v>-452.20699999999994</v>
      </c>
      <c r="Q62" s="4">
        <f t="shared" si="47"/>
        <v>-0.56941476602351404</v>
      </c>
    </row>
    <row r="63" spans="1:17" outlineLevel="1">
      <c r="A63" s="30"/>
      <c r="B63" s="9" t="s">
        <v>196</v>
      </c>
      <c r="F63" s="3">
        <f>SUBTOTAL(9,F57:F62)</f>
        <v>13446.699256780001</v>
      </c>
      <c r="G63" s="3">
        <f>SUBTOTAL(9,G57:G62)</f>
        <v>6691.0111608000007</v>
      </c>
      <c r="H63" s="16">
        <f>SUBTOTAL(9,H57:H62)</f>
        <v>-6755.688095980001</v>
      </c>
      <c r="I63" s="4"/>
      <c r="J63" s="3">
        <f>SUBTOTAL(9,J57:J62)</f>
        <v>2848.9818164399999</v>
      </c>
      <c r="K63" s="3">
        <f>SUBTOTAL(9,K57:K62)</f>
        <v>2750.9330838099995</v>
      </c>
      <c r="L63" s="3">
        <f>SUBTOTAL(9,L57:L62)</f>
        <v>-98.048732630000089</v>
      </c>
      <c r="M63" s="4"/>
      <c r="N63" s="3">
        <f>SUBTOTAL(9,N57:N62)</f>
        <v>94340.172047569999</v>
      </c>
      <c r="O63" s="3">
        <f>SUBTOTAL(9,O57:O62)</f>
        <v>9844.9324811900005</v>
      </c>
      <c r="P63" s="3">
        <f>SUBTOTAL(9,P57:P62)</f>
        <v>-84495.239566380013</v>
      </c>
      <c r="Q63" s="4"/>
    </row>
    <row r="64" spans="1:17" outlineLevel="2">
      <c r="A64" s="30" t="s">
        <v>183</v>
      </c>
      <c r="B64" s="1" t="s">
        <v>24</v>
      </c>
      <c r="C64" s="1" t="s">
        <v>25</v>
      </c>
      <c r="D64" s="1" t="s">
        <v>14</v>
      </c>
      <c r="E64" s="1" t="s">
        <v>3</v>
      </c>
      <c r="F64" s="3">
        <v>294.36590000000001</v>
      </c>
      <c r="G64" s="3">
        <v>328.79899999999998</v>
      </c>
      <c r="H64" s="16">
        <f t="shared" ref="H64:H69" si="48">G64-F64</f>
        <v>34.433099999999968</v>
      </c>
      <c r="I64" s="4">
        <f t="shared" ref="I64:I69" si="49">IF(F64&gt;0,(G64-F64)/F64,0)</f>
        <v>0.11697380708838886</v>
      </c>
      <c r="J64" s="3">
        <v>1150.0534</v>
      </c>
      <c r="K64" s="3">
        <v>1242.8109999999999</v>
      </c>
      <c r="L64" s="3">
        <f t="shared" ref="L64:L69" si="50">K64-J64</f>
        <v>92.757599999999911</v>
      </c>
      <c r="M64" s="4">
        <f t="shared" ref="M64:M69" si="51">IF(J64&gt;0,(K64-J64)/J64,0)</f>
        <v>8.0655037409567171E-2</v>
      </c>
      <c r="N64" s="3">
        <v>218.89330000000001</v>
      </c>
      <c r="O64" s="3">
        <v>48.545299999999997</v>
      </c>
      <c r="P64" s="3">
        <f t="shared" ref="P64:P69" si="52">O64-N64</f>
        <v>-170.34800000000001</v>
      </c>
      <c r="Q64" s="4">
        <f t="shared" ref="Q64:Q69" si="53">IF(N64&gt;0,(O64-N64)/N64,0)</f>
        <v>-0.77822391091915566</v>
      </c>
    </row>
    <row r="65" spans="1:17" outlineLevel="2">
      <c r="A65" s="30" t="s">
        <v>183</v>
      </c>
      <c r="B65" s="1" t="s">
        <v>24</v>
      </c>
      <c r="C65" s="1" t="s">
        <v>25</v>
      </c>
      <c r="D65" s="1" t="s">
        <v>14</v>
      </c>
      <c r="E65" s="1" t="s">
        <v>154</v>
      </c>
      <c r="F65" s="3">
        <v>785.33399999999995</v>
      </c>
      <c r="G65" s="3">
        <v>380.08</v>
      </c>
      <c r="H65" s="16">
        <f t="shared" si="48"/>
        <v>-405.25399999999996</v>
      </c>
      <c r="I65" s="4">
        <f t="shared" si="49"/>
        <v>-0.51602757552837386</v>
      </c>
      <c r="J65" s="3">
        <v>26.492999999999999</v>
      </c>
      <c r="K65" s="3">
        <v>8.1329999999999991</v>
      </c>
      <c r="L65" s="3">
        <f t="shared" si="50"/>
        <v>-18.36</v>
      </c>
      <c r="M65" s="4">
        <f t="shared" si="51"/>
        <v>-0.69301324878269732</v>
      </c>
      <c r="N65" s="3">
        <v>13.763</v>
      </c>
      <c r="O65" s="3">
        <v>4.3579999999999997</v>
      </c>
      <c r="P65" s="3">
        <f t="shared" si="52"/>
        <v>-9.4050000000000011</v>
      </c>
      <c r="Q65" s="4">
        <f t="shared" si="53"/>
        <v>-0.68335391993024786</v>
      </c>
    </row>
    <row r="66" spans="1:17" outlineLevel="2">
      <c r="A66" s="30" t="s">
        <v>183</v>
      </c>
      <c r="B66" s="1" t="s">
        <v>24</v>
      </c>
      <c r="C66" s="1" t="s">
        <v>25</v>
      </c>
      <c r="D66" s="1" t="s">
        <v>14</v>
      </c>
      <c r="E66" s="1" t="s">
        <v>156</v>
      </c>
      <c r="F66" s="3">
        <v>1285.74</v>
      </c>
      <c r="G66" s="3">
        <v>500.20699999999999</v>
      </c>
      <c r="H66" s="16">
        <f t="shared" si="48"/>
        <v>-785.53300000000002</v>
      </c>
      <c r="I66" s="4">
        <f t="shared" si="49"/>
        <v>-0.6109578919532721</v>
      </c>
      <c r="J66" s="3">
        <v>127.863</v>
      </c>
      <c r="K66" s="3">
        <v>71.311999999999998</v>
      </c>
      <c r="L66" s="3">
        <f t="shared" si="50"/>
        <v>-56.551000000000002</v>
      </c>
      <c r="M66" s="4">
        <f t="shared" si="51"/>
        <v>-0.44227806323956109</v>
      </c>
      <c r="N66" s="3">
        <v>72.724999999999994</v>
      </c>
      <c r="O66" s="3">
        <v>1.782</v>
      </c>
      <c r="P66" s="3">
        <f t="shared" si="52"/>
        <v>-70.942999999999998</v>
      </c>
      <c r="Q66" s="4">
        <f t="shared" si="53"/>
        <v>-0.97549673427294603</v>
      </c>
    </row>
    <row r="67" spans="1:17" outlineLevel="2">
      <c r="A67" s="30" t="s">
        <v>183</v>
      </c>
      <c r="B67" s="1" t="s">
        <v>24</v>
      </c>
      <c r="C67" s="1" t="s">
        <v>25</v>
      </c>
      <c r="D67" s="1" t="s">
        <v>14</v>
      </c>
      <c r="E67" s="1" t="s">
        <v>157</v>
      </c>
      <c r="F67" s="3">
        <v>5161.9614906099996</v>
      </c>
      <c r="G67" s="16">
        <v>1707.0905193799999</v>
      </c>
      <c r="H67" s="16">
        <f t="shared" si="48"/>
        <v>-3454.8709712299997</v>
      </c>
      <c r="I67" s="4">
        <f t="shared" si="49"/>
        <v>-0.66929421645525111</v>
      </c>
      <c r="J67" s="36">
        <v>164.89692131999999</v>
      </c>
      <c r="K67" s="3">
        <v>90.007988179999998</v>
      </c>
      <c r="L67" s="3">
        <f t="shared" si="50"/>
        <v>-74.888933139999992</v>
      </c>
      <c r="M67" s="4">
        <f t="shared" si="51"/>
        <v>-0.45415604209292704</v>
      </c>
      <c r="N67" s="3">
        <v>40.163444349999999</v>
      </c>
      <c r="O67" s="3">
        <v>47.587136569999998</v>
      </c>
      <c r="P67" s="3">
        <f t="shared" si="52"/>
        <v>7.4236922199999995</v>
      </c>
      <c r="Q67" s="4">
        <f t="shared" si="53"/>
        <v>0.18483704124843067</v>
      </c>
    </row>
    <row r="68" spans="1:17" outlineLevel="2">
      <c r="A68" s="30" t="s">
        <v>183</v>
      </c>
      <c r="B68" s="1" t="s">
        <v>24</v>
      </c>
      <c r="C68" s="1" t="s">
        <v>25</v>
      </c>
      <c r="D68" s="1" t="s">
        <v>14</v>
      </c>
      <c r="E68" s="1" t="s">
        <v>152</v>
      </c>
      <c r="F68" s="3"/>
      <c r="G68" s="3"/>
      <c r="H68" s="16">
        <f t="shared" si="48"/>
        <v>0</v>
      </c>
      <c r="I68" s="4">
        <f t="shared" si="49"/>
        <v>0</v>
      </c>
      <c r="J68" s="3"/>
      <c r="K68" s="3"/>
      <c r="L68" s="3">
        <f t="shared" si="50"/>
        <v>0</v>
      </c>
      <c r="M68" s="4">
        <f t="shared" si="51"/>
        <v>0</v>
      </c>
      <c r="N68" s="3"/>
      <c r="O68" s="3"/>
      <c r="P68" s="3">
        <f t="shared" si="52"/>
        <v>0</v>
      </c>
      <c r="Q68" s="4">
        <f t="shared" si="53"/>
        <v>0</v>
      </c>
    </row>
    <row r="69" spans="1:17" outlineLevel="2">
      <c r="A69" s="30" t="s">
        <v>183</v>
      </c>
      <c r="B69" s="1" t="s">
        <v>24</v>
      </c>
      <c r="C69" s="1" t="s">
        <v>25</v>
      </c>
      <c r="D69" s="1" t="s">
        <v>14</v>
      </c>
      <c r="E69" s="1" t="s">
        <v>153</v>
      </c>
      <c r="F69" s="3">
        <v>2641.96</v>
      </c>
      <c r="G69" s="3">
        <v>4377.2629999999999</v>
      </c>
      <c r="H69" s="16">
        <f t="shared" si="48"/>
        <v>1735.3029999999999</v>
      </c>
      <c r="I69" s="4">
        <f t="shared" si="49"/>
        <v>0.65682410028917915</v>
      </c>
      <c r="J69" s="3">
        <v>237.33199999999999</v>
      </c>
      <c r="K69" s="3">
        <v>242.649</v>
      </c>
      <c r="L69" s="3">
        <f t="shared" si="50"/>
        <v>5.3170000000000073</v>
      </c>
      <c r="M69" s="4">
        <f t="shared" si="51"/>
        <v>2.2403215748403111E-2</v>
      </c>
      <c r="N69" s="3">
        <v>2401.5659999999998</v>
      </c>
      <c r="O69" s="3">
        <v>2331.614</v>
      </c>
      <c r="P69" s="3">
        <f t="shared" si="52"/>
        <v>-69.951999999999771</v>
      </c>
      <c r="Q69" s="4">
        <f t="shared" si="53"/>
        <v>-2.9127660867950236E-2</v>
      </c>
    </row>
    <row r="70" spans="1:17" outlineLevel="1">
      <c r="A70" s="30"/>
      <c r="B70" s="9" t="s">
        <v>197</v>
      </c>
      <c r="F70" s="3">
        <f>SUBTOTAL(9,F64:F69)</f>
        <v>10169.36139061</v>
      </c>
      <c r="G70" s="3">
        <f>SUBTOTAL(9,G64:G69)</f>
        <v>7293.4395193799992</v>
      </c>
      <c r="H70" s="16">
        <f>SUBTOTAL(9,H64:H69)</f>
        <v>-2875.9218712299999</v>
      </c>
      <c r="I70" s="4"/>
      <c r="J70" s="3">
        <f>SUBTOTAL(9,J64:J69)</f>
        <v>1706.6383213200002</v>
      </c>
      <c r="K70" s="3">
        <f>SUBTOTAL(9,K64:K69)</f>
        <v>1654.91298818</v>
      </c>
      <c r="L70" s="3">
        <f>SUBTOTAL(9,L64:L69)</f>
        <v>-51.725333140000075</v>
      </c>
      <c r="M70" s="4"/>
      <c r="N70" s="3">
        <f>SUBTOTAL(9,N64:N69)</f>
        <v>2747.11074435</v>
      </c>
      <c r="O70" s="3">
        <f>SUBTOTAL(9,O64:O69)</f>
        <v>2433.8864365700001</v>
      </c>
      <c r="P70" s="3">
        <f>SUBTOTAL(9,P64:P69)</f>
        <v>-313.22430777999978</v>
      </c>
      <c r="Q70" s="4"/>
    </row>
    <row r="71" spans="1:17" outlineLevel="2">
      <c r="A71" s="30" t="s">
        <v>183</v>
      </c>
      <c r="B71" s="1" t="s">
        <v>26</v>
      </c>
      <c r="C71" s="1" t="s">
        <v>27</v>
      </c>
      <c r="D71" s="1" t="s">
        <v>17</v>
      </c>
      <c r="E71" s="1" t="s">
        <v>3</v>
      </c>
      <c r="F71" s="3">
        <v>469.77960000000002</v>
      </c>
      <c r="G71" s="3">
        <v>536.11720000000003</v>
      </c>
      <c r="H71" s="16">
        <f t="shared" ref="H71:H76" si="54">G71-F71</f>
        <v>66.337600000000009</v>
      </c>
      <c r="I71" s="4">
        <f t="shared" ref="I71:I76" si="55">IF(F71&gt;0,(G71-F71)/F71,0)</f>
        <v>0.14121004828647307</v>
      </c>
      <c r="J71" s="3">
        <v>640.26639999999998</v>
      </c>
      <c r="K71" s="3">
        <v>673.15390000000002</v>
      </c>
      <c r="L71" s="3">
        <f t="shared" ref="L71:L76" si="56">K71-J71</f>
        <v>32.887500000000045</v>
      </c>
      <c r="M71" s="4">
        <f t="shared" ref="M71:M76" si="57">IF(J71&gt;0,(K71-J71)/J71,0)</f>
        <v>5.1365337928087507E-2</v>
      </c>
      <c r="N71" s="3">
        <v>374.71260000000001</v>
      </c>
      <c r="O71" s="3">
        <v>45.311199999999999</v>
      </c>
      <c r="P71" s="3">
        <f t="shared" ref="P71:P76" si="58">O71-N71</f>
        <v>-329.40140000000002</v>
      </c>
      <c r="Q71" s="4">
        <f t="shared" ref="Q71:Q76" si="59">IF(N71&gt;0,(O71-N71)/N71,0)</f>
        <v>-0.87907745829737249</v>
      </c>
    </row>
    <row r="72" spans="1:17" outlineLevel="2">
      <c r="A72" s="30" t="s">
        <v>183</v>
      </c>
      <c r="B72" s="1" t="s">
        <v>26</v>
      </c>
      <c r="C72" s="1" t="s">
        <v>27</v>
      </c>
      <c r="D72" s="1" t="s">
        <v>17</v>
      </c>
      <c r="E72" s="1" t="s">
        <v>154</v>
      </c>
      <c r="F72" s="3">
        <v>324.99400000000003</v>
      </c>
      <c r="G72" s="3">
        <v>166.37700000000001</v>
      </c>
      <c r="H72" s="16">
        <f t="shared" si="54"/>
        <v>-158.61700000000002</v>
      </c>
      <c r="I72" s="4">
        <f t="shared" si="55"/>
        <v>-0.48806131805510256</v>
      </c>
      <c r="J72" s="3">
        <v>9.8219999999999992</v>
      </c>
      <c r="K72" s="3">
        <v>2.5569999999999999</v>
      </c>
      <c r="L72" s="3">
        <f t="shared" si="56"/>
        <v>-7.2649999999999988</v>
      </c>
      <c r="M72" s="4">
        <f t="shared" si="57"/>
        <v>-0.73966605579311739</v>
      </c>
      <c r="N72" s="3">
        <v>24.266999999999999</v>
      </c>
      <c r="O72" s="3">
        <v>8.1069999999999993</v>
      </c>
      <c r="P72" s="3">
        <f t="shared" si="58"/>
        <v>-16.16</v>
      </c>
      <c r="Q72" s="4">
        <f t="shared" si="59"/>
        <v>-0.66592491861375536</v>
      </c>
    </row>
    <row r="73" spans="1:17" outlineLevel="2">
      <c r="A73" s="30" t="s">
        <v>183</v>
      </c>
      <c r="B73" s="1" t="s">
        <v>26</v>
      </c>
      <c r="C73" s="1" t="s">
        <v>27</v>
      </c>
      <c r="D73" s="1" t="s">
        <v>17</v>
      </c>
      <c r="E73" s="1" t="s">
        <v>156</v>
      </c>
      <c r="F73" s="3">
        <v>1207.127</v>
      </c>
      <c r="G73" s="3">
        <v>494.24200000000002</v>
      </c>
      <c r="H73" s="16">
        <f t="shared" si="54"/>
        <v>-712.88499999999999</v>
      </c>
      <c r="I73" s="4">
        <f t="shared" si="55"/>
        <v>-0.59056337899823297</v>
      </c>
      <c r="J73" s="3">
        <v>116.767</v>
      </c>
      <c r="K73" s="3">
        <v>50.359000000000002</v>
      </c>
      <c r="L73" s="3">
        <f t="shared" si="56"/>
        <v>-66.407999999999987</v>
      </c>
      <c r="M73" s="4">
        <f t="shared" si="57"/>
        <v>-0.56872232736989037</v>
      </c>
      <c r="N73" s="3">
        <v>71.778000000000006</v>
      </c>
      <c r="O73" s="3">
        <v>1.627</v>
      </c>
      <c r="P73" s="3">
        <f t="shared" si="58"/>
        <v>-70.15100000000001</v>
      </c>
      <c r="Q73" s="4">
        <f t="shared" si="59"/>
        <v>-0.97733288751428016</v>
      </c>
    </row>
    <row r="74" spans="1:17" outlineLevel="2">
      <c r="A74" s="30" t="s">
        <v>183</v>
      </c>
      <c r="B74" s="1" t="s">
        <v>26</v>
      </c>
      <c r="C74" s="1" t="s">
        <v>27</v>
      </c>
      <c r="D74" s="1" t="s">
        <v>17</v>
      </c>
      <c r="E74" s="1" t="s">
        <v>157</v>
      </c>
      <c r="F74" s="3">
        <v>4174.4437787899997</v>
      </c>
      <c r="G74" s="16">
        <v>1459.5995392</v>
      </c>
      <c r="H74" s="16">
        <f t="shared" si="54"/>
        <v>-2714.8442395899997</v>
      </c>
      <c r="I74" s="4">
        <f t="shared" si="55"/>
        <v>-0.65034873709017149</v>
      </c>
      <c r="J74" s="3">
        <v>135.7221375</v>
      </c>
      <c r="K74" s="3">
        <v>62.912610600000001</v>
      </c>
      <c r="L74" s="3">
        <f t="shared" si="56"/>
        <v>-72.809526900000009</v>
      </c>
      <c r="M74" s="4">
        <f t="shared" si="57"/>
        <v>-0.53646021379526243</v>
      </c>
      <c r="N74" s="3">
        <v>34.515506860000002</v>
      </c>
      <c r="O74" s="3">
        <v>33.208602800000001</v>
      </c>
      <c r="P74" s="3">
        <f t="shared" si="58"/>
        <v>-1.3069040600000008</v>
      </c>
      <c r="Q74" s="4">
        <f t="shared" si="59"/>
        <v>-3.786425809422405E-2</v>
      </c>
    </row>
    <row r="75" spans="1:17" outlineLevel="2">
      <c r="A75" s="30" t="s">
        <v>183</v>
      </c>
      <c r="B75" s="1" t="s">
        <v>26</v>
      </c>
      <c r="C75" s="1" t="s">
        <v>27</v>
      </c>
      <c r="D75" s="1" t="s">
        <v>17</v>
      </c>
      <c r="E75" s="1" t="s">
        <v>152</v>
      </c>
      <c r="F75" s="3">
        <v>138.25399999999999</v>
      </c>
      <c r="G75" s="3">
        <v>187.41800000000001</v>
      </c>
      <c r="H75" s="16">
        <f t="shared" si="54"/>
        <v>49.164000000000016</v>
      </c>
      <c r="I75" s="4">
        <f t="shared" si="55"/>
        <v>0.35560634773677446</v>
      </c>
      <c r="J75" s="3">
        <v>3.29</v>
      </c>
      <c r="K75" s="3">
        <v>4.4589999999999996</v>
      </c>
      <c r="L75" s="3">
        <f t="shared" si="56"/>
        <v>1.1689999999999996</v>
      </c>
      <c r="M75" s="4">
        <f t="shared" si="57"/>
        <v>0.35531914893617006</v>
      </c>
      <c r="N75" s="3">
        <v>10.63</v>
      </c>
      <c r="O75" s="3">
        <v>14.41</v>
      </c>
      <c r="P75" s="3">
        <f t="shared" si="58"/>
        <v>3.7799999999999994</v>
      </c>
      <c r="Q75" s="4">
        <f t="shared" si="59"/>
        <v>0.35559736594543734</v>
      </c>
    </row>
    <row r="76" spans="1:17" outlineLevel="2">
      <c r="A76" s="30" t="s">
        <v>183</v>
      </c>
      <c r="B76" s="1" t="s">
        <v>26</v>
      </c>
      <c r="C76" s="1" t="s">
        <v>27</v>
      </c>
      <c r="D76" s="1" t="s">
        <v>17</v>
      </c>
      <c r="E76" s="1" t="s">
        <v>153</v>
      </c>
      <c r="F76" s="3">
        <v>344.21199999999999</v>
      </c>
      <c r="G76" s="3">
        <v>436.49099999999999</v>
      </c>
      <c r="H76" s="16">
        <f t="shared" si="54"/>
        <v>92.278999999999996</v>
      </c>
      <c r="I76" s="4">
        <f t="shared" si="55"/>
        <v>0.26808769014444589</v>
      </c>
      <c r="J76" s="3">
        <v>34.677</v>
      </c>
      <c r="K76" s="3">
        <v>44.466000000000001</v>
      </c>
      <c r="L76" s="3">
        <f t="shared" si="56"/>
        <v>9.7890000000000015</v>
      </c>
      <c r="M76" s="4">
        <f t="shared" si="57"/>
        <v>0.28229085561034695</v>
      </c>
      <c r="N76" s="3">
        <v>67.271000000000001</v>
      </c>
      <c r="O76" s="3">
        <v>39.792999999999999</v>
      </c>
      <c r="P76" s="3">
        <f t="shared" si="58"/>
        <v>-27.478000000000002</v>
      </c>
      <c r="Q76" s="4">
        <f t="shared" si="59"/>
        <v>-0.40846724442924887</v>
      </c>
    </row>
    <row r="77" spans="1:17" outlineLevel="1">
      <c r="A77" s="30"/>
      <c r="B77" s="9" t="s">
        <v>198</v>
      </c>
      <c r="F77" s="3">
        <f>SUBTOTAL(9,F71:F76)</f>
        <v>6658.81037879</v>
      </c>
      <c r="G77" s="3">
        <f>SUBTOTAL(9,G71:G76)</f>
        <v>3280.2447391999999</v>
      </c>
      <c r="H77" s="16">
        <f>SUBTOTAL(9,H71:H76)</f>
        <v>-3378.5656395899996</v>
      </c>
      <c r="I77" s="4"/>
      <c r="J77" s="3">
        <f>SUBTOTAL(9,J71:J76)</f>
        <v>940.54453749999993</v>
      </c>
      <c r="K77" s="3">
        <f>SUBTOTAL(9,K71:K76)</f>
        <v>837.90751060000002</v>
      </c>
      <c r="L77" s="3">
        <f>SUBTOTAL(9,L71:L76)</f>
        <v>-102.63702689999995</v>
      </c>
      <c r="M77" s="4"/>
      <c r="N77" s="3">
        <f>SUBTOTAL(9,N71:N76)</f>
        <v>583.17410686000005</v>
      </c>
      <c r="O77" s="3">
        <f>SUBTOTAL(9,O71:O76)</f>
        <v>142.45680279999999</v>
      </c>
      <c r="P77" s="3">
        <f>SUBTOTAL(9,P71:P76)</f>
        <v>-440.71730406000012</v>
      </c>
      <c r="Q77" s="4"/>
    </row>
    <row r="78" spans="1:17" outlineLevel="2">
      <c r="A78" s="30" t="s">
        <v>183</v>
      </c>
      <c r="B78" s="1" t="s">
        <v>28</v>
      </c>
      <c r="C78" s="1" t="s">
        <v>29</v>
      </c>
      <c r="D78" s="1" t="s">
        <v>17</v>
      </c>
      <c r="E78" s="1" t="s">
        <v>3</v>
      </c>
      <c r="F78" s="3">
        <v>405.92250000000001</v>
      </c>
      <c r="G78" s="3">
        <v>470.06470000000002</v>
      </c>
      <c r="H78" s="16">
        <f t="shared" ref="H78:H83" si="60">G78-F78</f>
        <v>64.142200000000003</v>
      </c>
      <c r="I78" s="4">
        <f t="shared" ref="I78:I83" si="61">IF(F78&gt;0,(G78-F78)/F78,0)</f>
        <v>0.15801587741502379</v>
      </c>
      <c r="J78" s="3">
        <v>447.86880000000002</v>
      </c>
      <c r="K78" s="3">
        <v>486.57299999999998</v>
      </c>
      <c r="L78" s="3">
        <f t="shared" ref="L78:L83" si="62">K78-J78</f>
        <v>38.704199999999958</v>
      </c>
      <c r="M78" s="4">
        <f t="shared" ref="M78:M83" si="63">IF(J78&gt;0,(K78-J78)/J78,0)</f>
        <v>8.64186118791931E-2</v>
      </c>
      <c r="N78" s="3">
        <v>153.72900000000001</v>
      </c>
      <c r="O78" s="3">
        <v>29.038599999999999</v>
      </c>
      <c r="P78" s="3">
        <f t="shared" ref="P78:P83" si="64">O78-N78</f>
        <v>-124.69040000000001</v>
      </c>
      <c r="Q78" s="4">
        <f t="shared" ref="Q78:Q83" si="65">IF(N78&gt;0,(O78-N78)/N78,0)</f>
        <v>-0.8111052566529412</v>
      </c>
    </row>
    <row r="79" spans="1:17" outlineLevel="2">
      <c r="A79" s="30" t="s">
        <v>183</v>
      </c>
      <c r="B79" s="1" t="s">
        <v>28</v>
      </c>
      <c r="C79" s="1" t="s">
        <v>29</v>
      </c>
      <c r="D79" s="1" t="s">
        <v>17</v>
      </c>
      <c r="E79" s="1" t="s">
        <v>154</v>
      </c>
      <c r="F79" s="3">
        <v>306.71699999999998</v>
      </c>
      <c r="G79" s="3">
        <v>133.91200000000001</v>
      </c>
      <c r="H79" s="16">
        <f t="shared" si="60"/>
        <v>-172.80499999999998</v>
      </c>
      <c r="I79" s="4">
        <f t="shared" si="61"/>
        <v>-0.56340209378678063</v>
      </c>
      <c r="J79" s="3">
        <v>10.71</v>
      </c>
      <c r="K79" s="3">
        <v>2.9049999999999998</v>
      </c>
      <c r="L79" s="3">
        <f t="shared" si="62"/>
        <v>-7.8050000000000015</v>
      </c>
      <c r="M79" s="4">
        <f t="shared" si="63"/>
        <v>-0.7287581699346406</v>
      </c>
      <c r="N79" s="3">
        <v>4.2770000000000001</v>
      </c>
      <c r="O79" s="3">
        <v>4.2000000000000003E-2</v>
      </c>
      <c r="P79" s="3">
        <f t="shared" si="64"/>
        <v>-4.2350000000000003</v>
      </c>
      <c r="Q79" s="4">
        <f t="shared" si="65"/>
        <v>-0.9901800327332243</v>
      </c>
    </row>
    <row r="80" spans="1:17" outlineLevel="2">
      <c r="A80" s="30" t="s">
        <v>183</v>
      </c>
      <c r="B80" s="1" t="s">
        <v>28</v>
      </c>
      <c r="C80" s="1" t="s">
        <v>29</v>
      </c>
      <c r="D80" s="1" t="s">
        <v>17</v>
      </c>
      <c r="E80" s="1" t="s">
        <v>156</v>
      </c>
      <c r="F80" s="3">
        <v>1197.777</v>
      </c>
      <c r="G80" s="3">
        <v>513.14599999999996</v>
      </c>
      <c r="H80" s="16">
        <f t="shared" si="60"/>
        <v>-684.63100000000009</v>
      </c>
      <c r="I80" s="4">
        <f t="shared" si="61"/>
        <v>-0.5715846939789293</v>
      </c>
      <c r="J80" s="3">
        <v>119.819</v>
      </c>
      <c r="K80" s="3">
        <v>82.632999999999996</v>
      </c>
      <c r="L80" s="3">
        <f t="shared" si="62"/>
        <v>-37.186000000000007</v>
      </c>
      <c r="M80" s="4">
        <f t="shared" si="63"/>
        <v>-0.31035144676553805</v>
      </c>
      <c r="N80" s="3">
        <v>62.3</v>
      </c>
      <c r="O80" s="3">
        <v>1.9670000000000001</v>
      </c>
      <c r="P80" s="3">
        <f t="shared" si="64"/>
        <v>-60.332999999999998</v>
      </c>
      <c r="Q80" s="4">
        <f t="shared" si="65"/>
        <v>-0.96842696629213487</v>
      </c>
    </row>
    <row r="81" spans="1:17" outlineLevel="2">
      <c r="A81" s="30" t="s">
        <v>183</v>
      </c>
      <c r="B81" s="1" t="s">
        <v>28</v>
      </c>
      <c r="C81" s="1" t="s">
        <v>29</v>
      </c>
      <c r="D81" s="1" t="s">
        <v>17</v>
      </c>
      <c r="E81" s="1" t="s">
        <v>157</v>
      </c>
      <c r="F81" s="3">
        <v>6405.07947582</v>
      </c>
      <c r="G81" s="16">
        <v>2877.2656934400002</v>
      </c>
      <c r="H81" s="16">
        <f t="shared" si="60"/>
        <v>-3527.8137823799998</v>
      </c>
      <c r="I81" s="4">
        <f t="shared" si="61"/>
        <v>-0.55078376399511531</v>
      </c>
      <c r="J81" s="3">
        <v>215.25015086999997</v>
      </c>
      <c r="K81" s="3">
        <v>138.67280052999999</v>
      </c>
      <c r="L81" s="3">
        <f t="shared" si="62"/>
        <v>-76.577350339999981</v>
      </c>
      <c r="M81" s="4">
        <f t="shared" si="63"/>
        <v>-0.35575979868301588</v>
      </c>
      <c r="N81" s="3">
        <v>52.435824539999999</v>
      </c>
      <c r="O81" s="3">
        <v>71.019160029999995</v>
      </c>
      <c r="P81" s="3">
        <f t="shared" si="64"/>
        <v>18.583335489999996</v>
      </c>
      <c r="Q81" s="4">
        <f t="shared" si="65"/>
        <v>0.35440151181038332</v>
      </c>
    </row>
    <row r="82" spans="1:17" outlineLevel="2">
      <c r="A82" s="30" t="s">
        <v>183</v>
      </c>
      <c r="B82" s="1" t="s">
        <v>28</v>
      </c>
      <c r="C82" s="1" t="s">
        <v>29</v>
      </c>
      <c r="D82" s="1" t="s">
        <v>17</v>
      </c>
      <c r="E82" s="1" t="s">
        <v>152</v>
      </c>
      <c r="F82" s="3"/>
      <c r="G82" s="3"/>
      <c r="H82" s="16">
        <f t="shared" si="60"/>
        <v>0</v>
      </c>
      <c r="I82" s="4">
        <f t="shared" si="61"/>
        <v>0</v>
      </c>
      <c r="J82" s="3"/>
      <c r="K82" s="3"/>
      <c r="L82" s="3">
        <f t="shared" si="62"/>
        <v>0</v>
      </c>
      <c r="M82" s="4">
        <f t="shared" si="63"/>
        <v>0</v>
      </c>
      <c r="N82" s="3"/>
      <c r="O82" s="3"/>
      <c r="P82" s="3">
        <f t="shared" si="64"/>
        <v>0</v>
      </c>
      <c r="Q82" s="4">
        <f t="shared" si="65"/>
        <v>0</v>
      </c>
    </row>
    <row r="83" spans="1:17" outlineLevel="2">
      <c r="A83" s="30" t="s">
        <v>183</v>
      </c>
      <c r="B83" s="1" t="s">
        <v>28</v>
      </c>
      <c r="C83" s="1" t="s">
        <v>29</v>
      </c>
      <c r="D83" s="1" t="s">
        <v>17</v>
      </c>
      <c r="E83" s="1" t="s">
        <v>153</v>
      </c>
      <c r="F83" s="3">
        <v>1197.5719999999999</v>
      </c>
      <c r="G83" s="3">
        <v>1285.6769999999999</v>
      </c>
      <c r="H83" s="16">
        <f t="shared" si="60"/>
        <v>88.105000000000018</v>
      </c>
      <c r="I83" s="4">
        <f t="shared" si="61"/>
        <v>7.3569689338094102E-2</v>
      </c>
      <c r="J83" s="3">
        <v>45.113999999999997</v>
      </c>
      <c r="K83" s="3">
        <v>45.753999999999998</v>
      </c>
      <c r="L83" s="3">
        <f t="shared" si="62"/>
        <v>0.64000000000000057</v>
      </c>
      <c r="M83" s="4">
        <f t="shared" si="63"/>
        <v>1.4186283637008482E-2</v>
      </c>
      <c r="N83" s="3">
        <v>1.76</v>
      </c>
      <c r="O83" s="3">
        <v>1.8420000000000001</v>
      </c>
      <c r="P83" s="3">
        <f t="shared" si="64"/>
        <v>8.2000000000000073E-2</v>
      </c>
      <c r="Q83" s="4">
        <f t="shared" si="65"/>
        <v>4.6590909090909134E-2</v>
      </c>
    </row>
    <row r="84" spans="1:17" outlineLevel="1">
      <c r="A84" s="30"/>
      <c r="B84" s="9" t="s">
        <v>199</v>
      </c>
      <c r="F84" s="3">
        <f>SUBTOTAL(9,F78:F83)</f>
        <v>9513.0679758200004</v>
      </c>
      <c r="G84" s="3">
        <f>SUBTOTAL(9,G78:G83)</f>
        <v>5280.0653934399998</v>
      </c>
      <c r="H84" s="16">
        <f>SUBTOTAL(9,H78:H83)</f>
        <v>-4233.0025823800006</v>
      </c>
      <c r="I84" s="4"/>
      <c r="J84" s="3">
        <f>SUBTOTAL(9,J78:J83)</f>
        <v>838.76195086999996</v>
      </c>
      <c r="K84" s="3">
        <f>SUBTOTAL(9,K78:K83)</f>
        <v>756.53780053000003</v>
      </c>
      <c r="L84" s="3">
        <f>SUBTOTAL(9,L78:L83)</f>
        <v>-82.224150340000037</v>
      </c>
      <c r="M84" s="4"/>
      <c r="N84" s="3">
        <f>SUBTOTAL(9,N78:N83)</f>
        <v>274.50182453999997</v>
      </c>
      <c r="O84" s="3">
        <f>SUBTOTAL(9,O78:O83)</f>
        <v>103.90876003</v>
      </c>
      <c r="P84" s="3">
        <f>SUBTOTAL(9,P78:P83)</f>
        <v>-170.59306451000003</v>
      </c>
      <c r="Q84" s="4"/>
    </row>
    <row r="85" spans="1:17" outlineLevel="2">
      <c r="A85" s="30" t="s">
        <v>183</v>
      </c>
      <c r="B85" s="1" t="s">
        <v>30</v>
      </c>
      <c r="C85" s="1" t="s">
        <v>31</v>
      </c>
      <c r="D85" s="1" t="s">
        <v>14</v>
      </c>
      <c r="E85" s="1" t="s">
        <v>3</v>
      </c>
      <c r="F85" s="3">
        <v>1401.6135999999999</v>
      </c>
      <c r="G85" s="3">
        <v>1596.0509999999999</v>
      </c>
      <c r="H85" s="16">
        <f t="shared" ref="H85:H90" si="66">G85-F85</f>
        <v>194.43740000000003</v>
      </c>
      <c r="I85" s="4">
        <f t="shared" ref="I85:I90" si="67">IF(F85&gt;0,(G85-F85)/F85,0)</f>
        <v>0.13872396786104246</v>
      </c>
      <c r="J85" s="3">
        <v>1622.7717</v>
      </c>
      <c r="K85" s="3">
        <v>1733.5329999999999</v>
      </c>
      <c r="L85" s="3">
        <f t="shared" ref="L85:L90" si="68">K85-J85</f>
        <v>110.76129999999989</v>
      </c>
      <c r="M85" s="4">
        <f t="shared" ref="M85:M90" si="69">IF(J85&gt;0,(K85-J85)/J85,0)</f>
        <v>6.8254394626181797E-2</v>
      </c>
      <c r="N85" s="3">
        <v>219.505</v>
      </c>
      <c r="O85" s="3">
        <v>87.320800000000006</v>
      </c>
      <c r="P85" s="3">
        <f t="shared" ref="P85:P90" si="70">O85-N85</f>
        <v>-132.18419999999998</v>
      </c>
      <c r="Q85" s="4">
        <f t="shared" ref="Q85:Q90" si="71">IF(N85&gt;0,(O85-N85)/N85,0)</f>
        <v>-0.60219220518894778</v>
      </c>
    </row>
    <row r="86" spans="1:17" outlineLevel="2">
      <c r="A86" s="30" t="s">
        <v>183</v>
      </c>
      <c r="B86" s="1" t="s">
        <v>30</v>
      </c>
      <c r="C86" s="1" t="s">
        <v>31</v>
      </c>
      <c r="D86" s="1" t="s">
        <v>14</v>
      </c>
      <c r="E86" s="1" t="s">
        <v>154</v>
      </c>
      <c r="F86" s="3">
        <v>514.63199999999995</v>
      </c>
      <c r="G86" s="3">
        <v>218.21299999999999</v>
      </c>
      <c r="H86" s="16">
        <f t="shared" si="66"/>
        <v>-296.41899999999998</v>
      </c>
      <c r="I86" s="4">
        <f t="shared" si="67"/>
        <v>-0.57598244959505052</v>
      </c>
      <c r="J86" s="3">
        <v>17.809999999999999</v>
      </c>
      <c r="K86" s="3">
        <v>4.7729999999999997</v>
      </c>
      <c r="L86" s="3">
        <f t="shared" si="68"/>
        <v>-13.036999999999999</v>
      </c>
      <c r="M86" s="4">
        <f t="shared" si="69"/>
        <v>-0.73200449185850647</v>
      </c>
      <c r="N86" s="3">
        <v>10.401</v>
      </c>
      <c r="O86" s="3">
        <v>3.3650000000000002</v>
      </c>
      <c r="P86" s="3">
        <f t="shared" si="70"/>
        <v>-7.0359999999999996</v>
      </c>
      <c r="Q86" s="4">
        <f t="shared" si="71"/>
        <v>-0.67647341601769062</v>
      </c>
    </row>
    <row r="87" spans="1:17" outlineLevel="2">
      <c r="A87" s="30" t="s">
        <v>183</v>
      </c>
      <c r="B87" s="1" t="s">
        <v>30</v>
      </c>
      <c r="C87" s="1" t="s">
        <v>31</v>
      </c>
      <c r="D87" s="1" t="s">
        <v>14</v>
      </c>
      <c r="E87" s="1" t="s">
        <v>156</v>
      </c>
      <c r="F87" s="3">
        <v>3257.9639999999999</v>
      </c>
      <c r="G87" s="3">
        <v>1412.711</v>
      </c>
      <c r="H87" s="16">
        <f t="shared" si="66"/>
        <v>-1845.2529999999999</v>
      </c>
      <c r="I87" s="4">
        <f t="shared" si="67"/>
        <v>-0.56638225591197444</v>
      </c>
      <c r="J87" s="3">
        <v>352.44299999999998</v>
      </c>
      <c r="K87" s="3">
        <v>243.30099999999999</v>
      </c>
      <c r="L87" s="3">
        <f t="shared" si="68"/>
        <v>-109.142</v>
      </c>
      <c r="M87" s="4">
        <f t="shared" si="69"/>
        <v>-0.30967276978121283</v>
      </c>
      <c r="N87" s="3">
        <v>179.726</v>
      </c>
      <c r="O87" s="3">
        <v>5.2839999999999998</v>
      </c>
      <c r="P87" s="3">
        <f t="shared" si="70"/>
        <v>-174.44200000000001</v>
      </c>
      <c r="Q87" s="4">
        <f t="shared" si="71"/>
        <v>-0.9705996906401968</v>
      </c>
    </row>
    <row r="88" spans="1:17" outlineLevel="2">
      <c r="A88" s="30" t="s">
        <v>183</v>
      </c>
      <c r="B88" s="1" t="s">
        <v>30</v>
      </c>
      <c r="C88" s="1" t="s">
        <v>31</v>
      </c>
      <c r="D88" s="1" t="s">
        <v>14</v>
      </c>
      <c r="E88" s="1" t="s">
        <v>157</v>
      </c>
      <c r="F88" s="3">
        <v>13234.870745210001</v>
      </c>
      <c r="G88" s="16">
        <v>4651.7349512500004</v>
      </c>
      <c r="H88" s="16">
        <f t="shared" si="66"/>
        <v>-8583.1357939600002</v>
      </c>
      <c r="I88" s="4">
        <f t="shared" si="67"/>
        <v>-0.64852433840855084</v>
      </c>
      <c r="J88" s="36">
        <v>452.51954259000001</v>
      </c>
      <c r="K88" s="3">
        <v>242.47758995000004</v>
      </c>
      <c r="L88" s="3">
        <f t="shared" si="68"/>
        <v>-210.04195263999998</v>
      </c>
      <c r="M88" s="4">
        <f t="shared" si="69"/>
        <v>-0.46416106459805651</v>
      </c>
      <c r="N88" s="3">
        <v>116.88571956</v>
      </c>
      <c r="O88" s="3">
        <v>117.13275557</v>
      </c>
      <c r="P88" s="3">
        <f t="shared" si="70"/>
        <v>0.24703601000000219</v>
      </c>
      <c r="Q88" s="4">
        <f t="shared" si="71"/>
        <v>2.1134832461136813E-3</v>
      </c>
    </row>
    <row r="89" spans="1:17" outlineLevel="2">
      <c r="A89" s="30" t="s">
        <v>183</v>
      </c>
      <c r="B89" s="1" t="s">
        <v>30</v>
      </c>
      <c r="C89" s="1" t="s">
        <v>31</v>
      </c>
      <c r="D89" s="1" t="s">
        <v>14</v>
      </c>
      <c r="E89" s="1" t="s">
        <v>152</v>
      </c>
      <c r="F89" s="3">
        <v>5012.585</v>
      </c>
      <c r="G89" s="3">
        <v>1824.665</v>
      </c>
      <c r="H89" s="16">
        <f t="shared" si="66"/>
        <v>-3187.92</v>
      </c>
      <c r="I89" s="4">
        <f t="shared" si="67"/>
        <v>-0.63598323020956249</v>
      </c>
      <c r="J89" s="3">
        <v>873.79</v>
      </c>
      <c r="K89" s="3">
        <v>847.22799999999995</v>
      </c>
      <c r="L89" s="3">
        <f t="shared" si="68"/>
        <v>-26.562000000000012</v>
      </c>
      <c r="M89" s="4">
        <f t="shared" si="69"/>
        <v>-3.0398608361276752E-2</v>
      </c>
      <c r="N89" s="3">
        <v>33843.654000000002</v>
      </c>
      <c r="O89" s="3">
        <v>3893.136</v>
      </c>
      <c r="P89" s="3">
        <f t="shared" si="70"/>
        <v>-29950.518000000004</v>
      </c>
      <c r="Q89" s="4">
        <f t="shared" si="71"/>
        <v>-0.88496703104221552</v>
      </c>
    </row>
    <row r="90" spans="1:17" outlineLevel="2">
      <c r="A90" s="30" t="s">
        <v>183</v>
      </c>
      <c r="B90" s="1" t="s">
        <v>30</v>
      </c>
      <c r="C90" s="1" t="s">
        <v>31</v>
      </c>
      <c r="D90" s="1" t="s">
        <v>14</v>
      </c>
      <c r="E90" s="1" t="s">
        <v>153</v>
      </c>
      <c r="F90" s="3">
        <v>1288.758</v>
      </c>
      <c r="G90" s="3">
        <v>1584.104</v>
      </c>
      <c r="H90" s="16">
        <f t="shared" si="66"/>
        <v>295.346</v>
      </c>
      <c r="I90" s="4">
        <f t="shared" si="67"/>
        <v>0.2291710313340441</v>
      </c>
      <c r="J90" s="3">
        <v>43.67</v>
      </c>
      <c r="K90" s="3">
        <v>54.417000000000002</v>
      </c>
      <c r="L90" s="3">
        <f t="shared" si="68"/>
        <v>10.747</v>
      </c>
      <c r="M90" s="4">
        <f t="shared" si="69"/>
        <v>0.24609571788413098</v>
      </c>
      <c r="N90" s="3">
        <v>174.315</v>
      </c>
      <c r="O90" s="3">
        <v>176.87700000000001</v>
      </c>
      <c r="P90" s="3">
        <f t="shared" si="70"/>
        <v>2.5620000000000118</v>
      </c>
      <c r="Q90" s="4">
        <f t="shared" si="71"/>
        <v>1.4697530333017881E-2</v>
      </c>
    </row>
    <row r="91" spans="1:17" outlineLevel="1">
      <c r="A91" s="30"/>
      <c r="B91" s="9" t="s">
        <v>200</v>
      </c>
      <c r="F91" s="3">
        <f>SUBTOTAL(9,F85:F90)</f>
        <v>24710.423345210002</v>
      </c>
      <c r="G91" s="3">
        <f>SUBTOTAL(9,G85:G90)</f>
        <v>11287.478951249999</v>
      </c>
      <c r="H91" s="16">
        <f>SUBTOTAL(9,H85:H90)</f>
        <v>-13422.944393960001</v>
      </c>
      <c r="I91" s="4"/>
      <c r="J91" s="3">
        <f>SUBTOTAL(9,J85:J90)</f>
        <v>3363.0042425900001</v>
      </c>
      <c r="K91" s="3">
        <f>SUBTOTAL(9,K85:K90)</f>
        <v>3125.72958995</v>
      </c>
      <c r="L91" s="3">
        <f>SUBTOTAL(9,L85:L90)</f>
        <v>-237.27465264000011</v>
      </c>
      <c r="M91" s="4"/>
      <c r="N91" s="3">
        <f>SUBTOTAL(9,N85:N90)</f>
        <v>34544.486719560002</v>
      </c>
      <c r="O91" s="3">
        <f>SUBTOTAL(9,O85:O90)</f>
        <v>4283.1155555700007</v>
      </c>
      <c r="P91" s="3">
        <f>SUBTOTAL(9,P85:P90)</f>
        <v>-30261.371163990003</v>
      </c>
      <c r="Q91" s="4"/>
    </row>
    <row r="92" spans="1:17" outlineLevel="2">
      <c r="A92" s="30" t="s">
        <v>183</v>
      </c>
      <c r="B92" s="1" t="s">
        <v>32</v>
      </c>
      <c r="C92" s="1" t="s">
        <v>33</v>
      </c>
      <c r="D92" s="1" t="s">
        <v>14</v>
      </c>
      <c r="E92" s="1" t="s">
        <v>3</v>
      </c>
      <c r="F92" s="3">
        <v>1253.7956999999999</v>
      </c>
      <c r="G92" s="3">
        <v>1375.8652999999999</v>
      </c>
      <c r="H92" s="16">
        <f t="shared" ref="H92:H97" si="72">G92-F92</f>
        <v>122.06960000000004</v>
      </c>
      <c r="I92" s="4">
        <f t="shared" ref="I92:I97" si="73">IF(F92&gt;0,(G92-F92)/F92,0)</f>
        <v>9.7360040395735967E-2</v>
      </c>
      <c r="J92" s="3">
        <v>1127.2977000000001</v>
      </c>
      <c r="K92" s="3">
        <v>1142.5341000000001</v>
      </c>
      <c r="L92" s="3">
        <f t="shared" ref="L92:L97" si="74">K92-J92</f>
        <v>15.236400000000003</v>
      </c>
      <c r="M92" s="4">
        <f t="shared" ref="M92:M97" si="75">IF(J92&gt;0,(K92-J92)/J92,0)</f>
        <v>1.35158618703826E-2</v>
      </c>
      <c r="N92" s="3">
        <v>321.80930000000001</v>
      </c>
      <c r="O92" s="3">
        <v>45.442500000000003</v>
      </c>
      <c r="P92" s="3">
        <f t="shared" ref="P92:P97" si="76">O92-N92</f>
        <v>-276.36680000000001</v>
      </c>
      <c r="Q92" s="4">
        <f t="shared" ref="Q92:Q97" si="77">IF(N92&gt;0,(O92-N92)/N92,0)</f>
        <v>-0.85879059430538518</v>
      </c>
    </row>
    <row r="93" spans="1:17" outlineLevel="2">
      <c r="A93" s="30" t="s">
        <v>183</v>
      </c>
      <c r="B93" s="1" t="s">
        <v>32</v>
      </c>
      <c r="C93" s="1" t="s">
        <v>33</v>
      </c>
      <c r="D93" s="1" t="s">
        <v>14</v>
      </c>
      <c r="E93" s="1" t="s">
        <v>154</v>
      </c>
      <c r="F93" s="3">
        <v>829.27499999999998</v>
      </c>
      <c r="G93" s="3">
        <v>473.21699999999998</v>
      </c>
      <c r="H93" s="16">
        <f t="shared" si="72"/>
        <v>-356.05799999999999</v>
      </c>
      <c r="I93" s="4">
        <f t="shared" si="73"/>
        <v>-0.42936058605408339</v>
      </c>
      <c r="J93" s="3">
        <v>20.747</v>
      </c>
      <c r="K93" s="3">
        <v>6.8460000000000001</v>
      </c>
      <c r="L93" s="3">
        <f t="shared" si="74"/>
        <v>-13.901</v>
      </c>
      <c r="M93" s="4">
        <f t="shared" si="75"/>
        <v>-0.67002458186725788</v>
      </c>
      <c r="N93" s="3">
        <v>43.972999999999999</v>
      </c>
      <c r="O93" s="3">
        <v>30.067</v>
      </c>
      <c r="P93" s="3">
        <f t="shared" si="76"/>
        <v>-13.905999999999999</v>
      </c>
      <c r="Q93" s="4">
        <f t="shared" si="77"/>
        <v>-0.31623951060878264</v>
      </c>
    </row>
    <row r="94" spans="1:17" outlineLevel="2">
      <c r="A94" s="30" t="s">
        <v>183</v>
      </c>
      <c r="B94" s="1" t="s">
        <v>32</v>
      </c>
      <c r="C94" s="1" t="s">
        <v>33</v>
      </c>
      <c r="D94" s="1" t="s">
        <v>14</v>
      </c>
      <c r="E94" s="1" t="s">
        <v>156</v>
      </c>
      <c r="F94" s="3">
        <v>2889.46</v>
      </c>
      <c r="G94" s="3">
        <v>1148.1410000000001</v>
      </c>
      <c r="H94" s="16">
        <f t="shared" si="72"/>
        <v>-1741.319</v>
      </c>
      <c r="I94" s="4">
        <f t="shared" si="73"/>
        <v>-0.60264513092411731</v>
      </c>
      <c r="J94" s="3">
        <v>281.36</v>
      </c>
      <c r="K94" s="3">
        <v>152.49299999999999</v>
      </c>
      <c r="L94" s="3">
        <f t="shared" si="74"/>
        <v>-128.86700000000002</v>
      </c>
      <c r="M94" s="4">
        <f t="shared" si="75"/>
        <v>-0.45801464316178564</v>
      </c>
      <c r="N94" s="3">
        <v>178.04499999999999</v>
      </c>
      <c r="O94" s="3">
        <v>3.923</v>
      </c>
      <c r="P94" s="3">
        <f t="shared" si="76"/>
        <v>-174.12199999999999</v>
      </c>
      <c r="Q94" s="4">
        <f t="shared" si="77"/>
        <v>-0.9779662444887528</v>
      </c>
    </row>
    <row r="95" spans="1:17" outlineLevel="2">
      <c r="A95" s="30" t="s">
        <v>183</v>
      </c>
      <c r="B95" s="1" t="s">
        <v>32</v>
      </c>
      <c r="C95" s="1" t="s">
        <v>33</v>
      </c>
      <c r="D95" s="1" t="s">
        <v>14</v>
      </c>
      <c r="E95" s="1" t="s">
        <v>157</v>
      </c>
      <c r="F95" s="3">
        <v>14678.97031149</v>
      </c>
      <c r="G95" s="16">
        <v>5223.9559459800003</v>
      </c>
      <c r="H95" s="16">
        <f t="shared" si="72"/>
        <v>-9455.0143655100001</v>
      </c>
      <c r="I95" s="4">
        <f t="shared" si="73"/>
        <v>-0.64411972807854678</v>
      </c>
      <c r="J95" s="36">
        <v>493.56557310999995</v>
      </c>
      <c r="K95" s="3">
        <v>265.48495603999999</v>
      </c>
      <c r="L95" s="3">
        <f t="shared" si="74"/>
        <v>-228.08061706999996</v>
      </c>
      <c r="M95" s="4">
        <f t="shared" si="75"/>
        <v>-0.46210803487132218</v>
      </c>
      <c r="N95" s="3">
        <v>131.77894846999999</v>
      </c>
      <c r="O95" s="3">
        <v>135.96641116000001</v>
      </c>
      <c r="P95" s="3">
        <f t="shared" si="76"/>
        <v>4.187462690000018</v>
      </c>
      <c r="Q95" s="4">
        <f t="shared" si="77"/>
        <v>3.1776416025609058E-2</v>
      </c>
    </row>
    <row r="96" spans="1:17" outlineLevel="2">
      <c r="A96" s="30" t="s">
        <v>183</v>
      </c>
      <c r="B96" s="1" t="s">
        <v>32</v>
      </c>
      <c r="C96" s="1" t="s">
        <v>33</v>
      </c>
      <c r="D96" s="1" t="s">
        <v>14</v>
      </c>
      <c r="E96" s="1" t="s">
        <v>152</v>
      </c>
      <c r="F96" s="3">
        <v>10916.767</v>
      </c>
      <c r="G96" s="3">
        <v>4010.9340000000002</v>
      </c>
      <c r="H96" s="16">
        <f t="shared" si="72"/>
        <v>-6905.8329999999996</v>
      </c>
      <c r="I96" s="4">
        <f t="shared" si="73"/>
        <v>-0.63258957528359816</v>
      </c>
      <c r="J96" s="3">
        <v>1616.11</v>
      </c>
      <c r="K96" s="3">
        <v>1631.59</v>
      </c>
      <c r="L96" s="3">
        <f t="shared" si="74"/>
        <v>15.480000000000018</v>
      </c>
      <c r="M96" s="4">
        <f t="shared" si="75"/>
        <v>9.578555915129551E-3</v>
      </c>
      <c r="N96" s="3">
        <v>46403.413</v>
      </c>
      <c r="O96" s="3">
        <v>7531.68</v>
      </c>
      <c r="P96" s="3">
        <f t="shared" si="76"/>
        <v>-38871.733</v>
      </c>
      <c r="Q96" s="4">
        <f t="shared" si="77"/>
        <v>-0.83769124913290327</v>
      </c>
    </row>
    <row r="97" spans="1:17" outlineLevel="2">
      <c r="A97" s="30" t="s">
        <v>183</v>
      </c>
      <c r="B97" s="1" t="s">
        <v>32</v>
      </c>
      <c r="C97" s="1" t="s">
        <v>33</v>
      </c>
      <c r="D97" s="1" t="s">
        <v>14</v>
      </c>
      <c r="E97" s="1" t="s">
        <v>153</v>
      </c>
      <c r="F97" s="3">
        <v>379.053</v>
      </c>
      <c r="G97" s="3">
        <v>483.04199999999997</v>
      </c>
      <c r="H97" s="16">
        <f t="shared" si="72"/>
        <v>103.98899999999998</v>
      </c>
      <c r="I97" s="4">
        <f t="shared" si="73"/>
        <v>0.27433894468583542</v>
      </c>
      <c r="J97" s="3">
        <v>58.037999999999997</v>
      </c>
      <c r="K97" s="3">
        <v>68.864999999999995</v>
      </c>
      <c r="L97" s="3">
        <f t="shared" si="74"/>
        <v>10.826999999999998</v>
      </c>
      <c r="M97" s="4">
        <f t="shared" si="75"/>
        <v>0.18655019125400599</v>
      </c>
      <c r="N97" s="3">
        <v>104.828</v>
      </c>
      <c r="O97" s="3">
        <v>62.62</v>
      </c>
      <c r="P97" s="3">
        <f t="shared" si="76"/>
        <v>-42.208000000000006</v>
      </c>
      <c r="Q97" s="4">
        <f t="shared" si="77"/>
        <v>-0.40264051589270045</v>
      </c>
    </row>
    <row r="98" spans="1:17" outlineLevel="1">
      <c r="A98" s="30"/>
      <c r="B98" s="9" t="s">
        <v>201</v>
      </c>
      <c r="F98" s="3">
        <f>SUBTOTAL(9,F92:F97)</f>
        <v>30947.321011489999</v>
      </c>
      <c r="G98" s="3">
        <f>SUBTOTAL(9,G92:G97)</f>
        <v>12715.155245979999</v>
      </c>
      <c r="H98" s="16">
        <f>SUBTOTAL(9,H92:H97)</f>
        <v>-18232.165765509999</v>
      </c>
      <c r="I98" s="4"/>
      <c r="J98" s="3">
        <f>SUBTOTAL(9,J92:J97)</f>
        <v>3597.1182731100002</v>
      </c>
      <c r="K98" s="3">
        <f>SUBTOTAL(9,K92:K97)</f>
        <v>3267.8130560399995</v>
      </c>
      <c r="L98" s="3">
        <f>SUBTOTAL(9,L92:L97)</f>
        <v>-329.30521706999997</v>
      </c>
      <c r="M98" s="4"/>
      <c r="N98" s="3">
        <f>SUBTOTAL(9,N92:N97)</f>
        <v>47183.847248470003</v>
      </c>
      <c r="O98" s="3">
        <f>SUBTOTAL(9,O92:O97)</f>
        <v>7809.6989111600005</v>
      </c>
      <c r="P98" s="3">
        <f>SUBTOTAL(9,P92:P97)</f>
        <v>-39374.148337309998</v>
      </c>
      <c r="Q98" s="4"/>
    </row>
    <row r="99" spans="1:17" outlineLevel="2">
      <c r="A99" s="30" t="s">
        <v>183</v>
      </c>
      <c r="B99" s="1" t="s">
        <v>34</v>
      </c>
      <c r="C99" s="1" t="s">
        <v>13</v>
      </c>
      <c r="D99" s="1" t="s">
        <v>35</v>
      </c>
      <c r="E99" s="1" t="s">
        <v>3</v>
      </c>
      <c r="F99" s="3">
        <v>295.91000000000003</v>
      </c>
      <c r="G99" s="3">
        <v>338.75279999999998</v>
      </c>
      <c r="H99" s="16">
        <f t="shared" ref="H99:H104" si="78">G99-F99</f>
        <v>42.842799999999954</v>
      </c>
      <c r="I99" s="4">
        <f t="shared" ref="I99:I104" si="79">IF(F99&gt;0,(G99-F99)/F99,0)</f>
        <v>0.14478321111148643</v>
      </c>
      <c r="J99" s="3">
        <v>501.46719999999999</v>
      </c>
      <c r="K99" s="3">
        <v>538.0838</v>
      </c>
      <c r="L99" s="3">
        <f t="shared" ref="L99:L104" si="80">K99-J99</f>
        <v>36.616600000000005</v>
      </c>
      <c r="M99" s="4">
        <f t="shared" ref="M99:M104" si="81">IF(J99&gt;0,(K99-J99)/J99,0)</f>
        <v>7.3018933242293818E-2</v>
      </c>
      <c r="N99" s="3">
        <v>274.38619999999997</v>
      </c>
      <c r="O99" s="3">
        <v>83.138499999999993</v>
      </c>
      <c r="P99" s="3">
        <f t="shared" ref="P99:P104" si="82">O99-N99</f>
        <v>-191.24769999999998</v>
      </c>
      <c r="Q99" s="4">
        <f t="shared" ref="Q99:Q104" si="83">IF(N99&gt;0,(O99-N99)/N99,0)</f>
        <v>-0.69700189003674384</v>
      </c>
    </row>
    <row r="100" spans="1:17" outlineLevel="2">
      <c r="A100" s="30" t="s">
        <v>183</v>
      </c>
      <c r="B100" s="1" t="s">
        <v>34</v>
      </c>
      <c r="C100" s="1" t="s">
        <v>13</v>
      </c>
      <c r="D100" s="1" t="s">
        <v>35</v>
      </c>
      <c r="E100" s="1" t="s">
        <v>154</v>
      </c>
      <c r="F100" s="3">
        <v>289.05</v>
      </c>
      <c r="G100" s="3">
        <v>143.83600000000001</v>
      </c>
      <c r="H100" s="16">
        <f t="shared" si="78"/>
        <v>-145.214</v>
      </c>
      <c r="I100" s="4">
        <f t="shared" si="79"/>
        <v>-0.50238367064521705</v>
      </c>
      <c r="J100" s="3">
        <v>9.6069999999999993</v>
      </c>
      <c r="K100" s="3">
        <v>3.016</v>
      </c>
      <c r="L100" s="3">
        <f t="shared" si="80"/>
        <v>-6.5909999999999993</v>
      </c>
      <c r="M100" s="4">
        <f t="shared" si="81"/>
        <v>-0.68606224627875501</v>
      </c>
      <c r="N100" s="3">
        <v>5.2789999999999999</v>
      </c>
      <c r="O100" s="3">
        <v>1.6160000000000001</v>
      </c>
      <c r="P100" s="3">
        <f t="shared" si="82"/>
        <v>-3.6629999999999998</v>
      </c>
      <c r="Q100" s="4">
        <f t="shared" si="83"/>
        <v>-0.69388141693502559</v>
      </c>
    </row>
    <row r="101" spans="1:17" outlineLevel="2">
      <c r="A101" s="30" t="s">
        <v>183</v>
      </c>
      <c r="B101" s="1" t="s">
        <v>34</v>
      </c>
      <c r="C101" s="1" t="s">
        <v>13</v>
      </c>
      <c r="D101" s="1" t="s">
        <v>35</v>
      </c>
      <c r="E101" s="1" t="s">
        <v>156</v>
      </c>
      <c r="F101" s="3">
        <v>793.17200000000003</v>
      </c>
      <c r="G101" s="3">
        <v>301.12299999999999</v>
      </c>
      <c r="H101" s="16">
        <f t="shared" si="78"/>
        <v>-492.04900000000004</v>
      </c>
      <c r="I101" s="4">
        <f t="shared" si="79"/>
        <v>-0.62035598836065819</v>
      </c>
      <c r="J101" s="3">
        <v>73.965000000000003</v>
      </c>
      <c r="K101" s="3">
        <v>32.853999999999999</v>
      </c>
      <c r="L101" s="3">
        <f t="shared" si="80"/>
        <v>-41.111000000000004</v>
      </c>
      <c r="M101" s="4">
        <f t="shared" si="81"/>
        <v>-0.55581694044480501</v>
      </c>
      <c r="N101" s="3">
        <v>45.338999999999999</v>
      </c>
      <c r="O101" s="3">
        <v>1.091</v>
      </c>
      <c r="P101" s="3">
        <f t="shared" si="82"/>
        <v>-44.247999999999998</v>
      </c>
      <c r="Q101" s="4">
        <f t="shared" si="83"/>
        <v>-0.9759368314254836</v>
      </c>
    </row>
    <row r="102" spans="1:17" outlineLevel="2">
      <c r="A102" s="30" t="s">
        <v>183</v>
      </c>
      <c r="B102" s="1" t="s">
        <v>34</v>
      </c>
      <c r="C102" s="1" t="s">
        <v>13</v>
      </c>
      <c r="D102" s="1" t="s">
        <v>35</v>
      </c>
      <c r="E102" s="1" t="s">
        <v>157</v>
      </c>
      <c r="F102" s="3">
        <v>5123.8013623099996</v>
      </c>
      <c r="G102" s="16">
        <v>1965.82526429</v>
      </c>
      <c r="H102" s="16">
        <f t="shared" si="78"/>
        <v>-3157.9760980199999</v>
      </c>
      <c r="I102" s="4">
        <f t="shared" si="79"/>
        <v>-0.61633460681158547</v>
      </c>
      <c r="J102" s="3">
        <v>185.48144497999999</v>
      </c>
      <c r="K102" s="3">
        <v>68.917686320000001</v>
      </c>
      <c r="L102" s="3">
        <f t="shared" si="80"/>
        <v>-116.56375865999999</v>
      </c>
      <c r="M102" s="4">
        <f t="shared" si="81"/>
        <v>-0.62843891836495436</v>
      </c>
      <c r="N102" s="3">
        <v>43.86657228</v>
      </c>
      <c r="O102" s="3">
        <v>46.672450470000001</v>
      </c>
      <c r="P102" s="3">
        <f t="shared" si="82"/>
        <v>2.8058781900000014</v>
      </c>
      <c r="Q102" s="4">
        <f t="shared" si="83"/>
        <v>6.3963926155207712E-2</v>
      </c>
    </row>
    <row r="103" spans="1:17" outlineLevel="2">
      <c r="A103" s="30" t="s">
        <v>183</v>
      </c>
      <c r="B103" s="1" t="s">
        <v>34</v>
      </c>
      <c r="C103" s="1" t="s">
        <v>13</v>
      </c>
      <c r="D103" s="1" t="s">
        <v>35</v>
      </c>
      <c r="E103" s="1" t="s">
        <v>152</v>
      </c>
      <c r="F103" s="3">
        <v>1398.4110000000001</v>
      </c>
      <c r="G103" s="3">
        <v>1390</v>
      </c>
      <c r="H103" s="16">
        <f t="shared" si="78"/>
        <v>-8.4110000000000582</v>
      </c>
      <c r="I103" s="4">
        <f t="shared" si="79"/>
        <v>-6.0146838089803773E-3</v>
      </c>
      <c r="J103" s="3">
        <v>310.10000000000002</v>
      </c>
      <c r="K103" s="3">
        <v>299.30900000000003</v>
      </c>
      <c r="L103" s="3">
        <f t="shared" si="80"/>
        <v>-10.790999999999997</v>
      </c>
      <c r="M103" s="4">
        <f t="shared" si="81"/>
        <v>-3.479845211222185E-2</v>
      </c>
      <c r="N103" s="3">
        <v>5535.7740000000003</v>
      </c>
      <c r="O103" s="3">
        <v>4590</v>
      </c>
      <c r="P103" s="3">
        <f t="shared" si="82"/>
        <v>-945.77400000000034</v>
      </c>
      <c r="Q103" s="4">
        <f t="shared" si="83"/>
        <v>-0.17084765382401815</v>
      </c>
    </row>
    <row r="104" spans="1:17" outlineLevel="2">
      <c r="A104" s="30" t="s">
        <v>183</v>
      </c>
      <c r="B104" s="1" t="s">
        <v>34</v>
      </c>
      <c r="C104" s="1" t="s">
        <v>13</v>
      </c>
      <c r="D104" s="1" t="s">
        <v>35</v>
      </c>
      <c r="E104" s="1" t="s">
        <v>153</v>
      </c>
      <c r="F104" s="3">
        <v>1982.202</v>
      </c>
      <c r="G104" s="3">
        <v>1517.674</v>
      </c>
      <c r="H104" s="16">
        <f t="shared" si="78"/>
        <v>-464.52800000000002</v>
      </c>
      <c r="I104" s="4">
        <f t="shared" si="79"/>
        <v>-0.23434947598680661</v>
      </c>
      <c r="J104" s="3">
        <v>188.29900000000001</v>
      </c>
      <c r="K104" s="3">
        <v>188.399</v>
      </c>
      <c r="L104" s="3">
        <f t="shared" si="80"/>
        <v>9.9999999999994316E-2</v>
      </c>
      <c r="M104" s="4">
        <f t="shared" si="81"/>
        <v>5.310702659068519E-4</v>
      </c>
      <c r="N104" s="3">
        <v>1277.162</v>
      </c>
      <c r="O104" s="3">
        <v>1270.787</v>
      </c>
      <c r="P104" s="3">
        <f t="shared" si="82"/>
        <v>-6.375</v>
      </c>
      <c r="Q104" s="4">
        <f t="shared" si="83"/>
        <v>-4.9915359210499525E-3</v>
      </c>
    </row>
    <row r="105" spans="1:17" outlineLevel="1">
      <c r="A105" s="30"/>
      <c r="B105" s="9" t="s">
        <v>202</v>
      </c>
      <c r="F105" s="3">
        <f>SUBTOTAL(9,F99:F104)</f>
        <v>9882.5463623099986</v>
      </c>
      <c r="G105" s="3">
        <f>SUBTOTAL(9,G99:G104)</f>
        <v>5657.2110642899997</v>
      </c>
      <c r="H105" s="16">
        <f>SUBTOTAL(9,H99:H104)</f>
        <v>-4225.3352980199998</v>
      </c>
      <c r="I105" s="4"/>
      <c r="J105" s="3">
        <f>SUBTOTAL(9,J99:J104)</f>
        <v>1268.9196449800002</v>
      </c>
      <c r="K105" s="3">
        <f>SUBTOTAL(9,K99:K104)</f>
        <v>1130.5794863199999</v>
      </c>
      <c r="L105" s="3">
        <f>SUBTOTAL(9,L99:L104)</f>
        <v>-138.34015865999999</v>
      </c>
      <c r="M105" s="4"/>
      <c r="N105" s="3">
        <f>SUBTOTAL(9,N99:N104)</f>
        <v>7181.8067722800006</v>
      </c>
      <c r="O105" s="3">
        <f>SUBTOTAL(9,O99:O104)</f>
        <v>5993.3049504700002</v>
      </c>
      <c r="P105" s="3">
        <f>SUBTOTAL(9,P99:P104)</f>
        <v>-1188.5018218100004</v>
      </c>
      <c r="Q105" s="4"/>
    </row>
    <row r="106" spans="1:17" outlineLevel="2">
      <c r="A106" s="30" t="s">
        <v>183</v>
      </c>
      <c r="B106" s="1" t="s">
        <v>36</v>
      </c>
      <c r="C106" s="1" t="s">
        <v>37</v>
      </c>
      <c r="D106" s="1" t="s">
        <v>17</v>
      </c>
      <c r="E106" s="1" t="s">
        <v>3</v>
      </c>
      <c r="F106" s="3">
        <v>1329.2565999999999</v>
      </c>
      <c r="G106" s="3">
        <v>1424.4204</v>
      </c>
      <c r="H106" s="16">
        <f t="shared" ref="H106:H111" si="84">G106-F106</f>
        <v>95.163800000000037</v>
      </c>
      <c r="I106" s="4">
        <f t="shared" ref="I106:I111" si="85">IF(F106&gt;0,(G106-F106)/F106,0)</f>
        <v>7.1591745340967308E-2</v>
      </c>
      <c r="J106" s="3">
        <v>931.13289999999995</v>
      </c>
      <c r="K106" s="3">
        <v>930.22140000000002</v>
      </c>
      <c r="L106" s="3">
        <f t="shared" ref="L106:L111" si="86">K106-J106</f>
        <v>-0.9114999999999327</v>
      </c>
      <c r="M106" s="4">
        <f t="shared" ref="M106:M111" si="87">IF(J106&gt;0,(K106-J106)/J106,0)</f>
        <v>-9.7891503994750138E-4</v>
      </c>
      <c r="N106" s="3">
        <v>415.99919999999997</v>
      </c>
      <c r="O106" s="3">
        <v>61.921399999999998</v>
      </c>
      <c r="P106" s="3">
        <f t="shared" ref="P106:P111" si="88">O106-N106</f>
        <v>-354.07779999999997</v>
      </c>
      <c r="Q106" s="4">
        <f t="shared" ref="Q106:Q111" si="89">IF(N106&gt;0,(O106-N106)/N106,0)</f>
        <v>-0.85115019451960483</v>
      </c>
    </row>
    <row r="107" spans="1:17" outlineLevel="2">
      <c r="A107" s="30" t="s">
        <v>183</v>
      </c>
      <c r="B107" s="1" t="s">
        <v>36</v>
      </c>
      <c r="C107" s="1" t="s">
        <v>37</v>
      </c>
      <c r="D107" s="1" t="s">
        <v>17</v>
      </c>
      <c r="E107" s="1" t="s">
        <v>154</v>
      </c>
      <c r="F107" s="3">
        <v>9741.5529999999999</v>
      </c>
      <c r="G107" s="3">
        <v>4262.509</v>
      </c>
      <c r="H107" s="16">
        <f t="shared" si="84"/>
        <v>-5479.0439999999999</v>
      </c>
      <c r="I107" s="4">
        <f t="shared" si="85"/>
        <v>-0.56244050614927621</v>
      </c>
      <c r="J107" s="3">
        <v>361.73899999999998</v>
      </c>
      <c r="K107" s="3">
        <v>119.06399999999999</v>
      </c>
      <c r="L107" s="3">
        <f t="shared" si="86"/>
        <v>-242.67499999999998</v>
      </c>
      <c r="M107" s="4">
        <f t="shared" si="87"/>
        <v>-0.67085661208772074</v>
      </c>
      <c r="N107" s="3">
        <v>1239.202</v>
      </c>
      <c r="O107" s="3">
        <v>41.81</v>
      </c>
      <c r="P107" s="3">
        <f t="shared" si="88"/>
        <v>-1197.3920000000001</v>
      </c>
      <c r="Q107" s="4">
        <f t="shared" si="89"/>
        <v>-0.96626054509272907</v>
      </c>
    </row>
    <row r="108" spans="1:17" outlineLevel="2">
      <c r="A108" s="30" t="s">
        <v>183</v>
      </c>
      <c r="B108" s="1" t="s">
        <v>36</v>
      </c>
      <c r="C108" s="1" t="s">
        <v>37</v>
      </c>
      <c r="D108" s="1" t="s">
        <v>17</v>
      </c>
      <c r="E108" s="1" t="s">
        <v>156</v>
      </c>
      <c r="F108" s="3">
        <v>850.923</v>
      </c>
      <c r="G108" s="3">
        <v>384.85700000000003</v>
      </c>
      <c r="H108" s="16">
        <f t="shared" si="84"/>
        <v>-466.06599999999997</v>
      </c>
      <c r="I108" s="4">
        <f t="shared" si="85"/>
        <v>-0.5477181836664422</v>
      </c>
      <c r="J108" s="3">
        <v>56.731000000000002</v>
      </c>
      <c r="K108" s="3">
        <v>40.475000000000001</v>
      </c>
      <c r="L108" s="3">
        <f t="shared" si="86"/>
        <v>-16.256</v>
      </c>
      <c r="M108" s="4">
        <f t="shared" si="87"/>
        <v>-0.2865452750700675</v>
      </c>
      <c r="N108" s="3">
        <v>28.268000000000001</v>
      </c>
      <c r="O108" s="3">
        <v>1.7370000000000001</v>
      </c>
      <c r="P108" s="3">
        <f t="shared" si="88"/>
        <v>-26.530999999999999</v>
      </c>
      <c r="Q108" s="4">
        <f t="shared" si="89"/>
        <v>-0.93855242677232198</v>
      </c>
    </row>
    <row r="109" spans="1:17" outlineLevel="2">
      <c r="A109" s="30" t="s">
        <v>183</v>
      </c>
      <c r="B109" s="1" t="s">
        <v>36</v>
      </c>
      <c r="C109" s="1" t="s">
        <v>37</v>
      </c>
      <c r="D109" s="1" t="s">
        <v>17</v>
      </c>
      <c r="E109" s="1" t="s">
        <v>157</v>
      </c>
      <c r="F109" s="3">
        <v>6431.0916129799998</v>
      </c>
      <c r="G109" s="16">
        <v>1967.16636019</v>
      </c>
      <c r="H109" s="16">
        <f t="shared" si="84"/>
        <v>-4463.9252527899998</v>
      </c>
      <c r="I109" s="4">
        <f t="shared" si="85"/>
        <v>-0.69411625917136233</v>
      </c>
      <c r="J109" s="3">
        <v>233.76017246999999</v>
      </c>
      <c r="K109" s="3">
        <v>96.705712689999999</v>
      </c>
      <c r="L109" s="3">
        <f t="shared" si="86"/>
        <v>-137.05445978</v>
      </c>
      <c r="M109" s="4">
        <f t="shared" si="87"/>
        <v>-0.58630372459016356</v>
      </c>
      <c r="N109" s="3">
        <v>57.612855519999997</v>
      </c>
      <c r="O109" s="3">
        <v>47.916513010000003</v>
      </c>
      <c r="P109" s="3">
        <f t="shared" si="88"/>
        <v>-9.6963425099999938</v>
      </c>
      <c r="Q109" s="4">
        <f t="shared" si="89"/>
        <v>-0.16830171708177111</v>
      </c>
    </row>
    <row r="110" spans="1:17" outlineLevel="2">
      <c r="A110" s="30" t="s">
        <v>183</v>
      </c>
      <c r="B110" s="1" t="s">
        <v>36</v>
      </c>
      <c r="C110" s="1" t="s">
        <v>37</v>
      </c>
      <c r="D110" s="1" t="s">
        <v>17</v>
      </c>
      <c r="E110" s="1" t="s">
        <v>152</v>
      </c>
      <c r="F110" s="3">
        <v>43.98</v>
      </c>
      <c r="G110" s="3">
        <v>59.619</v>
      </c>
      <c r="H110" s="16">
        <f t="shared" si="84"/>
        <v>15.639000000000003</v>
      </c>
      <c r="I110" s="4">
        <f t="shared" si="85"/>
        <v>0.35559345156889505</v>
      </c>
      <c r="J110" s="3">
        <v>1.08</v>
      </c>
      <c r="K110" s="3">
        <v>1.464</v>
      </c>
      <c r="L110" s="3">
        <f t="shared" si="86"/>
        <v>0.3839999999999999</v>
      </c>
      <c r="M110" s="4">
        <f t="shared" si="87"/>
        <v>0.35555555555555546</v>
      </c>
      <c r="N110" s="3">
        <v>0</v>
      </c>
      <c r="O110" s="3">
        <v>0</v>
      </c>
      <c r="P110" s="3">
        <f t="shared" si="88"/>
        <v>0</v>
      </c>
      <c r="Q110" s="4">
        <f t="shared" si="89"/>
        <v>0</v>
      </c>
    </row>
    <row r="111" spans="1:17" outlineLevel="2">
      <c r="A111" s="30" t="s">
        <v>183</v>
      </c>
      <c r="B111" s="1" t="s">
        <v>36</v>
      </c>
      <c r="C111" s="1" t="s">
        <v>37</v>
      </c>
      <c r="D111" s="1" t="s">
        <v>17</v>
      </c>
      <c r="E111" s="1" t="s">
        <v>153</v>
      </c>
      <c r="F111" s="3">
        <v>2611.6590000000001</v>
      </c>
      <c r="G111" s="3">
        <v>4805.3609999999999</v>
      </c>
      <c r="H111" s="16">
        <f t="shared" si="84"/>
        <v>2193.7019999999998</v>
      </c>
      <c r="I111" s="4">
        <f t="shared" si="85"/>
        <v>0.83996494182433457</v>
      </c>
      <c r="J111" s="3">
        <v>454.38499999999999</v>
      </c>
      <c r="K111" s="3">
        <v>500.97</v>
      </c>
      <c r="L111" s="3">
        <f t="shared" si="86"/>
        <v>46.585000000000036</v>
      </c>
      <c r="M111" s="4">
        <f t="shared" si="87"/>
        <v>0.10252319068631235</v>
      </c>
      <c r="N111" s="3">
        <v>1086.5820000000001</v>
      </c>
      <c r="O111" s="3">
        <v>1759.636</v>
      </c>
      <c r="P111" s="3">
        <f t="shared" si="88"/>
        <v>673.05399999999986</v>
      </c>
      <c r="Q111" s="4">
        <f t="shared" si="89"/>
        <v>0.61942310842623916</v>
      </c>
    </row>
    <row r="112" spans="1:17" outlineLevel="1">
      <c r="A112" s="30"/>
      <c r="B112" s="9" t="s">
        <v>203</v>
      </c>
      <c r="F112" s="3">
        <f>SUBTOTAL(9,F106:F111)</f>
        <v>21008.463212980001</v>
      </c>
      <c r="G112" s="3">
        <f>SUBTOTAL(9,G106:G111)</f>
        <v>12903.93276019</v>
      </c>
      <c r="H112" s="16">
        <f>SUBTOTAL(9,H106:H111)</f>
        <v>-8104.5304527900007</v>
      </c>
      <c r="I112" s="4"/>
      <c r="J112" s="3">
        <f>SUBTOTAL(9,J106:J111)</f>
        <v>2038.8280724699998</v>
      </c>
      <c r="K112" s="3">
        <f>SUBTOTAL(9,K106:K111)</f>
        <v>1688.9001126899998</v>
      </c>
      <c r="L112" s="3">
        <f>SUBTOTAL(9,L106:L111)</f>
        <v>-349.92795977999987</v>
      </c>
      <c r="M112" s="4"/>
      <c r="N112" s="3">
        <f>SUBTOTAL(9,N106:N111)</f>
        <v>2827.6640555200001</v>
      </c>
      <c r="O112" s="3">
        <f>SUBTOTAL(9,O106:O111)</f>
        <v>1913.02091301</v>
      </c>
      <c r="P112" s="3">
        <f>SUBTOTAL(9,P106:P111)</f>
        <v>-914.64314251000019</v>
      </c>
      <c r="Q112" s="4"/>
    </row>
    <row r="113" spans="1:17" outlineLevel="2">
      <c r="A113" s="30" t="s">
        <v>182</v>
      </c>
      <c r="B113" s="1" t="s">
        <v>38</v>
      </c>
      <c r="C113" s="1" t="s">
        <v>39</v>
      </c>
      <c r="D113" s="1" t="s">
        <v>6</v>
      </c>
      <c r="E113" s="1" t="s">
        <v>3</v>
      </c>
      <c r="F113" s="3">
        <v>2515.0488</v>
      </c>
      <c r="G113" s="3">
        <v>2518.5106999999998</v>
      </c>
      <c r="H113" s="16">
        <f t="shared" ref="H113:H118" si="90">G113-F113</f>
        <v>3.4618999999997868</v>
      </c>
      <c r="I113" s="4">
        <f t="shared" ref="I113:I118" si="91">IF(F113&gt;0,(G113-F113)/F113,0)</f>
        <v>1.3764742855088088E-3</v>
      </c>
      <c r="J113" s="3">
        <v>595.29049999999995</v>
      </c>
      <c r="K113" s="3">
        <v>622.80290000000002</v>
      </c>
      <c r="L113" s="3">
        <f t="shared" ref="L113:L118" si="92">K113-J113</f>
        <v>27.512400000000071</v>
      </c>
      <c r="M113" s="4">
        <f t="shared" ref="M113:M118" si="93">IF(J113&gt;0,(K113-J113)/J113,0)</f>
        <v>4.6216763076178898E-2</v>
      </c>
      <c r="N113" s="3">
        <v>730.78989999999999</v>
      </c>
      <c r="O113" s="3">
        <v>60.245100000000001</v>
      </c>
      <c r="P113" s="3">
        <f t="shared" ref="P113:P118" si="94">O113-N113</f>
        <v>-670.54480000000001</v>
      </c>
      <c r="Q113" s="4">
        <f t="shared" ref="Q113:Q118" si="95">IF(N113&gt;0,(O113-N113)/N113,0)</f>
        <v>-0.91756166854522758</v>
      </c>
    </row>
    <row r="114" spans="1:17" outlineLevel="2">
      <c r="A114" s="30" t="s">
        <v>182</v>
      </c>
      <c r="B114" s="1" t="s">
        <v>38</v>
      </c>
      <c r="C114" s="1" t="s">
        <v>39</v>
      </c>
      <c r="D114" s="1" t="s">
        <v>6</v>
      </c>
      <c r="E114" s="1" t="s">
        <v>154</v>
      </c>
      <c r="F114" s="3">
        <v>1545.895</v>
      </c>
      <c r="G114" s="3">
        <v>776.60799999999995</v>
      </c>
      <c r="H114" s="16">
        <f t="shared" si="90"/>
        <v>-769.28700000000003</v>
      </c>
      <c r="I114" s="4">
        <f t="shared" si="91"/>
        <v>-0.49763211602340396</v>
      </c>
      <c r="J114" s="3">
        <v>44.963000000000001</v>
      </c>
      <c r="K114" s="3">
        <v>22.117999999999999</v>
      </c>
      <c r="L114" s="3">
        <f t="shared" si="92"/>
        <v>-22.845000000000002</v>
      </c>
      <c r="M114" s="4">
        <f t="shared" si="93"/>
        <v>-0.50808442497164341</v>
      </c>
      <c r="N114" s="3">
        <v>82.772999999999996</v>
      </c>
      <c r="O114" s="3">
        <v>36.372</v>
      </c>
      <c r="P114" s="3">
        <f t="shared" si="94"/>
        <v>-46.400999999999996</v>
      </c>
      <c r="Q114" s="4">
        <f t="shared" si="95"/>
        <v>-0.56058134899061285</v>
      </c>
    </row>
    <row r="115" spans="1:17" outlineLevel="2">
      <c r="A115" s="30" t="s">
        <v>182</v>
      </c>
      <c r="B115" s="1" t="s">
        <v>38</v>
      </c>
      <c r="C115" s="1" t="s">
        <v>39</v>
      </c>
      <c r="D115" s="1" t="s">
        <v>6</v>
      </c>
      <c r="E115" s="1" t="s">
        <v>156</v>
      </c>
      <c r="F115" s="3">
        <v>4099.8209999999999</v>
      </c>
      <c r="G115" s="3">
        <v>1795.567</v>
      </c>
      <c r="H115" s="16">
        <f t="shared" si="90"/>
        <v>-2304.2539999999999</v>
      </c>
      <c r="I115" s="4">
        <f t="shared" si="91"/>
        <v>-0.56203770847556511</v>
      </c>
      <c r="J115" s="3">
        <v>344.66199999999998</v>
      </c>
      <c r="K115" s="3">
        <v>213.726</v>
      </c>
      <c r="L115" s="3">
        <f t="shared" si="92"/>
        <v>-130.93599999999998</v>
      </c>
      <c r="M115" s="4">
        <f t="shared" si="93"/>
        <v>-0.37989682645606415</v>
      </c>
      <c r="N115" s="3">
        <v>185.779</v>
      </c>
      <c r="O115" s="3">
        <v>7.1559999999999997</v>
      </c>
      <c r="P115" s="3">
        <f t="shared" si="94"/>
        <v>-178.62299999999999</v>
      </c>
      <c r="Q115" s="4">
        <f t="shared" si="95"/>
        <v>-0.96148111465773844</v>
      </c>
    </row>
    <row r="116" spans="1:17" outlineLevel="2">
      <c r="A116" s="30" t="s">
        <v>182</v>
      </c>
      <c r="B116" s="1" t="s">
        <v>38</v>
      </c>
      <c r="C116" s="1" t="s">
        <v>39</v>
      </c>
      <c r="D116" s="1" t="s">
        <v>6</v>
      </c>
      <c r="E116" s="1" t="s">
        <v>157</v>
      </c>
      <c r="F116" s="3">
        <v>13588.601500000001</v>
      </c>
      <c r="G116" s="16">
        <v>2765.17</v>
      </c>
      <c r="H116" s="16">
        <f t="shared" si="90"/>
        <v>-10823.431500000001</v>
      </c>
      <c r="I116" s="4">
        <f t="shared" si="91"/>
        <v>-0.79650812484272204</v>
      </c>
      <c r="J116" s="3">
        <v>485.8372</v>
      </c>
      <c r="K116" s="3">
        <v>237.75640000000001</v>
      </c>
      <c r="L116" s="3">
        <f t="shared" si="92"/>
        <v>-248.08079999999998</v>
      </c>
      <c r="M116" s="4">
        <f t="shared" si="93"/>
        <v>-0.51062536997990271</v>
      </c>
      <c r="N116" s="3">
        <v>107.3002</v>
      </c>
      <c r="O116" s="3">
        <v>87.173900000000003</v>
      </c>
      <c r="P116" s="3">
        <f t="shared" si="94"/>
        <v>-20.126300000000001</v>
      </c>
      <c r="Q116" s="4">
        <f t="shared" si="95"/>
        <v>-0.18757001384899563</v>
      </c>
    </row>
    <row r="117" spans="1:17" outlineLevel="2">
      <c r="A117" s="30" t="s">
        <v>182</v>
      </c>
      <c r="B117" s="1" t="s">
        <v>38</v>
      </c>
      <c r="C117" s="1" t="s">
        <v>39</v>
      </c>
      <c r="D117" s="1" t="s">
        <v>6</v>
      </c>
      <c r="E117" s="1" t="s">
        <v>152</v>
      </c>
      <c r="F117" s="3">
        <v>456.26</v>
      </c>
      <c r="G117" s="3">
        <v>580.49800000000005</v>
      </c>
      <c r="H117" s="16">
        <f t="shared" si="90"/>
        <v>124.23800000000006</v>
      </c>
      <c r="I117" s="4">
        <f t="shared" si="91"/>
        <v>0.27229649761101138</v>
      </c>
      <c r="J117" s="3">
        <v>105.94</v>
      </c>
      <c r="K117" s="3">
        <v>143.614</v>
      </c>
      <c r="L117" s="3">
        <f t="shared" si="92"/>
        <v>37.674000000000007</v>
      </c>
      <c r="M117" s="4">
        <f t="shared" si="93"/>
        <v>0.35561638663394379</v>
      </c>
      <c r="N117" s="3">
        <v>16.75</v>
      </c>
      <c r="O117" s="3">
        <v>20.751999999999999</v>
      </c>
      <c r="P117" s="3">
        <f t="shared" si="94"/>
        <v>4.0019999999999989</v>
      </c>
      <c r="Q117" s="4">
        <f t="shared" si="95"/>
        <v>0.23892537313432829</v>
      </c>
    </row>
    <row r="118" spans="1:17" outlineLevel="2">
      <c r="A118" s="30" t="s">
        <v>182</v>
      </c>
      <c r="B118" s="1" t="s">
        <v>38</v>
      </c>
      <c r="C118" s="1" t="s">
        <v>39</v>
      </c>
      <c r="D118" s="1" t="s">
        <v>6</v>
      </c>
      <c r="E118" s="1" t="s">
        <v>153</v>
      </c>
      <c r="F118" s="3">
        <v>342.38799999999998</v>
      </c>
      <c r="G118" s="3">
        <v>386.51</v>
      </c>
      <c r="H118" s="16">
        <f t="shared" si="90"/>
        <v>44.122000000000014</v>
      </c>
      <c r="I118" s="4">
        <f t="shared" si="91"/>
        <v>0.12886549762258029</v>
      </c>
      <c r="J118" s="3">
        <v>77.42</v>
      </c>
      <c r="K118" s="3">
        <v>84.948999999999998</v>
      </c>
      <c r="L118" s="3">
        <f t="shared" si="92"/>
        <v>7.5289999999999964</v>
      </c>
      <c r="M118" s="4">
        <f t="shared" si="93"/>
        <v>9.7248772926892227E-2</v>
      </c>
      <c r="N118" s="3">
        <v>19.962</v>
      </c>
      <c r="O118" s="3">
        <v>25.17</v>
      </c>
      <c r="P118" s="3">
        <f t="shared" si="94"/>
        <v>5.208000000000002</v>
      </c>
      <c r="Q118" s="4">
        <f t="shared" si="95"/>
        <v>0.26089570183348371</v>
      </c>
    </row>
    <row r="119" spans="1:17" outlineLevel="1">
      <c r="A119" s="30"/>
      <c r="B119" s="9" t="s">
        <v>204</v>
      </c>
      <c r="F119" s="3">
        <f>SUBTOTAL(9,F113:F118)</f>
        <v>22548.014299999999</v>
      </c>
      <c r="G119" s="3">
        <f>SUBTOTAL(9,G113:G118)</f>
        <v>8822.8636999999999</v>
      </c>
      <c r="H119" s="16">
        <f>SUBTOTAL(9,H113:H118)</f>
        <v>-13725.150600000003</v>
      </c>
      <c r="I119" s="4"/>
      <c r="J119" s="3">
        <f>SUBTOTAL(9,J113:J118)</f>
        <v>1654.1126999999999</v>
      </c>
      <c r="K119" s="3">
        <f>SUBTOTAL(9,K113:K118)</f>
        <v>1324.9663000000003</v>
      </c>
      <c r="L119" s="3">
        <f>SUBTOTAL(9,L113:L118)</f>
        <v>-329.14639999999986</v>
      </c>
      <c r="M119" s="4"/>
      <c r="N119" s="3">
        <f>SUBTOTAL(9,N113:N118)</f>
        <v>1143.3541</v>
      </c>
      <c r="O119" s="3">
        <f>SUBTOTAL(9,O113:O118)</f>
        <v>236.86900000000003</v>
      </c>
      <c r="P119" s="3">
        <f>SUBTOTAL(9,P113:P118)</f>
        <v>-906.4851000000001</v>
      </c>
      <c r="Q119" s="4"/>
    </row>
    <row r="120" spans="1:17" outlineLevel="2">
      <c r="A120" s="30" t="s">
        <v>182</v>
      </c>
      <c r="B120" s="1" t="s">
        <v>40</v>
      </c>
      <c r="C120" s="1" t="s">
        <v>41</v>
      </c>
      <c r="D120" s="1" t="s">
        <v>11</v>
      </c>
      <c r="E120" s="1" t="s">
        <v>3</v>
      </c>
      <c r="F120" s="3">
        <v>1742.8359</v>
      </c>
      <c r="G120" s="3">
        <v>1714.7227</v>
      </c>
      <c r="H120" s="16">
        <f t="shared" ref="H120:H125" si="96">G120-F120</f>
        <v>-28.113200000000006</v>
      </c>
      <c r="I120" s="4">
        <f t="shared" ref="I120:I125" si="97">IF(F120&gt;0,(G120-F120)/F120,0)</f>
        <v>-1.6130721199855938E-2</v>
      </c>
      <c r="J120" s="3">
        <v>4033.2249000000002</v>
      </c>
      <c r="K120" s="3">
        <v>3907.7755000000002</v>
      </c>
      <c r="L120" s="3">
        <f t="shared" ref="L120:L125" si="98">K120-J120</f>
        <v>-125.44939999999997</v>
      </c>
      <c r="M120" s="4">
        <f t="shared" ref="M120:M125" si="99">IF(J120&gt;0,(K120-J120)/J120,0)</f>
        <v>-3.1103993233801558E-2</v>
      </c>
      <c r="N120" s="3">
        <v>442.66840000000002</v>
      </c>
      <c r="O120" s="3">
        <v>43.331299999999999</v>
      </c>
      <c r="P120" s="3">
        <f t="shared" ref="P120:P125" si="100">O120-N120</f>
        <v>-399.33710000000002</v>
      </c>
      <c r="Q120" s="4">
        <f t="shared" ref="Q120:Q125" si="101">IF(N120&gt;0,(O120-N120)/N120,0)</f>
        <v>-0.9021134103992966</v>
      </c>
    </row>
    <row r="121" spans="1:17" outlineLevel="2">
      <c r="A121" s="30" t="s">
        <v>182</v>
      </c>
      <c r="B121" s="1" t="s">
        <v>40</v>
      </c>
      <c r="C121" s="1" t="s">
        <v>41</v>
      </c>
      <c r="D121" s="1" t="s">
        <v>11</v>
      </c>
      <c r="E121" s="1" t="s">
        <v>154</v>
      </c>
      <c r="F121" s="3">
        <v>570.54</v>
      </c>
      <c r="G121" s="3">
        <v>566.82100000000003</v>
      </c>
      <c r="H121" s="16">
        <f t="shared" si="96"/>
        <v>-3.7189999999999372</v>
      </c>
      <c r="I121" s="4">
        <f t="shared" si="97"/>
        <v>-6.518386090370417E-3</v>
      </c>
      <c r="J121" s="3">
        <v>53.064999999999998</v>
      </c>
      <c r="K121" s="3">
        <v>52.607999999999997</v>
      </c>
      <c r="L121" s="3">
        <f t="shared" si="98"/>
        <v>-0.45700000000000074</v>
      </c>
      <c r="M121" s="4">
        <f t="shared" si="99"/>
        <v>-8.6120795251107274E-3</v>
      </c>
      <c r="N121" s="3">
        <v>60.103999999999999</v>
      </c>
      <c r="O121" s="3">
        <v>22.884</v>
      </c>
      <c r="P121" s="3">
        <f t="shared" si="100"/>
        <v>-37.22</v>
      </c>
      <c r="Q121" s="4">
        <f t="shared" si="101"/>
        <v>-0.6192599494210036</v>
      </c>
    </row>
    <row r="122" spans="1:17" outlineLevel="2">
      <c r="A122" s="30" t="s">
        <v>182</v>
      </c>
      <c r="B122" s="1" t="s">
        <v>40</v>
      </c>
      <c r="C122" s="1" t="s">
        <v>41</v>
      </c>
      <c r="D122" s="1" t="s">
        <v>11</v>
      </c>
      <c r="E122" s="1" t="s">
        <v>156</v>
      </c>
      <c r="F122" s="3">
        <v>1888.7660000000001</v>
      </c>
      <c r="G122" s="3">
        <v>801.05499999999995</v>
      </c>
      <c r="H122" s="16">
        <f t="shared" si="96"/>
        <v>-1087.7110000000002</v>
      </c>
      <c r="I122" s="4">
        <f t="shared" si="97"/>
        <v>-0.57588446636587076</v>
      </c>
      <c r="J122" s="3">
        <v>179.35</v>
      </c>
      <c r="K122" s="3">
        <v>91.591999999999999</v>
      </c>
      <c r="L122" s="3">
        <f t="shared" si="98"/>
        <v>-87.757999999999996</v>
      </c>
      <c r="M122" s="4">
        <f t="shared" si="99"/>
        <v>-0.48931140228603287</v>
      </c>
      <c r="N122" s="3">
        <v>95.34</v>
      </c>
      <c r="O122" s="3">
        <v>3.0089999999999999</v>
      </c>
      <c r="P122" s="3">
        <f t="shared" si="100"/>
        <v>-92.331000000000003</v>
      </c>
      <c r="Q122" s="4">
        <f t="shared" si="101"/>
        <v>-0.96843926998112018</v>
      </c>
    </row>
    <row r="123" spans="1:17" outlineLevel="2">
      <c r="A123" s="30" t="s">
        <v>182</v>
      </c>
      <c r="B123" s="1" t="s">
        <v>40</v>
      </c>
      <c r="C123" s="1" t="s">
        <v>41</v>
      </c>
      <c r="D123" s="1" t="s">
        <v>11</v>
      </c>
      <c r="E123" s="1" t="s">
        <v>157</v>
      </c>
      <c r="F123" s="24">
        <v>9398.2606671222911</v>
      </c>
      <c r="G123" s="16">
        <v>2416.6298298022443</v>
      </c>
      <c r="H123" s="16">
        <f t="shared" si="96"/>
        <v>-6981.6308373200463</v>
      </c>
      <c r="I123" s="4">
        <f t="shared" si="97"/>
        <v>-0.74286414099405829</v>
      </c>
      <c r="J123" s="38">
        <v>415.90577834608348</v>
      </c>
      <c r="K123" s="3">
        <v>110.15363985096673</v>
      </c>
      <c r="L123" s="3">
        <f t="shared" si="98"/>
        <v>-305.75213849511675</v>
      </c>
      <c r="M123" s="4">
        <f t="shared" si="99"/>
        <v>-0.73514760893919173</v>
      </c>
      <c r="N123" s="24">
        <v>64.2893758680747</v>
      </c>
      <c r="O123" s="3">
        <v>51.871232831411625</v>
      </c>
      <c r="P123" s="3">
        <f t="shared" si="100"/>
        <v>-12.418143036663075</v>
      </c>
      <c r="Q123" s="4">
        <f t="shared" si="101"/>
        <v>-0.19316011190007165</v>
      </c>
    </row>
    <row r="124" spans="1:17" outlineLevel="2">
      <c r="A124" s="30" t="s">
        <v>182</v>
      </c>
      <c r="B124" s="1" t="s">
        <v>40</v>
      </c>
      <c r="C124" s="1" t="s">
        <v>41</v>
      </c>
      <c r="D124" s="1" t="s">
        <v>11</v>
      </c>
      <c r="E124" s="1" t="s">
        <v>152</v>
      </c>
      <c r="F124" s="3">
        <v>150.97999999999999</v>
      </c>
      <c r="G124" s="3">
        <v>191.24199999999999</v>
      </c>
      <c r="H124" s="16">
        <f t="shared" si="96"/>
        <v>40.262</v>
      </c>
      <c r="I124" s="4">
        <f t="shared" si="97"/>
        <v>0.26667108226255137</v>
      </c>
      <c r="J124" s="3">
        <v>6.83</v>
      </c>
      <c r="K124" s="3">
        <v>9.2579999999999991</v>
      </c>
      <c r="L124" s="3">
        <f t="shared" si="98"/>
        <v>2.427999999999999</v>
      </c>
      <c r="M124" s="4">
        <f t="shared" si="99"/>
        <v>0.35549048316251813</v>
      </c>
      <c r="N124" s="3">
        <v>16.95</v>
      </c>
      <c r="O124" s="3">
        <v>1.0249999999999999</v>
      </c>
      <c r="P124" s="3">
        <f t="shared" si="100"/>
        <v>-15.924999999999999</v>
      </c>
      <c r="Q124" s="4">
        <f t="shared" si="101"/>
        <v>-0.93952802359882004</v>
      </c>
    </row>
    <row r="125" spans="1:17" outlineLevel="2">
      <c r="A125" s="30" t="s">
        <v>182</v>
      </c>
      <c r="B125" s="1" t="s">
        <v>40</v>
      </c>
      <c r="C125" s="1" t="s">
        <v>41</v>
      </c>
      <c r="D125" s="1" t="s">
        <v>11</v>
      </c>
      <c r="E125" s="1" t="s">
        <v>153</v>
      </c>
      <c r="F125" s="3">
        <v>338.25200000000001</v>
      </c>
      <c r="G125" s="3">
        <v>343.90600000000001</v>
      </c>
      <c r="H125" s="16">
        <f t="shared" si="96"/>
        <v>5.6539999999999964</v>
      </c>
      <c r="I125" s="4">
        <f t="shared" si="97"/>
        <v>1.6715348320187305E-2</v>
      </c>
      <c r="J125" s="3">
        <v>164.52</v>
      </c>
      <c r="K125" s="3">
        <v>174.06399999999999</v>
      </c>
      <c r="L125" s="3">
        <f t="shared" si="98"/>
        <v>9.5439999999999827</v>
      </c>
      <c r="M125" s="4">
        <f t="shared" si="99"/>
        <v>5.8011184050571249E-2</v>
      </c>
      <c r="N125" s="3">
        <v>135.874</v>
      </c>
      <c r="O125" s="3">
        <v>143.756</v>
      </c>
      <c r="P125" s="3">
        <f t="shared" si="100"/>
        <v>7.882000000000005</v>
      </c>
      <c r="Q125" s="4">
        <f t="shared" si="101"/>
        <v>5.8009626565788931E-2</v>
      </c>
    </row>
    <row r="126" spans="1:17" outlineLevel="1">
      <c r="A126" s="30"/>
      <c r="B126" s="9" t="s">
        <v>205</v>
      </c>
      <c r="F126" s="3">
        <f>SUBTOTAL(9,F120:F125)</f>
        <v>14089.634567122292</v>
      </c>
      <c r="G126" s="3">
        <f>SUBTOTAL(9,G120:G125)</f>
        <v>6034.3765298022445</v>
      </c>
      <c r="H126" s="16">
        <f>SUBTOTAL(9,H120:H125)</f>
        <v>-8055.2580373200472</v>
      </c>
      <c r="I126" s="4"/>
      <c r="J126" s="3">
        <f>SUBTOTAL(9,J120:J125)</f>
        <v>4852.8956783460835</v>
      </c>
      <c r="K126" s="3">
        <f>SUBTOTAL(9,K120:K125)</f>
        <v>4345.4511398509676</v>
      </c>
      <c r="L126" s="3">
        <f>SUBTOTAL(9,L120:L125)</f>
        <v>-507.44453849511672</v>
      </c>
      <c r="M126" s="4"/>
      <c r="N126" s="3">
        <f>SUBTOTAL(9,N120:N125)</f>
        <v>815.22577586807472</v>
      </c>
      <c r="O126" s="3">
        <f>SUBTOTAL(9,O120:O125)</f>
        <v>265.87653283141162</v>
      </c>
      <c r="P126" s="3">
        <f>SUBTOTAL(9,P120:P125)</f>
        <v>-549.34924303666298</v>
      </c>
      <c r="Q126" s="4"/>
    </row>
    <row r="127" spans="1:17" outlineLevel="2">
      <c r="A127" s="30" t="s">
        <v>182</v>
      </c>
      <c r="B127" s="1" t="s">
        <v>42</v>
      </c>
      <c r="C127" s="1" t="s">
        <v>43</v>
      </c>
      <c r="D127" s="1" t="s">
        <v>11</v>
      </c>
      <c r="E127" s="1" t="s">
        <v>3</v>
      </c>
      <c r="F127" s="3">
        <v>1355.6110000000001</v>
      </c>
      <c r="G127" s="3">
        <v>1350.8742</v>
      </c>
      <c r="H127" s="16">
        <f t="shared" ref="H127:H132" si="102">G127-F127</f>
        <v>-4.7368000000001302</v>
      </c>
      <c r="I127" s="4">
        <f t="shared" ref="I127:I132" si="103">IF(F127&gt;0,(G127-F127)/F127,0)</f>
        <v>-3.4942177365041519E-3</v>
      </c>
      <c r="J127" s="3">
        <v>409.86360000000002</v>
      </c>
      <c r="K127" s="3">
        <v>397.76850000000002</v>
      </c>
      <c r="L127" s="3">
        <f t="shared" ref="L127:L132" si="104">K127-J127</f>
        <v>-12.095100000000002</v>
      </c>
      <c r="M127" s="4">
        <f t="shared" ref="M127:M132" si="105">IF(J127&gt;0,(K127-J127)/J127,0)</f>
        <v>-2.9510061396035174E-2</v>
      </c>
      <c r="N127" s="3">
        <v>411.70679999999999</v>
      </c>
      <c r="O127" s="3">
        <v>34.780099999999997</v>
      </c>
      <c r="P127" s="3">
        <f t="shared" ref="P127:P132" si="106">O127-N127</f>
        <v>-376.92669999999998</v>
      </c>
      <c r="Q127" s="4">
        <f t="shared" ref="Q127:Q132" si="107">IF(N127&gt;0,(O127-N127)/N127,0)</f>
        <v>-0.91552216285958843</v>
      </c>
    </row>
    <row r="128" spans="1:17" outlineLevel="2">
      <c r="A128" s="30" t="s">
        <v>182</v>
      </c>
      <c r="B128" s="1" t="s">
        <v>42</v>
      </c>
      <c r="C128" s="1" t="s">
        <v>43</v>
      </c>
      <c r="D128" s="1" t="s">
        <v>11</v>
      </c>
      <c r="E128" s="1" t="s">
        <v>154</v>
      </c>
      <c r="F128" s="3">
        <v>1210.3679999999999</v>
      </c>
      <c r="G128" s="3">
        <v>990.43600000000004</v>
      </c>
      <c r="H128" s="16">
        <f t="shared" si="102"/>
        <v>-219.9319999999999</v>
      </c>
      <c r="I128" s="4">
        <f t="shared" si="103"/>
        <v>-0.18170672060067675</v>
      </c>
      <c r="J128" s="3">
        <v>67.462999999999994</v>
      </c>
      <c r="K128" s="3">
        <v>24.026</v>
      </c>
      <c r="L128" s="3">
        <f t="shared" si="104"/>
        <v>-43.436999999999998</v>
      </c>
      <c r="M128" s="4">
        <f t="shared" si="105"/>
        <v>-0.64386404399448594</v>
      </c>
      <c r="N128" s="3">
        <v>563.91099999999994</v>
      </c>
      <c r="O128" s="3">
        <v>44.406999999999996</v>
      </c>
      <c r="P128" s="3">
        <f t="shared" si="106"/>
        <v>-519.50399999999991</v>
      </c>
      <c r="Q128" s="4">
        <f t="shared" si="107"/>
        <v>-0.92125175781284629</v>
      </c>
    </row>
    <row r="129" spans="1:17" outlineLevel="2">
      <c r="A129" s="30" t="s">
        <v>182</v>
      </c>
      <c r="B129" s="1" t="s">
        <v>42</v>
      </c>
      <c r="C129" s="1" t="s">
        <v>43</v>
      </c>
      <c r="D129" s="1" t="s">
        <v>11</v>
      </c>
      <c r="E129" s="1" t="s">
        <v>156</v>
      </c>
      <c r="F129" s="3">
        <v>1427.7719999999999</v>
      </c>
      <c r="G129" s="3">
        <v>604.74099999999999</v>
      </c>
      <c r="H129" s="16">
        <f t="shared" si="102"/>
        <v>-823.03099999999995</v>
      </c>
      <c r="I129" s="4">
        <f t="shared" si="103"/>
        <v>-0.57644427821809086</v>
      </c>
      <c r="J129" s="3">
        <v>125.185</v>
      </c>
      <c r="K129" s="3">
        <v>68.611999999999995</v>
      </c>
      <c r="L129" s="3">
        <f t="shared" si="104"/>
        <v>-56.573000000000008</v>
      </c>
      <c r="M129" s="4">
        <f t="shared" si="105"/>
        <v>-0.45191516555497868</v>
      </c>
      <c r="N129" s="3">
        <v>70.391000000000005</v>
      </c>
      <c r="O129" s="3">
        <v>2.3359999999999999</v>
      </c>
      <c r="P129" s="3">
        <f t="shared" si="106"/>
        <v>-68.055000000000007</v>
      </c>
      <c r="Q129" s="4">
        <f t="shared" si="107"/>
        <v>-0.96681393928201054</v>
      </c>
    </row>
    <row r="130" spans="1:17" outlineLevel="2">
      <c r="A130" s="30" t="s">
        <v>182</v>
      </c>
      <c r="B130" s="1" t="s">
        <v>42</v>
      </c>
      <c r="C130" s="1" t="s">
        <v>43</v>
      </c>
      <c r="D130" s="1" t="s">
        <v>11</v>
      </c>
      <c r="E130" s="1" t="s">
        <v>157</v>
      </c>
      <c r="F130" s="24">
        <v>9833.6418351374596</v>
      </c>
      <c r="G130" s="16">
        <v>1565.2755770629865</v>
      </c>
      <c r="H130" s="16">
        <f t="shared" si="102"/>
        <v>-8268.3662580744731</v>
      </c>
      <c r="I130" s="4">
        <f t="shared" si="103"/>
        <v>-0.84082442666663315</v>
      </c>
      <c r="J130" s="38">
        <v>394.78948499746468</v>
      </c>
      <c r="K130" s="3">
        <v>87.369589276659539</v>
      </c>
      <c r="L130" s="3">
        <f t="shared" si="104"/>
        <v>-307.41989572080513</v>
      </c>
      <c r="M130" s="4">
        <f t="shared" si="105"/>
        <v>-0.77869322107902483</v>
      </c>
      <c r="N130" s="24">
        <v>58.817751714103046</v>
      </c>
      <c r="O130" s="3">
        <v>40.466259176789613</v>
      </c>
      <c r="P130" s="3">
        <f t="shared" si="106"/>
        <v>-18.351492537313433</v>
      </c>
      <c r="Q130" s="4">
        <f t="shared" si="107"/>
        <v>-0.31200601863388122</v>
      </c>
    </row>
    <row r="131" spans="1:17" outlineLevel="2">
      <c r="A131" s="30" t="s">
        <v>182</v>
      </c>
      <c r="B131" s="1" t="s">
        <v>42</v>
      </c>
      <c r="C131" s="1" t="s">
        <v>43</v>
      </c>
      <c r="D131" s="1" t="s">
        <v>11</v>
      </c>
      <c r="E131" s="1" t="s">
        <v>152</v>
      </c>
      <c r="F131" s="3">
        <v>34.33</v>
      </c>
      <c r="G131" s="3">
        <v>30.157</v>
      </c>
      <c r="H131" s="16">
        <f t="shared" si="102"/>
        <v>-4.1729999999999983</v>
      </c>
      <c r="I131" s="4">
        <f t="shared" si="103"/>
        <v>-0.12155549082435184</v>
      </c>
      <c r="J131" s="3">
        <v>4.87</v>
      </c>
      <c r="K131" s="3">
        <v>6.601</v>
      </c>
      <c r="L131" s="3">
        <f t="shared" si="104"/>
        <v>1.7309999999999999</v>
      </c>
      <c r="M131" s="4">
        <f t="shared" si="105"/>
        <v>0.35544147843942503</v>
      </c>
      <c r="N131" s="3">
        <v>0.48</v>
      </c>
      <c r="O131" s="3">
        <v>0.65100000000000002</v>
      </c>
      <c r="P131" s="3">
        <f t="shared" si="106"/>
        <v>0.17100000000000004</v>
      </c>
      <c r="Q131" s="4">
        <f t="shared" si="107"/>
        <v>0.35625000000000012</v>
      </c>
    </row>
    <row r="132" spans="1:17" outlineLevel="2">
      <c r="A132" s="30" t="s">
        <v>182</v>
      </c>
      <c r="B132" s="1" t="s">
        <v>42</v>
      </c>
      <c r="C132" s="1" t="s">
        <v>43</v>
      </c>
      <c r="D132" s="1" t="s">
        <v>11</v>
      </c>
      <c r="E132" s="1" t="s">
        <v>153</v>
      </c>
      <c r="F132" s="3">
        <v>691.76099999999997</v>
      </c>
      <c r="G132" s="3">
        <v>635.125</v>
      </c>
      <c r="H132" s="16">
        <f t="shared" si="102"/>
        <v>-56.635999999999967</v>
      </c>
      <c r="I132" s="4">
        <f t="shared" si="103"/>
        <v>-8.1872207308593528E-2</v>
      </c>
      <c r="J132" s="3">
        <v>147.24</v>
      </c>
      <c r="K132" s="3">
        <v>167.38900000000001</v>
      </c>
      <c r="L132" s="3">
        <f t="shared" si="104"/>
        <v>20.149000000000001</v>
      </c>
      <c r="M132" s="4">
        <f t="shared" si="105"/>
        <v>0.13684460744362945</v>
      </c>
      <c r="N132" s="3">
        <v>70.055999999999997</v>
      </c>
      <c r="O132" s="3">
        <v>73.393000000000001</v>
      </c>
      <c r="P132" s="3">
        <f t="shared" si="106"/>
        <v>3.3370000000000033</v>
      </c>
      <c r="Q132" s="4">
        <f t="shared" si="107"/>
        <v>4.7633321913897506E-2</v>
      </c>
    </row>
    <row r="133" spans="1:17" outlineLevel="1">
      <c r="A133" s="30"/>
      <c r="B133" s="9" t="s">
        <v>206</v>
      </c>
      <c r="F133" s="3">
        <f>SUBTOTAL(9,F127:F132)</f>
        <v>14553.48383513746</v>
      </c>
      <c r="G133" s="3">
        <f>SUBTOTAL(9,G127:G132)</f>
        <v>5176.6087770629865</v>
      </c>
      <c r="H133" s="16">
        <f>SUBTOTAL(9,H127:H132)</f>
        <v>-9376.8750580744745</v>
      </c>
      <c r="I133" s="4"/>
      <c r="J133" s="3">
        <f>SUBTOTAL(9,J127:J132)</f>
        <v>1149.4110849974647</v>
      </c>
      <c r="K133" s="3">
        <f>SUBTOTAL(9,K127:K132)</f>
        <v>751.76608927665961</v>
      </c>
      <c r="L133" s="3">
        <f>SUBTOTAL(9,L127:L132)</f>
        <v>-397.64499572080513</v>
      </c>
      <c r="M133" s="4"/>
      <c r="N133" s="3">
        <f>SUBTOTAL(9,N127:N132)</f>
        <v>1175.3625517141031</v>
      </c>
      <c r="O133" s="3">
        <f>SUBTOTAL(9,O127:O132)</f>
        <v>196.03335917678959</v>
      </c>
      <c r="P133" s="3">
        <f>SUBTOTAL(9,P127:P132)</f>
        <v>-979.32919253731336</v>
      </c>
      <c r="Q133" s="4"/>
    </row>
    <row r="134" spans="1:17" outlineLevel="2">
      <c r="A134" s="30" t="s">
        <v>182</v>
      </c>
      <c r="B134" s="1" t="s">
        <v>44</v>
      </c>
      <c r="C134" s="1" t="s">
        <v>45</v>
      </c>
      <c r="D134" s="1" t="s">
        <v>6</v>
      </c>
      <c r="E134" s="1" t="s">
        <v>3</v>
      </c>
      <c r="F134" s="3">
        <v>2094.1257000000001</v>
      </c>
      <c r="G134" s="3">
        <v>2070.0578</v>
      </c>
      <c r="H134" s="16">
        <f t="shared" ref="H134:H139" si="108">G134-F134</f>
        <v>-24.067900000000009</v>
      </c>
      <c r="I134" s="4">
        <f t="shared" ref="I134:I139" si="109">IF(F134&gt;0,(G134-F134)/F134,0)</f>
        <v>-1.1493054118002567E-2</v>
      </c>
      <c r="J134" s="3">
        <v>528.75959999999998</v>
      </c>
      <c r="K134" s="3">
        <v>543.74710000000005</v>
      </c>
      <c r="L134" s="3">
        <f t="shared" ref="L134:L139" si="110">K134-J134</f>
        <v>14.987500000000068</v>
      </c>
      <c r="M134" s="4">
        <f t="shared" ref="M134:M139" si="111">IF(J134&gt;0,(K134-J134)/J134,0)</f>
        <v>2.8344639038232249E-2</v>
      </c>
      <c r="N134" s="3">
        <v>739.16600000000005</v>
      </c>
      <c r="O134" s="3">
        <v>63.9741</v>
      </c>
      <c r="P134" s="3">
        <f t="shared" ref="P134:P139" si="112">O134-N134</f>
        <v>-675.19190000000003</v>
      </c>
      <c r="Q134" s="4">
        <f t="shared" ref="Q134:Q139" si="113">IF(N134&gt;0,(O134-N134)/N134,0)</f>
        <v>-0.9134509704180116</v>
      </c>
    </row>
    <row r="135" spans="1:17" outlineLevel="2">
      <c r="A135" s="30" t="s">
        <v>182</v>
      </c>
      <c r="B135" s="1" t="s">
        <v>44</v>
      </c>
      <c r="C135" s="1" t="s">
        <v>45</v>
      </c>
      <c r="D135" s="1" t="s">
        <v>6</v>
      </c>
      <c r="E135" s="1" t="s">
        <v>154</v>
      </c>
      <c r="F135" s="3">
        <v>4016.8760000000002</v>
      </c>
      <c r="G135" s="3">
        <v>4706.4620000000004</v>
      </c>
      <c r="H135" s="16">
        <f t="shared" si="108"/>
        <v>689.58600000000024</v>
      </c>
      <c r="I135" s="4">
        <f t="shared" si="109"/>
        <v>0.17167221492523049</v>
      </c>
      <c r="J135" s="3">
        <v>83.007999999999996</v>
      </c>
      <c r="K135" s="3">
        <v>86.242000000000004</v>
      </c>
      <c r="L135" s="3">
        <f t="shared" si="110"/>
        <v>3.2340000000000089</v>
      </c>
      <c r="M135" s="4">
        <f t="shared" si="111"/>
        <v>3.8960100231303113E-2</v>
      </c>
      <c r="N135" s="3">
        <v>687.60400000000004</v>
      </c>
      <c r="O135" s="3">
        <v>461.99200000000002</v>
      </c>
      <c r="P135" s="3">
        <f t="shared" si="112"/>
        <v>-225.61200000000002</v>
      </c>
      <c r="Q135" s="4">
        <f t="shared" si="113"/>
        <v>-0.32811327450102096</v>
      </c>
    </row>
    <row r="136" spans="1:17" outlineLevel="2">
      <c r="A136" s="30" t="s">
        <v>182</v>
      </c>
      <c r="B136" s="1" t="s">
        <v>44</v>
      </c>
      <c r="C136" s="1" t="s">
        <v>45</v>
      </c>
      <c r="D136" s="1" t="s">
        <v>6</v>
      </c>
      <c r="E136" s="1" t="s">
        <v>156</v>
      </c>
      <c r="F136" s="3">
        <v>2273.788</v>
      </c>
      <c r="G136" s="3">
        <v>902.34799999999996</v>
      </c>
      <c r="H136" s="16">
        <f t="shared" si="108"/>
        <v>-1371.44</v>
      </c>
      <c r="I136" s="4">
        <f t="shared" si="109"/>
        <v>-0.60315209685335658</v>
      </c>
      <c r="J136" s="3">
        <v>174.852</v>
      </c>
      <c r="K136" s="3">
        <v>87.269000000000005</v>
      </c>
      <c r="L136" s="3">
        <f t="shared" si="110"/>
        <v>-87.582999999999998</v>
      </c>
      <c r="M136" s="4">
        <f t="shared" si="111"/>
        <v>-0.50089790222588249</v>
      </c>
      <c r="N136" s="3">
        <v>117.541</v>
      </c>
      <c r="O136" s="3">
        <v>3.46</v>
      </c>
      <c r="P136" s="3">
        <f t="shared" si="112"/>
        <v>-114.081</v>
      </c>
      <c r="Q136" s="4">
        <f t="shared" si="113"/>
        <v>-0.97056346296186014</v>
      </c>
    </row>
    <row r="137" spans="1:17" outlineLevel="2">
      <c r="A137" s="30" t="s">
        <v>182</v>
      </c>
      <c r="B137" s="1" t="s">
        <v>44</v>
      </c>
      <c r="C137" s="1" t="s">
        <v>45</v>
      </c>
      <c r="D137" s="1" t="s">
        <v>6</v>
      </c>
      <c r="E137" s="1" t="s">
        <v>157</v>
      </c>
      <c r="F137" s="3">
        <v>8446.89</v>
      </c>
      <c r="G137" s="16">
        <v>1758.22</v>
      </c>
      <c r="H137" s="16">
        <f t="shared" si="108"/>
        <v>-6688.6699999999992</v>
      </c>
      <c r="I137" s="4">
        <f t="shared" si="109"/>
        <v>-0.79185001817236877</v>
      </c>
      <c r="J137" s="3">
        <v>277.7833</v>
      </c>
      <c r="K137" s="3">
        <v>121.7645</v>
      </c>
      <c r="L137" s="3">
        <f t="shared" si="110"/>
        <v>-156.0188</v>
      </c>
      <c r="M137" s="4">
        <f t="shared" si="111"/>
        <v>-0.56165651426849639</v>
      </c>
      <c r="N137" s="3">
        <v>59.492199999999997</v>
      </c>
      <c r="O137" s="3">
        <v>48.537700000000001</v>
      </c>
      <c r="P137" s="3">
        <f t="shared" si="112"/>
        <v>-10.954499999999996</v>
      </c>
      <c r="Q137" s="4">
        <f t="shared" si="113"/>
        <v>-0.18413338219127881</v>
      </c>
    </row>
    <row r="138" spans="1:17" outlineLevel="2">
      <c r="A138" s="30" t="s">
        <v>182</v>
      </c>
      <c r="B138" s="1" t="s">
        <v>44</v>
      </c>
      <c r="C138" s="1" t="s">
        <v>45</v>
      </c>
      <c r="D138" s="1" t="s">
        <v>6</v>
      </c>
      <c r="E138" s="1" t="s">
        <v>152</v>
      </c>
      <c r="F138" s="3">
        <v>810.07</v>
      </c>
      <c r="G138" s="3">
        <v>1091.1120000000001</v>
      </c>
      <c r="H138" s="16">
        <f t="shared" si="108"/>
        <v>281.04200000000003</v>
      </c>
      <c r="I138" s="4">
        <f t="shared" si="109"/>
        <v>0.34693545002283754</v>
      </c>
      <c r="J138" s="3">
        <v>89.13</v>
      </c>
      <c r="K138" s="3">
        <v>120.824</v>
      </c>
      <c r="L138" s="3">
        <f t="shared" si="110"/>
        <v>31.694000000000003</v>
      </c>
      <c r="M138" s="4">
        <f t="shared" si="111"/>
        <v>0.35559295411197134</v>
      </c>
      <c r="N138" s="3">
        <v>8.3610000000000007</v>
      </c>
      <c r="O138" s="3">
        <v>3.1960000000000002</v>
      </c>
      <c r="P138" s="3">
        <f t="shared" si="112"/>
        <v>-5.1650000000000009</v>
      </c>
      <c r="Q138" s="4">
        <f t="shared" si="113"/>
        <v>-0.61774907307738314</v>
      </c>
    </row>
    <row r="139" spans="1:17" outlineLevel="2">
      <c r="A139" s="30" t="s">
        <v>182</v>
      </c>
      <c r="B139" s="1" t="s">
        <v>44</v>
      </c>
      <c r="C139" s="1" t="s">
        <v>45</v>
      </c>
      <c r="D139" s="1" t="s">
        <v>6</v>
      </c>
      <c r="E139" s="1" t="s">
        <v>153</v>
      </c>
      <c r="F139" s="3">
        <v>1504.086</v>
      </c>
      <c r="G139" s="3">
        <v>1613.5989999999999</v>
      </c>
      <c r="H139" s="16">
        <f t="shared" si="108"/>
        <v>109.51299999999992</v>
      </c>
      <c r="I139" s="4">
        <f t="shared" si="109"/>
        <v>7.2810331324139652E-2</v>
      </c>
      <c r="J139" s="3">
        <v>137.56</v>
      </c>
      <c r="K139" s="3">
        <v>150.898</v>
      </c>
      <c r="L139" s="3">
        <f t="shared" si="110"/>
        <v>13.337999999999994</v>
      </c>
      <c r="M139" s="4">
        <f t="shared" si="111"/>
        <v>9.6961325966850781E-2</v>
      </c>
      <c r="N139" s="3">
        <v>282.16899999999998</v>
      </c>
      <c r="O139" s="3">
        <v>186.357</v>
      </c>
      <c r="P139" s="3">
        <f t="shared" si="112"/>
        <v>-95.811999999999983</v>
      </c>
      <c r="Q139" s="4">
        <f t="shared" si="113"/>
        <v>-0.33955537284393389</v>
      </c>
    </row>
    <row r="140" spans="1:17" outlineLevel="1">
      <c r="A140" s="30"/>
      <c r="B140" s="9" t="s">
        <v>207</v>
      </c>
      <c r="F140" s="3">
        <f>SUBTOTAL(9,F134:F139)</f>
        <v>19145.8357</v>
      </c>
      <c r="G140" s="3">
        <f>SUBTOTAL(9,G134:G139)</f>
        <v>12141.798799999999</v>
      </c>
      <c r="H140" s="16">
        <f>SUBTOTAL(9,H134:H139)</f>
        <v>-7004.0368999999992</v>
      </c>
      <c r="I140" s="4"/>
      <c r="J140" s="3">
        <f>SUBTOTAL(9,J134:J139)</f>
        <v>1291.0929000000001</v>
      </c>
      <c r="K140" s="3">
        <f>SUBTOTAL(9,K134:K139)</f>
        <v>1110.7446</v>
      </c>
      <c r="L140" s="3">
        <f>SUBTOTAL(9,L134:L139)</f>
        <v>-180.34829999999991</v>
      </c>
      <c r="M140" s="4"/>
      <c r="N140" s="3">
        <f>SUBTOTAL(9,N134:N139)</f>
        <v>1894.3332</v>
      </c>
      <c r="O140" s="3">
        <f>SUBTOTAL(9,O134:O139)</f>
        <v>767.51679999999999</v>
      </c>
      <c r="P140" s="3">
        <f>SUBTOTAL(9,P134:P139)</f>
        <v>-1126.8163999999999</v>
      </c>
      <c r="Q140" s="4"/>
    </row>
    <row r="141" spans="1:17" outlineLevel="2">
      <c r="A141" s="30" t="s">
        <v>182</v>
      </c>
      <c r="B141" s="1" t="s">
        <v>46</v>
      </c>
      <c r="C141" s="1" t="s">
        <v>47</v>
      </c>
      <c r="D141" s="1" t="s">
        <v>11</v>
      </c>
      <c r="E141" s="1" t="s">
        <v>3</v>
      </c>
      <c r="F141" s="3">
        <v>727.17499999999995</v>
      </c>
      <c r="G141" s="3">
        <v>705.7346</v>
      </c>
      <c r="H141" s="16">
        <f t="shared" ref="H141:H146" si="114">G141-F141</f>
        <v>-21.440399999999954</v>
      </c>
      <c r="I141" s="4">
        <f t="shared" ref="I141:I146" si="115">IF(F141&gt;0,(G141-F141)/F141,0)</f>
        <v>-2.9484511981297427E-2</v>
      </c>
      <c r="J141" s="3">
        <v>724.97109999999998</v>
      </c>
      <c r="K141" s="3">
        <v>679.44949999999994</v>
      </c>
      <c r="L141" s="3">
        <f t="shared" ref="L141:L146" si="116">K141-J141</f>
        <v>-45.521600000000035</v>
      </c>
      <c r="M141" s="4">
        <f t="shared" ref="M141:M146" si="117">IF(J141&gt;0,(K141-J141)/J141,0)</f>
        <v>-6.2790916768958149E-2</v>
      </c>
      <c r="N141" s="3">
        <v>274.22410000000002</v>
      </c>
      <c r="O141" s="3">
        <v>22.7621</v>
      </c>
      <c r="P141" s="3">
        <f t="shared" ref="P141:P146" si="118">O141-N141</f>
        <v>-251.46200000000002</v>
      </c>
      <c r="Q141" s="4">
        <f t="shared" ref="Q141:Q146" si="119">IF(N141&gt;0,(O141-N141)/N141,0)</f>
        <v>-0.91699453111524476</v>
      </c>
    </row>
    <row r="142" spans="1:17" outlineLevel="2">
      <c r="A142" s="30" t="s">
        <v>182</v>
      </c>
      <c r="B142" s="1" t="s">
        <v>46</v>
      </c>
      <c r="C142" s="1" t="s">
        <v>47</v>
      </c>
      <c r="D142" s="1" t="s">
        <v>11</v>
      </c>
      <c r="E142" s="1" t="s">
        <v>154</v>
      </c>
      <c r="F142" s="3">
        <v>689.54</v>
      </c>
      <c r="G142" s="3">
        <v>599.06700000000001</v>
      </c>
      <c r="H142" s="16">
        <f t="shared" si="114"/>
        <v>-90.472999999999956</v>
      </c>
      <c r="I142" s="4">
        <f t="shared" si="115"/>
        <v>-0.13120776169620321</v>
      </c>
      <c r="J142" s="3">
        <v>42.677</v>
      </c>
      <c r="K142" s="3">
        <v>15.159000000000001</v>
      </c>
      <c r="L142" s="3">
        <f t="shared" si="116"/>
        <v>-27.518000000000001</v>
      </c>
      <c r="M142" s="4">
        <f t="shared" si="117"/>
        <v>-0.64479696323546642</v>
      </c>
      <c r="N142" s="3">
        <v>796.71600000000001</v>
      </c>
      <c r="O142" s="3">
        <v>63.32</v>
      </c>
      <c r="P142" s="3">
        <f t="shared" si="118"/>
        <v>-733.39599999999996</v>
      </c>
      <c r="Q142" s="4">
        <f t="shared" si="119"/>
        <v>-0.92052374999372422</v>
      </c>
    </row>
    <row r="143" spans="1:17" outlineLevel="2">
      <c r="A143" s="30" t="s">
        <v>182</v>
      </c>
      <c r="B143" s="1" t="s">
        <v>46</v>
      </c>
      <c r="C143" s="1" t="s">
        <v>47</v>
      </c>
      <c r="D143" s="1" t="s">
        <v>11</v>
      </c>
      <c r="E143" s="1" t="s">
        <v>156</v>
      </c>
      <c r="F143" s="3">
        <v>1089.4829999999999</v>
      </c>
      <c r="G143" s="3">
        <v>489.88799999999998</v>
      </c>
      <c r="H143" s="16">
        <f t="shared" si="114"/>
        <v>-599.59500000000003</v>
      </c>
      <c r="I143" s="4">
        <f t="shared" si="115"/>
        <v>-0.55034819267487423</v>
      </c>
      <c r="J143" s="3">
        <v>108.895</v>
      </c>
      <c r="K143" s="3">
        <v>60.616999999999997</v>
      </c>
      <c r="L143" s="3">
        <f t="shared" si="116"/>
        <v>-48.277999999999999</v>
      </c>
      <c r="M143" s="4">
        <f t="shared" si="117"/>
        <v>-0.44334450617567384</v>
      </c>
      <c r="N143" s="3">
        <v>54.438000000000002</v>
      </c>
      <c r="O143" s="3">
        <v>1.792</v>
      </c>
      <c r="P143" s="3">
        <f t="shared" si="118"/>
        <v>-52.646000000000001</v>
      </c>
      <c r="Q143" s="4">
        <f t="shared" si="119"/>
        <v>-0.96708181784782687</v>
      </c>
    </row>
    <row r="144" spans="1:17" outlineLevel="2">
      <c r="A144" s="30" t="s">
        <v>182</v>
      </c>
      <c r="B144" s="1" t="s">
        <v>46</v>
      </c>
      <c r="C144" s="1" t="s">
        <v>47</v>
      </c>
      <c r="D144" s="1" t="s">
        <v>11</v>
      </c>
      <c r="E144" s="1" t="s">
        <v>157</v>
      </c>
      <c r="F144" s="24">
        <v>6543.3253466787182</v>
      </c>
      <c r="G144" s="16">
        <v>1444.3844485107697</v>
      </c>
      <c r="H144" s="16">
        <f t="shared" si="114"/>
        <v>-5098.940898167948</v>
      </c>
      <c r="I144" s="4">
        <f t="shared" si="115"/>
        <v>-0.77925834770787983</v>
      </c>
      <c r="J144" s="38">
        <v>244.86066601997399</v>
      </c>
      <c r="K144" s="3">
        <v>63.823102361163158</v>
      </c>
      <c r="L144" s="3">
        <f t="shared" si="116"/>
        <v>-181.03756365881083</v>
      </c>
      <c r="M144" s="4">
        <f t="shared" si="117"/>
        <v>-0.7393493066952741</v>
      </c>
      <c r="N144" s="24">
        <v>37.632042152604775</v>
      </c>
      <c r="O144" s="3">
        <v>30.408932075222118</v>
      </c>
      <c r="P144" s="3">
        <f t="shared" si="118"/>
        <v>-7.2231100773826569</v>
      </c>
      <c r="Q144" s="4">
        <f t="shared" si="119"/>
        <v>-0.19194042268797509</v>
      </c>
    </row>
    <row r="145" spans="1:17" outlineLevel="2">
      <c r="A145" s="30" t="s">
        <v>182</v>
      </c>
      <c r="B145" s="1" t="s">
        <v>46</v>
      </c>
      <c r="C145" s="1" t="s">
        <v>47</v>
      </c>
      <c r="D145" s="1" t="s">
        <v>11</v>
      </c>
      <c r="E145" s="1" t="s">
        <v>152</v>
      </c>
      <c r="F145" s="3">
        <v>1061.3389999999999</v>
      </c>
      <c r="G145" s="3">
        <v>1044.72</v>
      </c>
      <c r="H145" s="16">
        <f t="shared" si="114"/>
        <v>-16.618999999999915</v>
      </c>
      <c r="I145" s="4">
        <f t="shared" si="115"/>
        <v>-1.5658521923720806E-2</v>
      </c>
      <c r="J145" s="3">
        <v>64.92</v>
      </c>
      <c r="K145" s="3">
        <v>69.600999999999999</v>
      </c>
      <c r="L145" s="3">
        <f t="shared" si="116"/>
        <v>4.6809999999999974</v>
      </c>
      <c r="M145" s="4">
        <f t="shared" si="117"/>
        <v>7.2104128157732553E-2</v>
      </c>
      <c r="N145" s="3">
        <v>834.07299999999998</v>
      </c>
      <c r="O145" s="3">
        <v>807.37099999999998</v>
      </c>
      <c r="P145" s="3">
        <f t="shared" si="118"/>
        <v>-26.701999999999998</v>
      </c>
      <c r="Q145" s="4">
        <f t="shared" si="119"/>
        <v>-3.2013984387457693E-2</v>
      </c>
    </row>
    <row r="146" spans="1:17" outlineLevel="2">
      <c r="A146" s="30" t="s">
        <v>182</v>
      </c>
      <c r="B146" s="1" t="s">
        <v>46</v>
      </c>
      <c r="C146" s="1" t="s">
        <v>47</v>
      </c>
      <c r="D146" s="1" t="s">
        <v>11</v>
      </c>
      <c r="E146" s="1" t="s">
        <v>153</v>
      </c>
      <c r="F146" s="3">
        <v>2103.1619999999998</v>
      </c>
      <c r="G146" s="3">
        <v>2143.38</v>
      </c>
      <c r="H146" s="16">
        <f t="shared" si="114"/>
        <v>40.218000000000302</v>
      </c>
      <c r="I146" s="4">
        <f t="shared" si="115"/>
        <v>1.9122635346207426E-2</v>
      </c>
      <c r="J146" s="3">
        <v>404.9</v>
      </c>
      <c r="K146" s="3">
        <v>431.815</v>
      </c>
      <c r="L146" s="3">
        <f t="shared" si="116"/>
        <v>26.91500000000002</v>
      </c>
      <c r="M146" s="4">
        <f t="shared" si="117"/>
        <v>6.647320326006427E-2</v>
      </c>
      <c r="N146" s="3">
        <v>964.51400000000001</v>
      </c>
      <c r="O146" s="3">
        <v>317.23500000000001</v>
      </c>
      <c r="P146" s="3">
        <f t="shared" si="118"/>
        <v>-647.279</v>
      </c>
      <c r="Q146" s="4">
        <f t="shared" si="119"/>
        <v>-0.67109342114266868</v>
      </c>
    </row>
    <row r="147" spans="1:17" outlineLevel="1">
      <c r="A147" s="30"/>
      <c r="B147" s="9" t="s">
        <v>208</v>
      </c>
      <c r="F147" s="3">
        <f>SUBTOTAL(9,F141:F146)</f>
        <v>12214.024346678718</v>
      </c>
      <c r="G147" s="3">
        <f>SUBTOTAL(9,G141:G146)</f>
        <v>6427.1740485107703</v>
      </c>
      <c r="H147" s="16">
        <f>SUBTOTAL(9,H141:H146)</f>
        <v>-5786.8502981679467</v>
      </c>
      <c r="I147" s="4"/>
      <c r="J147" s="3">
        <f>SUBTOTAL(9,J141:J146)</f>
        <v>1591.2237660199739</v>
      </c>
      <c r="K147" s="3">
        <f>SUBTOTAL(9,K141:K146)</f>
        <v>1320.4646023611631</v>
      </c>
      <c r="L147" s="3">
        <f>SUBTOTAL(9,L141:L146)</f>
        <v>-270.75916365881085</v>
      </c>
      <c r="M147" s="4"/>
      <c r="N147" s="3">
        <f>SUBTOTAL(9,N141:N146)</f>
        <v>2961.5971421526051</v>
      </c>
      <c r="O147" s="3">
        <f>SUBTOTAL(9,O141:O146)</f>
        <v>1242.8890320752221</v>
      </c>
      <c r="P147" s="3">
        <f>SUBTOTAL(9,P141:P146)</f>
        <v>-1718.7081100773826</v>
      </c>
      <c r="Q147" s="4"/>
    </row>
    <row r="148" spans="1:17" outlineLevel="2">
      <c r="A148" s="30" t="s">
        <v>182</v>
      </c>
      <c r="B148" s="1" t="s">
        <v>48</v>
      </c>
      <c r="C148" s="1" t="s">
        <v>49</v>
      </c>
      <c r="D148" s="1" t="s">
        <v>6</v>
      </c>
      <c r="E148" s="1" t="s">
        <v>3</v>
      </c>
      <c r="F148" s="3">
        <v>1521.8150000000001</v>
      </c>
      <c r="G148" s="3">
        <v>1523.3166000000001</v>
      </c>
      <c r="H148" s="16">
        <f t="shared" ref="H148:H153" si="120">G148-F148</f>
        <v>1.5016000000000531</v>
      </c>
      <c r="I148" s="4">
        <f t="shared" ref="I148:I153" si="121">IF(F148&gt;0,(G148-F148)/F148,0)</f>
        <v>9.8671651941928092E-4</v>
      </c>
      <c r="J148" s="3">
        <v>414.29590000000002</v>
      </c>
      <c r="K148" s="3">
        <v>437.10050000000001</v>
      </c>
      <c r="L148" s="3">
        <f t="shared" ref="L148:L153" si="122">K148-J148</f>
        <v>22.804599999999994</v>
      </c>
      <c r="M148" s="4">
        <f t="shared" ref="M148:M153" si="123">IF(J148&gt;0,(K148-J148)/J148,0)</f>
        <v>5.5044232877998533E-2</v>
      </c>
      <c r="N148" s="3">
        <v>418.21460000000002</v>
      </c>
      <c r="O148" s="3">
        <v>33.011299999999999</v>
      </c>
      <c r="P148" s="3">
        <f t="shared" ref="P148:P153" si="124">O148-N148</f>
        <v>-385.20330000000001</v>
      </c>
      <c r="Q148" s="4">
        <f t="shared" ref="Q148:Q153" si="125">IF(N148&gt;0,(O148-N148)/N148,0)</f>
        <v>-0.9210661225122222</v>
      </c>
    </row>
    <row r="149" spans="1:17" outlineLevel="2">
      <c r="A149" s="30" t="s">
        <v>182</v>
      </c>
      <c r="B149" s="1" t="s">
        <v>48</v>
      </c>
      <c r="C149" s="1" t="s">
        <v>49</v>
      </c>
      <c r="D149" s="1" t="s">
        <v>6</v>
      </c>
      <c r="E149" s="1" t="s">
        <v>154</v>
      </c>
      <c r="F149" s="3">
        <v>3370.4009999999998</v>
      </c>
      <c r="G149" s="3">
        <v>2271.62</v>
      </c>
      <c r="H149" s="16">
        <f t="shared" si="120"/>
        <v>-1098.7809999999999</v>
      </c>
      <c r="I149" s="4">
        <f t="shared" si="121"/>
        <v>-0.32600898231397391</v>
      </c>
      <c r="J149" s="3">
        <v>125.426</v>
      </c>
      <c r="K149" s="3">
        <v>54.877000000000002</v>
      </c>
      <c r="L149" s="3">
        <f t="shared" si="122"/>
        <v>-70.549000000000007</v>
      </c>
      <c r="M149" s="4">
        <f t="shared" si="123"/>
        <v>-0.56247508491062459</v>
      </c>
      <c r="N149" s="3">
        <v>1270.789</v>
      </c>
      <c r="O149" s="3">
        <v>108.672</v>
      </c>
      <c r="P149" s="3">
        <f t="shared" si="124"/>
        <v>-1162.117</v>
      </c>
      <c r="Q149" s="4">
        <f t="shared" si="125"/>
        <v>-0.91448462333243363</v>
      </c>
    </row>
    <row r="150" spans="1:17" outlineLevel="2">
      <c r="A150" s="30" t="s">
        <v>182</v>
      </c>
      <c r="B150" s="1" t="s">
        <v>48</v>
      </c>
      <c r="C150" s="1" t="s">
        <v>49</v>
      </c>
      <c r="D150" s="1" t="s">
        <v>6</v>
      </c>
      <c r="E150" s="1" t="s">
        <v>156</v>
      </c>
      <c r="F150" s="3">
        <v>1980.463</v>
      </c>
      <c r="G150" s="3">
        <v>832.572</v>
      </c>
      <c r="H150" s="16">
        <f t="shared" si="120"/>
        <v>-1147.8910000000001</v>
      </c>
      <c r="I150" s="4">
        <f t="shared" si="121"/>
        <v>-0.57960739483645995</v>
      </c>
      <c r="J150" s="3">
        <v>161.88399999999999</v>
      </c>
      <c r="K150" s="3">
        <v>59.93</v>
      </c>
      <c r="L150" s="3">
        <f t="shared" si="122"/>
        <v>-101.95399999999998</v>
      </c>
      <c r="M150" s="4">
        <f t="shared" si="123"/>
        <v>-0.62979664451088424</v>
      </c>
      <c r="N150" s="3">
        <v>116.941</v>
      </c>
      <c r="O150" s="3">
        <v>2.7229999999999999</v>
      </c>
      <c r="P150" s="3">
        <f t="shared" si="124"/>
        <v>-114.218</v>
      </c>
      <c r="Q150" s="4">
        <f t="shared" si="125"/>
        <v>-0.97671475359369253</v>
      </c>
    </row>
    <row r="151" spans="1:17" outlineLevel="2">
      <c r="A151" s="30" t="s">
        <v>182</v>
      </c>
      <c r="B151" s="1" t="s">
        <v>48</v>
      </c>
      <c r="C151" s="1" t="s">
        <v>49</v>
      </c>
      <c r="D151" s="1" t="s">
        <v>6</v>
      </c>
      <c r="E151" s="1" t="s">
        <v>157</v>
      </c>
      <c r="F151" s="3">
        <v>4496.46</v>
      </c>
      <c r="G151" s="16">
        <v>929.3904</v>
      </c>
      <c r="H151" s="16">
        <f t="shared" si="120"/>
        <v>-3567.0695999999998</v>
      </c>
      <c r="I151" s="4">
        <f t="shared" si="121"/>
        <v>-0.79330620087802395</v>
      </c>
      <c r="J151" s="3">
        <v>157.51840000000001</v>
      </c>
      <c r="K151" s="3">
        <v>67.588200000000001</v>
      </c>
      <c r="L151" s="3">
        <f t="shared" si="122"/>
        <v>-89.930200000000013</v>
      </c>
      <c r="M151" s="4">
        <f t="shared" si="123"/>
        <v>-0.57091869902182857</v>
      </c>
      <c r="N151" s="3">
        <v>30.703099999999999</v>
      </c>
      <c r="O151" s="3">
        <v>24.947099999999999</v>
      </c>
      <c r="P151" s="3">
        <f t="shared" si="124"/>
        <v>-5.7560000000000002</v>
      </c>
      <c r="Q151" s="4">
        <f t="shared" si="125"/>
        <v>-0.18747292618660658</v>
      </c>
    </row>
    <row r="152" spans="1:17" outlineLevel="2">
      <c r="A152" s="30" t="s">
        <v>182</v>
      </c>
      <c r="B152" s="1" t="s">
        <v>48</v>
      </c>
      <c r="C152" s="1" t="s">
        <v>49</v>
      </c>
      <c r="D152" s="1" t="s">
        <v>6</v>
      </c>
      <c r="E152" s="1" t="s">
        <v>152</v>
      </c>
      <c r="F152" s="3">
        <v>3546.76</v>
      </c>
      <c r="G152" s="3">
        <v>1530.915</v>
      </c>
      <c r="H152" s="16">
        <f t="shared" si="120"/>
        <v>-2015.8450000000003</v>
      </c>
      <c r="I152" s="4">
        <f t="shared" si="121"/>
        <v>-0.56836239271898858</v>
      </c>
      <c r="J152" s="3">
        <v>2075.7600000000002</v>
      </c>
      <c r="K152" s="3">
        <v>226.59899999999999</v>
      </c>
      <c r="L152" s="3">
        <f t="shared" si="122"/>
        <v>-1849.1610000000003</v>
      </c>
      <c r="M152" s="4">
        <f t="shared" si="123"/>
        <v>-0.89083564573939189</v>
      </c>
      <c r="N152" s="3">
        <v>4342.16</v>
      </c>
      <c r="O152" s="3">
        <v>547.245</v>
      </c>
      <c r="P152" s="3">
        <f t="shared" si="124"/>
        <v>-3794.915</v>
      </c>
      <c r="Q152" s="4">
        <f t="shared" si="125"/>
        <v>-0.87396940693111269</v>
      </c>
    </row>
    <row r="153" spans="1:17" outlineLevel="2">
      <c r="A153" s="30" t="s">
        <v>182</v>
      </c>
      <c r="B153" s="1" t="s">
        <v>48</v>
      </c>
      <c r="C153" s="1" t="s">
        <v>49</v>
      </c>
      <c r="D153" s="1" t="s">
        <v>6</v>
      </c>
      <c r="E153" s="1" t="s">
        <v>153</v>
      </c>
      <c r="F153" s="3">
        <v>288.93799999999999</v>
      </c>
      <c r="G153" s="3">
        <v>332.25599999999997</v>
      </c>
      <c r="H153" s="16">
        <f t="shared" si="120"/>
        <v>43.317999999999984</v>
      </c>
      <c r="I153" s="4">
        <f t="shared" si="121"/>
        <v>0.14992143643272945</v>
      </c>
      <c r="J153" s="3">
        <v>63.58</v>
      </c>
      <c r="K153" s="3">
        <v>66.72</v>
      </c>
      <c r="L153" s="3">
        <f t="shared" si="122"/>
        <v>3.1400000000000006</v>
      </c>
      <c r="M153" s="4">
        <f t="shared" si="123"/>
        <v>4.9386599559609952E-2</v>
      </c>
      <c r="N153" s="3">
        <v>117.934</v>
      </c>
      <c r="O153" s="3">
        <v>111.76900000000001</v>
      </c>
      <c r="P153" s="3">
        <f t="shared" si="124"/>
        <v>-6.164999999999992</v>
      </c>
      <c r="Q153" s="4">
        <f t="shared" si="125"/>
        <v>-5.2275001271897777E-2</v>
      </c>
    </row>
    <row r="154" spans="1:17" outlineLevel="1">
      <c r="A154" s="30"/>
      <c r="B154" s="9" t="s">
        <v>209</v>
      </c>
      <c r="F154" s="3">
        <f>SUBTOTAL(9,F148:F153)</f>
        <v>15204.837</v>
      </c>
      <c r="G154" s="3">
        <f>SUBTOTAL(9,G148:G153)</f>
        <v>7420.0700000000006</v>
      </c>
      <c r="H154" s="16">
        <f>SUBTOTAL(9,H148:H153)</f>
        <v>-7784.7669999999998</v>
      </c>
      <c r="I154" s="4"/>
      <c r="J154" s="3">
        <f>SUBTOTAL(9,J148:J153)</f>
        <v>2998.4643000000001</v>
      </c>
      <c r="K154" s="3">
        <f>SUBTOTAL(9,K148:K153)</f>
        <v>912.81470000000013</v>
      </c>
      <c r="L154" s="3">
        <f>SUBTOTAL(9,L148:L153)</f>
        <v>-2085.6496000000002</v>
      </c>
      <c r="M154" s="4"/>
      <c r="N154" s="3">
        <f>SUBTOTAL(9,N148:N153)</f>
        <v>6296.7416999999996</v>
      </c>
      <c r="O154" s="3">
        <f>SUBTOTAL(9,O148:O153)</f>
        <v>828.36740000000009</v>
      </c>
      <c r="P154" s="3">
        <f>SUBTOTAL(9,P148:P153)</f>
        <v>-5468.3743000000004</v>
      </c>
      <c r="Q154" s="4"/>
    </row>
    <row r="155" spans="1:17" outlineLevel="2">
      <c r="A155" s="30" t="s">
        <v>182</v>
      </c>
      <c r="B155" s="1" t="s">
        <v>50</v>
      </c>
      <c r="C155" s="1" t="s">
        <v>51</v>
      </c>
      <c r="D155" s="1" t="s">
        <v>6</v>
      </c>
      <c r="E155" s="1" t="s">
        <v>3</v>
      </c>
      <c r="F155" s="3">
        <v>1124.8438000000001</v>
      </c>
      <c r="G155" s="3">
        <v>1128.8246999999999</v>
      </c>
      <c r="H155" s="16">
        <f t="shared" ref="H155:H160" si="126">G155-F155</f>
        <v>3.9808999999997923</v>
      </c>
      <c r="I155" s="4">
        <f t="shared" ref="I155:I160" si="127">IF(F155&gt;0,(G155-F155)/F155,0)</f>
        <v>3.5390691578686675E-3</v>
      </c>
      <c r="J155" s="3">
        <v>291.64819999999997</v>
      </c>
      <c r="K155" s="3">
        <v>297.0926</v>
      </c>
      <c r="L155" s="3">
        <f t="shared" ref="L155:L160" si="128">K155-J155</f>
        <v>5.4444000000000301</v>
      </c>
      <c r="M155" s="4">
        <f t="shared" ref="M155:M160" si="129">IF(J155&gt;0,(K155-J155)/J155,0)</f>
        <v>1.8667696217566337E-2</v>
      </c>
      <c r="N155" s="3">
        <v>331.19409999999999</v>
      </c>
      <c r="O155" s="3">
        <v>30.7181</v>
      </c>
      <c r="P155" s="3">
        <f t="shared" ref="P155:P160" si="130">O155-N155</f>
        <v>-300.476</v>
      </c>
      <c r="Q155" s="4">
        <f t="shared" ref="Q155:Q160" si="131">IF(N155&gt;0,(O155-N155)/N155,0)</f>
        <v>-0.90725046128539133</v>
      </c>
    </row>
    <row r="156" spans="1:17" outlineLevel="2">
      <c r="A156" s="30" t="s">
        <v>182</v>
      </c>
      <c r="B156" s="1" t="s">
        <v>50</v>
      </c>
      <c r="C156" s="1" t="s">
        <v>51</v>
      </c>
      <c r="D156" s="1" t="s">
        <v>6</v>
      </c>
      <c r="E156" s="1" t="s">
        <v>154</v>
      </c>
      <c r="F156" s="3">
        <v>159.71799999999999</v>
      </c>
      <c r="G156" s="3">
        <v>82.105000000000004</v>
      </c>
      <c r="H156" s="16">
        <f t="shared" si="126"/>
        <v>-77.612999999999985</v>
      </c>
      <c r="I156" s="4">
        <f t="shared" si="127"/>
        <v>-0.4859377152230806</v>
      </c>
      <c r="J156" s="3">
        <v>4.9640000000000004</v>
      </c>
      <c r="K156" s="3">
        <v>1.9430000000000001</v>
      </c>
      <c r="L156" s="3">
        <f t="shared" si="128"/>
        <v>-3.0210000000000004</v>
      </c>
      <c r="M156" s="4">
        <f t="shared" si="129"/>
        <v>-0.60858178887993553</v>
      </c>
      <c r="N156" s="3">
        <v>6.431</v>
      </c>
      <c r="O156" s="3">
        <v>3.7690000000000001</v>
      </c>
      <c r="P156" s="3">
        <f t="shared" si="130"/>
        <v>-2.6619999999999999</v>
      </c>
      <c r="Q156" s="4">
        <f t="shared" si="131"/>
        <v>-0.41393251438345513</v>
      </c>
    </row>
    <row r="157" spans="1:17" outlineLevel="2">
      <c r="A157" s="30" t="s">
        <v>182</v>
      </c>
      <c r="B157" s="1" t="s">
        <v>50</v>
      </c>
      <c r="C157" s="1" t="s">
        <v>51</v>
      </c>
      <c r="D157" s="1" t="s">
        <v>6</v>
      </c>
      <c r="E157" s="1" t="s">
        <v>156</v>
      </c>
      <c r="F157" s="3">
        <v>1736.355</v>
      </c>
      <c r="G157" s="3">
        <v>651.22199999999998</v>
      </c>
      <c r="H157" s="16">
        <f t="shared" si="126"/>
        <v>-1085.133</v>
      </c>
      <c r="I157" s="4">
        <f t="shared" si="127"/>
        <v>-0.6249488151904421</v>
      </c>
      <c r="J157" s="3">
        <v>157.69</v>
      </c>
      <c r="K157" s="3">
        <v>77.548000000000002</v>
      </c>
      <c r="L157" s="3">
        <f t="shared" si="128"/>
        <v>-80.141999999999996</v>
      </c>
      <c r="M157" s="4">
        <f t="shared" si="129"/>
        <v>-0.50822499841461088</v>
      </c>
      <c r="N157" s="3">
        <v>103.75700000000001</v>
      </c>
      <c r="O157" s="3">
        <v>2.2890000000000001</v>
      </c>
      <c r="P157" s="3">
        <f t="shared" si="130"/>
        <v>-101.468</v>
      </c>
      <c r="Q157" s="4">
        <f t="shared" si="131"/>
        <v>-0.9779388378615419</v>
      </c>
    </row>
    <row r="158" spans="1:17" outlineLevel="2">
      <c r="A158" s="30" t="s">
        <v>182</v>
      </c>
      <c r="B158" s="1" t="s">
        <v>50</v>
      </c>
      <c r="C158" s="1" t="s">
        <v>51</v>
      </c>
      <c r="D158" s="1" t="s">
        <v>6</v>
      </c>
      <c r="E158" s="1" t="s">
        <v>157</v>
      </c>
      <c r="F158" s="3">
        <v>7582.9964340239312</v>
      </c>
      <c r="G158" s="16">
        <v>1899.1288469275837</v>
      </c>
      <c r="H158" s="16">
        <f t="shared" si="126"/>
        <v>-5683.8675870963471</v>
      </c>
      <c r="I158" s="4">
        <f t="shared" si="127"/>
        <v>-0.74955430040736448</v>
      </c>
      <c r="J158" s="3">
        <v>298.68806252307962</v>
      </c>
      <c r="K158" s="3">
        <v>84.823924557835497</v>
      </c>
      <c r="L158" s="3">
        <f t="shared" si="128"/>
        <v>-213.86413796524414</v>
      </c>
      <c r="M158" s="4">
        <f t="shared" si="129"/>
        <v>-0.7160116683562433</v>
      </c>
      <c r="N158" s="3">
        <v>48.028118851171484</v>
      </c>
      <c r="O158" s="3">
        <v>34.795556584379149</v>
      </c>
      <c r="P158" s="3">
        <f t="shared" si="130"/>
        <v>-13.232562266792335</v>
      </c>
      <c r="Q158" s="4">
        <f t="shared" si="131"/>
        <v>-0.27551698012152254</v>
      </c>
    </row>
    <row r="159" spans="1:17" outlineLevel="2">
      <c r="A159" s="30" t="s">
        <v>182</v>
      </c>
      <c r="B159" s="1" t="s">
        <v>50</v>
      </c>
      <c r="C159" s="1" t="s">
        <v>51</v>
      </c>
      <c r="D159" s="1" t="s">
        <v>6</v>
      </c>
      <c r="E159" s="1" t="s">
        <v>152</v>
      </c>
      <c r="F159" s="3">
        <v>1381.83</v>
      </c>
      <c r="G159" s="3">
        <v>1334.6099542919999</v>
      </c>
      <c r="H159" s="16">
        <f t="shared" si="126"/>
        <v>-47.220045708000043</v>
      </c>
      <c r="I159" s="4">
        <f t="shared" si="127"/>
        <v>-3.4172109237749972E-2</v>
      </c>
      <c r="J159" s="3">
        <v>991.17</v>
      </c>
      <c r="K159" s="3">
        <v>956.82954000000007</v>
      </c>
      <c r="L159" s="3">
        <f t="shared" si="128"/>
        <v>-34.340459999999894</v>
      </c>
      <c r="M159" s="4">
        <f t="shared" si="129"/>
        <v>-3.4646387602530235E-2</v>
      </c>
      <c r="N159" s="3">
        <v>14333.54</v>
      </c>
      <c r="O159" s="3">
        <v>1798.5275662800002</v>
      </c>
      <c r="P159" s="3">
        <f t="shared" si="130"/>
        <v>-12535.012433720001</v>
      </c>
      <c r="Q159" s="4">
        <f t="shared" si="131"/>
        <v>-0.87452314178632773</v>
      </c>
    </row>
    <row r="160" spans="1:17" outlineLevel="2">
      <c r="A160" s="30" t="s">
        <v>182</v>
      </c>
      <c r="B160" s="1" t="s">
        <v>50</v>
      </c>
      <c r="C160" s="1" t="s">
        <v>51</v>
      </c>
      <c r="D160" s="1" t="s">
        <v>6</v>
      </c>
      <c r="E160" s="1" t="s">
        <v>153</v>
      </c>
      <c r="F160" s="3">
        <v>829.44</v>
      </c>
      <c r="G160" s="3">
        <v>743.22900000000004</v>
      </c>
      <c r="H160" s="16">
        <f t="shared" si="126"/>
        <v>-86.211000000000013</v>
      </c>
      <c r="I160" s="4">
        <f t="shared" si="127"/>
        <v>-0.10393880208333334</v>
      </c>
      <c r="J160" s="3">
        <v>86</v>
      </c>
      <c r="K160" s="3">
        <v>89.891999999999996</v>
      </c>
      <c r="L160" s="3">
        <f t="shared" si="128"/>
        <v>3.8919999999999959</v>
      </c>
      <c r="M160" s="4">
        <f t="shared" si="129"/>
        <v>4.5255813953488322E-2</v>
      </c>
      <c r="N160" s="3">
        <v>94.524000000000001</v>
      </c>
      <c r="O160" s="3">
        <v>93.173000000000002</v>
      </c>
      <c r="P160" s="3">
        <f t="shared" si="130"/>
        <v>-1.3509999999999991</v>
      </c>
      <c r="Q160" s="4">
        <f t="shared" si="131"/>
        <v>-1.4292666412762887E-2</v>
      </c>
    </row>
    <row r="161" spans="1:17" outlineLevel="1">
      <c r="A161" s="30"/>
      <c r="B161" s="9" t="s">
        <v>210</v>
      </c>
      <c r="F161" s="3">
        <f>SUBTOTAL(9,F155:F160)</f>
        <v>12815.183234023931</v>
      </c>
      <c r="G161" s="3">
        <f>SUBTOTAL(9,G155:G160)</f>
        <v>5839.119501219584</v>
      </c>
      <c r="H161" s="16">
        <f>SUBTOTAL(9,H155:H160)</f>
        <v>-6976.0637328043476</v>
      </c>
      <c r="I161" s="4"/>
      <c r="J161" s="3">
        <f>SUBTOTAL(9,J155:J160)</f>
        <v>1830.1602625230794</v>
      </c>
      <c r="K161" s="3">
        <f>SUBTOTAL(9,K155:K160)</f>
        <v>1508.1290645578356</v>
      </c>
      <c r="L161" s="3">
        <f>SUBTOTAL(9,L155:L160)</f>
        <v>-322.03119796524402</v>
      </c>
      <c r="M161" s="4"/>
      <c r="N161" s="3">
        <f>SUBTOTAL(9,N155:N160)</f>
        <v>14917.474218851172</v>
      </c>
      <c r="O161" s="3">
        <f>SUBTOTAL(9,O155:O160)</f>
        <v>1963.2722228643793</v>
      </c>
      <c r="P161" s="3">
        <f>SUBTOTAL(9,P155:P160)</f>
        <v>-12954.201995986794</v>
      </c>
      <c r="Q161" s="4"/>
    </row>
    <row r="162" spans="1:17" outlineLevel="2">
      <c r="A162" s="30" t="s">
        <v>182</v>
      </c>
      <c r="B162" s="1" t="s">
        <v>52</v>
      </c>
      <c r="C162" s="1" t="s">
        <v>53</v>
      </c>
      <c r="D162" s="1" t="s">
        <v>6</v>
      </c>
      <c r="E162" s="1" t="s">
        <v>3</v>
      </c>
      <c r="F162" s="3">
        <v>2183.0536000000002</v>
      </c>
      <c r="G162" s="3">
        <v>2194.7701999999999</v>
      </c>
      <c r="H162" s="16">
        <f t="shared" ref="H162:H167" si="132">G162-F162</f>
        <v>11.716599999999744</v>
      </c>
      <c r="I162" s="4">
        <f t="shared" ref="I162:I167" si="133">IF(F162&gt;0,(G162-F162)/F162,0)</f>
        <v>5.3670693197820441E-3</v>
      </c>
      <c r="J162" s="3">
        <v>877.79179999999997</v>
      </c>
      <c r="K162" s="3">
        <v>893.59320000000002</v>
      </c>
      <c r="L162" s="3">
        <f t="shared" ref="L162:L167" si="134">K162-J162</f>
        <v>15.801400000000058</v>
      </c>
      <c r="M162" s="4">
        <f t="shared" ref="M162:M167" si="135">IF(J162&gt;0,(K162-J162)/J162,0)</f>
        <v>1.8001307371520284E-2</v>
      </c>
      <c r="N162" s="3">
        <v>574.35410000000002</v>
      </c>
      <c r="O162" s="3">
        <v>47.368400000000001</v>
      </c>
      <c r="P162" s="3">
        <f t="shared" ref="P162:P167" si="136">O162-N162</f>
        <v>-526.98570000000007</v>
      </c>
      <c r="Q162" s="4">
        <f t="shared" ref="Q162:Q167" si="137">IF(N162&gt;0,(O162-N162)/N162,0)</f>
        <v>-0.91752753223142314</v>
      </c>
    </row>
    <row r="163" spans="1:17" outlineLevel="2">
      <c r="A163" s="30" t="s">
        <v>182</v>
      </c>
      <c r="B163" s="1" t="s">
        <v>52</v>
      </c>
      <c r="C163" s="1" t="s">
        <v>53</v>
      </c>
      <c r="D163" s="1" t="s">
        <v>6</v>
      </c>
      <c r="E163" s="1" t="s">
        <v>154</v>
      </c>
      <c r="F163" s="3">
        <v>1008.27</v>
      </c>
      <c r="G163" s="3">
        <v>664.93899999999996</v>
      </c>
      <c r="H163" s="16">
        <f t="shared" si="132"/>
        <v>-343.33100000000002</v>
      </c>
      <c r="I163" s="4">
        <f t="shared" si="133"/>
        <v>-0.34051494143433803</v>
      </c>
      <c r="J163" s="3">
        <v>31.946999999999999</v>
      </c>
      <c r="K163" s="3">
        <v>16.456</v>
      </c>
      <c r="L163" s="3">
        <f t="shared" si="134"/>
        <v>-15.491</v>
      </c>
      <c r="M163" s="4">
        <f t="shared" si="135"/>
        <v>-0.48489686042507901</v>
      </c>
      <c r="N163" s="3">
        <v>188.37700000000001</v>
      </c>
      <c r="O163" s="3">
        <v>16.885999999999999</v>
      </c>
      <c r="P163" s="3">
        <f t="shared" si="136"/>
        <v>-171.49100000000001</v>
      </c>
      <c r="Q163" s="4">
        <f t="shared" si="137"/>
        <v>-0.91036060665580198</v>
      </c>
    </row>
    <row r="164" spans="1:17" outlineLevel="2">
      <c r="A164" s="30" t="s">
        <v>182</v>
      </c>
      <c r="B164" s="1" t="s">
        <v>52</v>
      </c>
      <c r="C164" s="1" t="s">
        <v>53</v>
      </c>
      <c r="D164" s="1" t="s">
        <v>6</v>
      </c>
      <c r="E164" s="1" t="s">
        <v>156</v>
      </c>
      <c r="F164" s="3">
        <v>3654.7759999999998</v>
      </c>
      <c r="G164" s="3">
        <v>1422.2370000000001</v>
      </c>
      <c r="H164" s="16">
        <f t="shared" si="132"/>
        <v>-2232.5389999999998</v>
      </c>
      <c r="I164" s="4">
        <f t="shared" si="133"/>
        <v>-0.61085522067563092</v>
      </c>
      <c r="J164" s="3">
        <v>298.98</v>
      </c>
      <c r="K164" s="3">
        <v>162.11199999999999</v>
      </c>
      <c r="L164" s="3">
        <f t="shared" si="134"/>
        <v>-136.86800000000002</v>
      </c>
      <c r="M164" s="4">
        <f t="shared" si="135"/>
        <v>-0.45778312930630816</v>
      </c>
      <c r="N164" s="3">
        <v>187.26499999999999</v>
      </c>
      <c r="O164" s="3">
        <v>5.5309999999999997</v>
      </c>
      <c r="P164" s="3">
        <f t="shared" si="136"/>
        <v>-181.73399999999998</v>
      </c>
      <c r="Q164" s="4">
        <f t="shared" si="137"/>
        <v>-0.97046431527514476</v>
      </c>
    </row>
    <row r="165" spans="1:17" outlineLevel="2">
      <c r="A165" s="30" t="s">
        <v>182</v>
      </c>
      <c r="B165" s="1" t="s">
        <v>52</v>
      </c>
      <c r="C165" s="1" t="s">
        <v>53</v>
      </c>
      <c r="D165" s="1" t="s">
        <v>6</v>
      </c>
      <c r="E165" s="1" t="s">
        <v>157</v>
      </c>
      <c r="F165" s="3">
        <v>12955.57</v>
      </c>
      <c r="G165" s="16">
        <v>2717.08</v>
      </c>
      <c r="H165" s="16">
        <f t="shared" si="132"/>
        <v>-10238.49</v>
      </c>
      <c r="I165" s="4">
        <f t="shared" si="133"/>
        <v>-0.79027707773567657</v>
      </c>
      <c r="J165" s="3">
        <v>437.096</v>
      </c>
      <c r="K165" s="3">
        <v>203.99889999999999</v>
      </c>
      <c r="L165" s="3">
        <f t="shared" si="134"/>
        <v>-233.09710000000001</v>
      </c>
      <c r="M165" s="4">
        <f t="shared" si="135"/>
        <v>-0.53328582279407732</v>
      </c>
      <c r="N165" s="3">
        <v>91.970200000000006</v>
      </c>
      <c r="O165" s="3">
        <v>78.807500000000005</v>
      </c>
      <c r="P165" s="3">
        <f t="shared" si="136"/>
        <v>-13.162700000000001</v>
      </c>
      <c r="Q165" s="4">
        <f t="shared" si="137"/>
        <v>-0.1431191842575095</v>
      </c>
    </row>
    <row r="166" spans="1:17" outlineLevel="2">
      <c r="A166" s="30" t="s">
        <v>182</v>
      </c>
      <c r="B166" s="1" t="s">
        <v>52</v>
      </c>
      <c r="C166" s="1" t="s">
        <v>53</v>
      </c>
      <c r="D166" s="1" t="s">
        <v>6</v>
      </c>
      <c r="E166" s="1" t="s">
        <v>152</v>
      </c>
      <c r="F166" s="3">
        <v>964.45600000000002</v>
      </c>
      <c r="G166" s="3">
        <v>1115.0540000000001</v>
      </c>
      <c r="H166" s="16">
        <f t="shared" si="132"/>
        <v>150.59800000000007</v>
      </c>
      <c r="I166" s="4">
        <f t="shared" si="133"/>
        <v>0.1561481291007574</v>
      </c>
      <c r="J166" s="3">
        <v>131.88999999999999</v>
      </c>
      <c r="K166" s="3">
        <v>155.68700000000001</v>
      </c>
      <c r="L166" s="3">
        <f t="shared" si="134"/>
        <v>23.797000000000025</v>
      </c>
      <c r="M166" s="4">
        <f t="shared" si="135"/>
        <v>0.1804306619152326</v>
      </c>
      <c r="N166" s="3">
        <v>108.69</v>
      </c>
      <c r="O166" s="3">
        <v>11.13</v>
      </c>
      <c r="P166" s="3">
        <f t="shared" si="136"/>
        <v>-97.56</v>
      </c>
      <c r="Q166" s="4">
        <f t="shared" si="137"/>
        <v>-0.8975986751311068</v>
      </c>
    </row>
    <row r="167" spans="1:17" outlineLevel="2">
      <c r="A167" s="30" t="s">
        <v>182</v>
      </c>
      <c r="B167" s="1" t="s">
        <v>52</v>
      </c>
      <c r="C167" s="1" t="s">
        <v>53</v>
      </c>
      <c r="D167" s="1" t="s">
        <v>6</v>
      </c>
      <c r="E167" s="1" t="s">
        <v>153</v>
      </c>
      <c r="F167" s="3">
        <v>1054.5260000000001</v>
      </c>
      <c r="G167" s="3">
        <v>1100.998</v>
      </c>
      <c r="H167" s="16">
        <f t="shared" si="132"/>
        <v>46.47199999999998</v>
      </c>
      <c r="I167" s="4">
        <f t="shared" si="133"/>
        <v>4.406908886077724E-2</v>
      </c>
      <c r="J167" s="3">
        <v>321.83999999999997</v>
      </c>
      <c r="K167" s="3">
        <v>356.76</v>
      </c>
      <c r="L167" s="3">
        <f t="shared" si="134"/>
        <v>34.920000000000016</v>
      </c>
      <c r="M167" s="4">
        <f t="shared" si="135"/>
        <v>0.10850111856823272</v>
      </c>
      <c r="N167" s="3">
        <v>250.16200000000001</v>
      </c>
      <c r="O167" s="3">
        <v>251.31800000000001</v>
      </c>
      <c r="P167" s="3">
        <f t="shared" si="136"/>
        <v>1.1560000000000059</v>
      </c>
      <c r="Q167" s="4">
        <f t="shared" si="137"/>
        <v>4.6210055883787538E-3</v>
      </c>
    </row>
    <row r="168" spans="1:17" outlineLevel="1">
      <c r="A168" s="30"/>
      <c r="B168" s="9" t="s">
        <v>211</v>
      </c>
      <c r="F168" s="3">
        <f>SUBTOTAL(9,F162:F167)</f>
        <v>21820.651600000001</v>
      </c>
      <c r="G168" s="3">
        <f>SUBTOTAL(9,G162:G167)</f>
        <v>9215.0781999999999</v>
      </c>
      <c r="H168" s="16">
        <f>SUBTOTAL(9,H162:H167)</f>
        <v>-12605.573400000001</v>
      </c>
      <c r="I168" s="4"/>
      <c r="J168" s="3">
        <f>SUBTOTAL(9,J162:J167)</f>
        <v>2099.5448000000001</v>
      </c>
      <c r="K168" s="3">
        <f>SUBTOTAL(9,K162:K167)</f>
        <v>1788.6070999999999</v>
      </c>
      <c r="L168" s="3">
        <f>SUBTOTAL(9,L162:L167)</f>
        <v>-310.93769999999995</v>
      </c>
      <c r="M168" s="4"/>
      <c r="N168" s="3">
        <f>SUBTOTAL(9,N162:N167)</f>
        <v>1400.8183000000001</v>
      </c>
      <c r="O168" s="3">
        <f>SUBTOTAL(9,O162:O167)</f>
        <v>411.04090000000002</v>
      </c>
      <c r="P168" s="3">
        <f>SUBTOTAL(9,P162:P167)</f>
        <v>-989.77740000000017</v>
      </c>
      <c r="Q168" s="4"/>
    </row>
    <row r="169" spans="1:17" outlineLevel="2">
      <c r="A169" s="30" t="s">
        <v>182</v>
      </c>
      <c r="B169" s="1" t="s">
        <v>54</v>
      </c>
      <c r="C169" s="1" t="s">
        <v>55</v>
      </c>
      <c r="D169" s="1" t="s">
        <v>6</v>
      </c>
      <c r="E169" s="1" t="s">
        <v>3</v>
      </c>
      <c r="F169" s="3">
        <v>1654.7632000000001</v>
      </c>
      <c r="G169" s="3">
        <v>1657.1351999999999</v>
      </c>
      <c r="H169" s="16">
        <f t="shared" ref="H169:H174" si="138">G169-F169</f>
        <v>2.3719999999998436</v>
      </c>
      <c r="I169" s="4">
        <f t="shared" ref="I169:I174" si="139">IF(F169&gt;0,(G169-F169)/F169,0)</f>
        <v>1.4334377269205911E-3</v>
      </c>
      <c r="J169" s="3">
        <v>848.56579999999997</v>
      </c>
      <c r="K169" s="3">
        <v>897.80190000000005</v>
      </c>
      <c r="L169" s="3">
        <f t="shared" ref="L169:L174" si="140">K169-J169</f>
        <v>49.236100000000079</v>
      </c>
      <c r="M169" s="4">
        <f t="shared" ref="M169:M174" si="141">IF(J169&gt;0,(K169-J169)/J169,0)</f>
        <v>5.8022724931879273E-2</v>
      </c>
      <c r="N169" s="3">
        <v>458.80180000000001</v>
      </c>
      <c r="O169" s="3">
        <v>59.544699999999999</v>
      </c>
      <c r="P169" s="3">
        <f t="shared" ref="P169:P174" si="142">O169-N169</f>
        <v>-399.25710000000004</v>
      </c>
      <c r="Q169" s="4">
        <f t="shared" ref="Q169:Q174" si="143">IF(N169&gt;0,(O169-N169)/N169,0)</f>
        <v>-0.87021694335113775</v>
      </c>
    </row>
    <row r="170" spans="1:17" outlineLevel="2">
      <c r="A170" s="30" t="s">
        <v>182</v>
      </c>
      <c r="B170" s="1" t="s">
        <v>54</v>
      </c>
      <c r="C170" s="1" t="s">
        <v>55</v>
      </c>
      <c r="D170" s="1" t="s">
        <v>6</v>
      </c>
      <c r="E170" s="1" t="s">
        <v>154</v>
      </c>
      <c r="F170" s="3">
        <v>1339.923</v>
      </c>
      <c r="G170" s="3">
        <v>946.25800000000004</v>
      </c>
      <c r="H170" s="16">
        <f t="shared" si="138"/>
        <v>-393.66499999999996</v>
      </c>
      <c r="I170" s="4">
        <f t="shared" si="139"/>
        <v>-0.29379673309585697</v>
      </c>
      <c r="J170" s="3">
        <v>70.236999999999995</v>
      </c>
      <c r="K170" s="3">
        <v>21.036999999999999</v>
      </c>
      <c r="L170" s="3">
        <f t="shared" si="140"/>
        <v>-49.199999999999996</v>
      </c>
      <c r="M170" s="4">
        <f t="shared" si="141"/>
        <v>-0.70048549909591806</v>
      </c>
      <c r="N170" s="3">
        <v>711.279</v>
      </c>
      <c r="O170" s="3">
        <v>57.533999999999999</v>
      </c>
      <c r="P170" s="3">
        <f t="shared" si="142"/>
        <v>-653.745</v>
      </c>
      <c r="Q170" s="4">
        <f t="shared" si="143"/>
        <v>-0.91911190967257572</v>
      </c>
    </row>
    <row r="171" spans="1:17" outlineLevel="2">
      <c r="A171" s="30" t="s">
        <v>182</v>
      </c>
      <c r="B171" s="1" t="s">
        <v>54</v>
      </c>
      <c r="C171" s="1" t="s">
        <v>55</v>
      </c>
      <c r="D171" s="1" t="s">
        <v>6</v>
      </c>
      <c r="E171" s="1" t="s">
        <v>156</v>
      </c>
      <c r="F171" s="3">
        <v>2967.4430000000002</v>
      </c>
      <c r="G171" s="3">
        <v>1435.51</v>
      </c>
      <c r="H171" s="16">
        <f t="shared" si="138"/>
        <v>-1531.9330000000002</v>
      </c>
      <c r="I171" s="4">
        <f t="shared" si="139"/>
        <v>-0.51624681586133248</v>
      </c>
      <c r="J171" s="3">
        <v>268.25</v>
      </c>
      <c r="K171" s="3">
        <v>142.88900000000001</v>
      </c>
      <c r="L171" s="3">
        <f t="shared" si="140"/>
        <v>-125.36099999999999</v>
      </c>
      <c r="M171" s="4">
        <f t="shared" si="141"/>
        <v>-0.46732898415657032</v>
      </c>
      <c r="N171" s="3">
        <v>156.83500000000001</v>
      </c>
      <c r="O171" s="3">
        <v>4.8460000000000001</v>
      </c>
      <c r="P171" s="3">
        <f t="shared" si="142"/>
        <v>-151.989</v>
      </c>
      <c r="Q171" s="4">
        <f t="shared" si="143"/>
        <v>-0.96910128478974722</v>
      </c>
    </row>
    <row r="172" spans="1:17" outlineLevel="2">
      <c r="A172" s="30" t="s">
        <v>182</v>
      </c>
      <c r="B172" s="1" t="s">
        <v>54</v>
      </c>
      <c r="C172" s="1" t="s">
        <v>55</v>
      </c>
      <c r="D172" s="1" t="s">
        <v>6</v>
      </c>
      <c r="E172" s="1" t="s">
        <v>157</v>
      </c>
      <c r="F172" s="3">
        <v>7866.75</v>
      </c>
      <c r="G172" s="16">
        <v>1589.09</v>
      </c>
      <c r="H172" s="16">
        <f t="shared" si="138"/>
        <v>-6277.66</v>
      </c>
      <c r="I172" s="4">
        <f t="shared" si="139"/>
        <v>-0.79799917373756635</v>
      </c>
      <c r="J172" s="3">
        <v>205.298</v>
      </c>
      <c r="K172" s="3">
        <v>130.7364</v>
      </c>
      <c r="L172" s="3">
        <f t="shared" si="140"/>
        <v>-74.561599999999999</v>
      </c>
      <c r="M172" s="4">
        <f t="shared" si="141"/>
        <v>-0.36318717181852722</v>
      </c>
      <c r="N172" s="3">
        <v>65.587199999999996</v>
      </c>
      <c r="O172" s="3">
        <v>54.674300000000002</v>
      </c>
      <c r="P172" s="3">
        <f t="shared" si="142"/>
        <v>-10.912899999999993</v>
      </c>
      <c r="Q172" s="4">
        <f t="shared" si="143"/>
        <v>-0.16638764880952372</v>
      </c>
    </row>
    <row r="173" spans="1:17" outlineLevel="2">
      <c r="A173" s="30" t="s">
        <v>182</v>
      </c>
      <c r="B173" s="1" t="s">
        <v>54</v>
      </c>
      <c r="C173" s="1" t="s">
        <v>55</v>
      </c>
      <c r="D173" s="1" t="s">
        <v>6</v>
      </c>
      <c r="E173" s="1" t="s">
        <v>152</v>
      </c>
      <c r="F173" s="2">
        <v>0</v>
      </c>
      <c r="G173" s="16">
        <v>0</v>
      </c>
      <c r="H173" s="16">
        <f t="shared" si="138"/>
        <v>0</v>
      </c>
      <c r="I173" s="4">
        <f t="shared" si="139"/>
        <v>0</v>
      </c>
      <c r="J173" s="3"/>
      <c r="K173" s="3"/>
      <c r="L173" s="3">
        <f t="shared" si="140"/>
        <v>0</v>
      </c>
      <c r="M173" s="4">
        <f t="shared" si="141"/>
        <v>0</v>
      </c>
      <c r="N173" s="3"/>
      <c r="O173" s="3"/>
      <c r="P173" s="3">
        <f t="shared" si="142"/>
        <v>0</v>
      </c>
      <c r="Q173" s="4">
        <f t="shared" si="143"/>
        <v>0</v>
      </c>
    </row>
    <row r="174" spans="1:17" outlineLevel="2">
      <c r="A174" s="30" t="s">
        <v>182</v>
      </c>
      <c r="B174" s="1" t="s">
        <v>54</v>
      </c>
      <c r="C174" s="1" t="s">
        <v>55</v>
      </c>
      <c r="D174" s="1" t="s">
        <v>6</v>
      </c>
      <c r="E174" s="1" t="s">
        <v>153</v>
      </c>
      <c r="F174" s="3">
        <v>157.18299999999999</v>
      </c>
      <c r="G174" s="3">
        <v>185.38200000000001</v>
      </c>
      <c r="H174" s="16">
        <f t="shared" si="138"/>
        <v>28.199000000000012</v>
      </c>
      <c r="I174" s="4">
        <f t="shared" si="139"/>
        <v>0.17940235267172666</v>
      </c>
      <c r="J174" s="3">
        <v>30.221</v>
      </c>
      <c r="K174" s="3">
        <v>33.639000000000003</v>
      </c>
      <c r="L174" s="3">
        <f t="shared" si="140"/>
        <v>3.4180000000000028</v>
      </c>
      <c r="M174" s="4">
        <f t="shared" si="141"/>
        <v>0.11310016213891012</v>
      </c>
      <c r="N174" s="3">
        <v>36.46</v>
      </c>
      <c r="O174" s="3">
        <v>32.848999999999997</v>
      </c>
      <c r="P174" s="3">
        <f t="shared" si="142"/>
        <v>-3.6110000000000042</v>
      </c>
      <c r="Q174" s="4">
        <f t="shared" si="143"/>
        <v>-9.9040043883708281E-2</v>
      </c>
    </row>
    <row r="175" spans="1:17" outlineLevel="1">
      <c r="A175" s="30"/>
      <c r="B175" s="9" t="s">
        <v>212</v>
      </c>
      <c r="F175" s="3">
        <f>SUBTOTAL(9,F169:F174)</f>
        <v>13986.0622</v>
      </c>
      <c r="G175" s="3">
        <f>SUBTOTAL(9,G169:G174)</f>
        <v>5813.3751999999995</v>
      </c>
      <c r="H175" s="16">
        <f>SUBTOTAL(9,H169:H174)</f>
        <v>-8172.6870000000008</v>
      </c>
      <c r="I175" s="4"/>
      <c r="J175" s="3">
        <f>SUBTOTAL(9,J169:J174)</f>
        <v>1422.5717999999999</v>
      </c>
      <c r="K175" s="3">
        <f>SUBTOTAL(9,K169:K174)</f>
        <v>1226.1033</v>
      </c>
      <c r="L175" s="3">
        <f>SUBTOTAL(9,L169:L174)</f>
        <v>-196.46849999999989</v>
      </c>
      <c r="M175" s="4"/>
      <c r="N175" s="3">
        <f>SUBTOTAL(9,N169:N174)</f>
        <v>1428.963</v>
      </c>
      <c r="O175" s="3">
        <f>SUBTOTAL(9,O169:O174)</f>
        <v>209.44799999999998</v>
      </c>
      <c r="P175" s="3">
        <f>SUBTOTAL(9,P169:P174)</f>
        <v>-1219.5150000000003</v>
      </c>
      <c r="Q175" s="4"/>
    </row>
    <row r="176" spans="1:17" outlineLevel="2">
      <c r="A176" s="30" t="s">
        <v>182</v>
      </c>
      <c r="B176" s="1" t="s">
        <v>56</v>
      </c>
      <c r="C176" s="1" t="s">
        <v>57</v>
      </c>
      <c r="D176" s="1" t="s">
        <v>6</v>
      </c>
      <c r="E176" s="1" t="s">
        <v>3</v>
      </c>
      <c r="F176" s="3">
        <v>1564.3296</v>
      </c>
      <c r="G176" s="3">
        <v>1516.5332000000001</v>
      </c>
      <c r="H176" s="16">
        <f t="shared" ref="H176:H181" si="144">G176-F176</f>
        <v>-47.796399999999949</v>
      </c>
      <c r="I176" s="4">
        <f t="shared" ref="I176:I181" si="145">IF(F176&gt;0,(G176-F176)/F176,0)</f>
        <v>-3.0553919071786374E-2</v>
      </c>
      <c r="J176" s="3">
        <v>743.67619999999999</v>
      </c>
      <c r="K176" s="3">
        <v>701.26</v>
      </c>
      <c r="L176" s="3">
        <f t="shared" ref="L176:L181" si="146">K176-J176</f>
        <v>-42.416200000000003</v>
      </c>
      <c r="M176" s="4">
        <f t="shared" ref="M176:M181" si="147">IF(J176&gt;0,(K176-J176)/J176,0)</f>
        <v>-5.7035844363447427E-2</v>
      </c>
      <c r="N176" s="3">
        <v>683.32799999999997</v>
      </c>
      <c r="O176" s="3">
        <v>62.485100000000003</v>
      </c>
      <c r="P176" s="3">
        <f t="shared" ref="P176:P181" si="148">O176-N176</f>
        <v>-620.84289999999999</v>
      </c>
      <c r="Q176" s="4">
        <f t="shared" ref="Q176:Q181" si="149">IF(N176&gt;0,(O176-N176)/N176,0)</f>
        <v>-0.90855767654771946</v>
      </c>
    </row>
    <row r="177" spans="1:17" outlineLevel="2">
      <c r="A177" s="30" t="s">
        <v>182</v>
      </c>
      <c r="B177" s="1" t="s">
        <v>56</v>
      </c>
      <c r="C177" s="1" t="s">
        <v>57</v>
      </c>
      <c r="D177" s="1" t="s">
        <v>6</v>
      </c>
      <c r="E177" s="1" t="s">
        <v>154</v>
      </c>
      <c r="F177" s="3">
        <v>396.62200000000001</v>
      </c>
      <c r="G177" s="3">
        <v>206.44800000000001</v>
      </c>
      <c r="H177" s="16">
        <f t="shared" si="144"/>
        <v>-190.17400000000001</v>
      </c>
      <c r="I177" s="4">
        <f t="shared" si="145"/>
        <v>-0.47948424444433241</v>
      </c>
      <c r="J177" s="3">
        <v>10.433999999999999</v>
      </c>
      <c r="K177" s="3">
        <v>5.2839999999999998</v>
      </c>
      <c r="L177" s="3">
        <f t="shared" si="146"/>
        <v>-5.1499999999999995</v>
      </c>
      <c r="M177" s="4">
        <f t="shared" si="147"/>
        <v>-0.49357868506804675</v>
      </c>
      <c r="N177" s="3">
        <v>17.579000000000001</v>
      </c>
      <c r="O177" s="3">
        <v>14.06</v>
      </c>
      <c r="P177" s="3">
        <f t="shared" si="148"/>
        <v>-3.5190000000000001</v>
      </c>
      <c r="Q177" s="4">
        <f t="shared" si="149"/>
        <v>-0.20018203538312759</v>
      </c>
    </row>
    <row r="178" spans="1:17" outlineLevel="2">
      <c r="A178" s="30" t="s">
        <v>182</v>
      </c>
      <c r="B178" s="1" t="s">
        <v>56</v>
      </c>
      <c r="C178" s="1" t="s">
        <v>57</v>
      </c>
      <c r="D178" s="1" t="s">
        <v>6</v>
      </c>
      <c r="E178" s="1" t="s">
        <v>156</v>
      </c>
      <c r="F178" s="3">
        <v>2386.5920000000001</v>
      </c>
      <c r="G178" s="3">
        <v>1019.1660000000001</v>
      </c>
      <c r="H178" s="16">
        <f t="shared" si="144"/>
        <v>-1367.4259999999999</v>
      </c>
      <c r="I178" s="4">
        <f t="shared" si="145"/>
        <v>-0.57296177980987106</v>
      </c>
      <c r="J178" s="3">
        <v>214.952</v>
      </c>
      <c r="K178" s="3">
        <v>137.22999999999999</v>
      </c>
      <c r="L178" s="3">
        <f t="shared" si="146"/>
        <v>-77.722000000000008</v>
      </c>
      <c r="M178" s="4">
        <f t="shared" si="147"/>
        <v>-0.36157839889835874</v>
      </c>
      <c r="N178" s="3">
        <v>106.18899999999999</v>
      </c>
      <c r="O178" s="3">
        <v>4.173</v>
      </c>
      <c r="P178" s="3">
        <f t="shared" si="148"/>
        <v>-102.01599999999999</v>
      </c>
      <c r="Q178" s="4">
        <f t="shared" si="149"/>
        <v>-0.9607021442898982</v>
      </c>
    </row>
    <row r="179" spans="1:17" outlineLevel="2">
      <c r="A179" s="30" t="s">
        <v>182</v>
      </c>
      <c r="B179" s="1" t="s">
        <v>56</v>
      </c>
      <c r="C179" s="1" t="s">
        <v>57</v>
      </c>
      <c r="D179" s="1" t="s">
        <v>6</v>
      </c>
      <c r="E179" s="1" t="s">
        <v>157</v>
      </c>
      <c r="F179" s="3">
        <v>8291.02</v>
      </c>
      <c r="G179" s="16">
        <v>1639.22</v>
      </c>
      <c r="H179" s="16">
        <f t="shared" si="144"/>
        <v>-6651.8</v>
      </c>
      <c r="I179" s="4">
        <f t="shared" si="145"/>
        <v>-0.80228970621226336</v>
      </c>
      <c r="J179" s="3">
        <v>245.61920000000001</v>
      </c>
      <c r="K179" s="3">
        <v>117.9199</v>
      </c>
      <c r="L179" s="3">
        <f t="shared" si="146"/>
        <v>-127.69930000000001</v>
      </c>
      <c r="M179" s="4">
        <f t="shared" si="147"/>
        <v>-0.5199076456563656</v>
      </c>
      <c r="N179" s="3">
        <v>60.92</v>
      </c>
      <c r="O179" s="3">
        <v>49.0426</v>
      </c>
      <c r="P179" s="3">
        <f t="shared" si="148"/>
        <v>-11.877400000000002</v>
      </c>
      <c r="Q179" s="4">
        <f t="shared" si="149"/>
        <v>-0.19496717005909392</v>
      </c>
    </row>
    <row r="180" spans="1:17" outlineLevel="2">
      <c r="A180" s="30" t="s">
        <v>182</v>
      </c>
      <c r="B180" s="1" t="s">
        <v>56</v>
      </c>
      <c r="C180" s="1" t="s">
        <v>57</v>
      </c>
      <c r="D180" s="1" t="s">
        <v>6</v>
      </c>
      <c r="E180" s="1" t="s">
        <v>152</v>
      </c>
      <c r="F180" s="2">
        <v>0</v>
      </c>
      <c r="G180" s="16">
        <v>0</v>
      </c>
      <c r="H180" s="16">
        <f t="shared" si="144"/>
        <v>0</v>
      </c>
      <c r="I180" s="4">
        <f t="shared" si="145"/>
        <v>0</v>
      </c>
      <c r="J180" s="3"/>
      <c r="K180" s="3"/>
      <c r="L180" s="3">
        <f t="shared" si="146"/>
        <v>0</v>
      </c>
      <c r="M180" s="4">
        <f t="shared" si="147"/>
        <v>0</v>
      </c>
      <c r="N180" s="3"/>
      <c r="O180" s="3"/>
      <c r="P180" s="3">
        <f t="shared" si="148"/>
        <v>0</v>
      </c>
      <c r="Q180" s="4">
        <f t="shared" si="149"/>
        <v>0</v>
      </c>
    </row>
    <row r="181" spans="1:17" outlineLevel="2">
      <c r="A181" s="30" t="s">
        <v>182</v>
      </c>
      <c r="B181" s="1" t="s">
        <v>56</v>
      </c>
      <c r="C181" s="1" t="s">
        <v>57</v>
      </c>
      <c r="D181" s="1" t="s">
        <v>6</v>
      </c>
      <c r="E181" s="1" t="s">
        <v>153</v>
      </c>
      <c r="F181" s="3">
        <v>167.642</v>
      </c>
      <c r="G181" s="3">
        <v>180.17699999999999</v>
      </c>
      <c r="H181" s="16">
        <f t="shared" si="144"/>
        <v>12.534999999999997</v>
      </c>
      <c r="I181" s="4">
        <f t="shared" si="145"/>
        <v>7.4772431729518835E-2</v>
      </c>
      <c r="J181" s="3">
        <v>29.57</v>
      </c>
      <c r="K181" s="3">
        <v>34.951999999999998</v>
      </c>
      <c r="L181" s="3">
        <f t="shared" si="146"/>
        <v>5.3819999999999979</v>
      </c>
      <c r="M181" s="4">
        <f t="shared" si="147"/>
        <v>0.18200879269529921</v>
      </c>
      <c r="N181" s="3">
        <v>49.789000000000001</v>
      </c>
      <c r="O181" s="3">
        <v>23.963999999999999</v>
      </c>
      <c r="P181" s="3">
        <f t="shared" si="148"/>
        <v>-25.825000000000003</v>
      </c>
      <c r="Q181" s="4">
        <f t="shared" si="149"/>
        <v>-0.51868886701881944</v>
      </c>
    </row>
    <row r="182" spans="1:17" outlineLevel="1">
      <c r="A182" s="30"/>
      <c r="B182" s="9" t="s">
        <v>213</v>
      </c>
      <c r="F182" s="3">
        <f>SUBTOTAL(9,F176:F181)</f>
        <v>12806.205600000001</v>
      </c>
      <c r="G182" s="3">
        <f>SUBTOTAL(9,G176:G181)</f>
        <v>4561.5442000000003</v>
      </c>
      <c r="H182" s="16">
        <f>SUBTOTAL(9,H176:H181)</f>
        <v>-8244.6614000000009</v>
      </c>
      <c r="I182" s="4"/>
      <c r="J182" s="3">
        <f>SUBTOTAL(9,J176:J181)</f>
        <v>1244.2513999999999</v>
      </c>
      <c r="K182" s="3">
        <f>SUBTOTAL(9,K176:K181)</f>
        <v>996.64589999999998</v>
      </c>
      <c r="L182" s="3">
        <f>SUBTOTAL(9,L176:L181)</f>
        <v>-247.60550000000001</v>
      </c>
      <c r="M182" s="4"/>
      <c r="N182" s="3">
        <f>SUBTOTAL(9,N176:N181)</f>
        <v>917.80499999999984</v>
      </c>
      <c r="O182" s="3">
        <f>SUBTOTAL(9,O176:O181)</f>
        <v>153.72470000000001</v>
      </c>
      <c r="P182" s="3">
        <f>SUBTOTAL(9,P176:P181)</f>
        <v>-764.08029999999997</v>
      </c>
      <c r="Q182" s="4"/>
    </row>
    <row r="183" spans="1:17" outlineLevel="2">
      <c r="A183" s="30" t="s">
        <v>182</v>
      </c>
      <c r="B183" s="1" t="s">
        <v>58</v>
      </c>
      <c r="C183" s="1" t="s">
        <v>59</v>
      </c>
      <c r="D183" s="1" t="s">
        <v>6</v>
      </c>
      <c r="E183" s="1" t="s">
        <v>3</v>
      </c>
      <c r="F183" s="3">
        <v>1137.8423</v>
      </c>
      <c r="G183" s="3">
        <v>1136.8430000000001</v>
      </c>
      <c r="H183" s="16">
        <f t="shared" ref="H183:H188" si="150">G183-F183</f>
        <v>-0.99929999999994834</v>
      </c>
      <c r="I183" s="4">
        <f t="shared" ref="I183:I188" si="151">IF(F183&gt;0,(G183-F183)/F183,0)</f>
        <v>-8.7824121145781652E-4</v>
      </c>
      <c r="J183" s="3">
        <v>330.59710000000001</v>
      </c>
      <c r="K183" s="3">
        <v>349.21409999999997</v>
      </c>
      <c r="L183" s="3">
        <f t="shared" ref="L183:L188" si="152">K183-J183</f>
        <v>18.616999999999962</v>
      </c>
      <c r="M183" s="4">
        <f t="shared" ref="M183:M188" si="153">IF(J183&gt;0,(K183-J183)/J183,0)</f>
        <v>5.6313258646249351E-2</v>
      </c>
      <c r="N183" s="3">
        <v>332.55470000000003</v>
      </c>
      <c r="O183" s="3">
        <v>47.012599999999999</v>
      </c>
      <c r="P183" s="3">
        <f t="shared" ref="P183:P188" si="154">O183-N183</f>
        <v>-285.5421</v>
      </c>
      <c r="Q183" s="4">
        <f t="shared" ref="Q183:Q188" si="155">IF(N183&gt;0,(O183-N183)/N183,0)</f>
        <v>-0.85863197843843431</v>
      </c>
    </row>
    <row r="184" spans="1:17" outlineLevel="2">
      <c r="A184" s="30" t="s">
        <v>182</v>
      </c>
      <c r="B184" s="1" t="s">
        <v>58</v>
      </c>
      <c r="C184" s="1" t="s">
        <v>59</v>
      </c>
      <c r="D184" s="1" t="s">
        <v>6</v>
      </c>
      <c r="E184" s="1" t="s">
        <v>154</v>
      </c>
      <c r="F184" s="3">
        <v>292.70699999999999</v>
      </c>
      <c r="G184" s="3">
        <v>107.857</v>
      </c>
      <c r="H184" s="16">
        <f t="shared" si="150"/>
        <v>-184.85</v>
      </c>
      <c r="I184" s="4">
        <f t="shared" si="151"/>
        <v>-0.63151889090455637</v>
      </c>
      <c r="J184" s="3">
        <v>6.7110000000000003</v>
      </c>
      <c r="K184" s="3">
        <v>1.929</v>
      </c>
      <c r="L184" s="3">
        <f t="shared" si="152"/>
        <v>-4.782</v>
      </c>
      <c r="M184" s="4">
        <f t="shared" si="153"/>
        <v>-0.71256146624944117</v>
      </c>
      <c r="N184" s="3">
        <v>2.665</v>
      </c>
      <c r="O184" s="3">
        <v>0.371</v>
      </c>
      <c r="P184" s="3">
        <f t="shared" si="154"/>
        <v>-2.294</v>
      </c>
      <c r="Q184" s="4">
        <f t="shared" si="155"/>
        <v>-0.86078799249530957</v>
      </c>
    </row>
    <row r="185" spans="1:17" outlineLevel="2">
      <c r="A185" s="30" t="s">
        <v>182</v>
      </c>
      <c r="B185" s="1" t="s">
        <v>58</v>
      </c>
      <c r="C185" s="1" t="s">
        <v>59</v>
      </c>
      <c r="D185" s="1" t="s">
        <v>6</v>
      </c>
      <c r="E185" s="1" t="s">
        <v>156</v>
      </c>
      <c r="F185" s="3">
        <v>1645.5239999999999</v>
      </c>
      <c r="G185" s="3">
        <v>695.221</v>
      </c>
      <c r="H185" s="16">
        <f t="shared" si="150"/>
        <v>-950.30299999999988</v>
      </c>
      <c r="I185" s="4">
        <f t="shared" si="151"/>
        <v>-0.5775078333710113</v>
      </c>
      <c r="J185" s="3">
        <v>133.327</v>
      </c>
      <c r="K185" s="3">
        <v>70.769000000000005</v>
      </c>
      <c r="L185" s="3">
        <f t="shared" si="152"/>
        <v>-62.557999999999993</v>
      </c>
      <c r="M185" s="4">
        <f t="shared" si="153"/>
        <v>-0.46920728734614892</v>
      </c>
      <c r="N185" s="3">
        <v>74.841999999999999</v>
      </c>
      <c r="O185" s="3">
        <v>2.7559999999999998</v>
      </c>
      <c r="P185" s="3">
        <f t="shared" si="154"/>
        <v>-72.085999999999999</v>
      </c>
      <c r="Q185" s="4">
        <f t="shared" si="155"/>
        <v>-0.96317575692792812</v>
      </c>
    </row>
    <row r="186" spans="1:17" outlineLevel="2">
      <c r="A186" s="30" t="s">
        <v>182</v>
      </c>
      <c r="B186" s="1" t="s">
        <v>58</v>
      </c>
      <c r="C186" s="1" t="s">
        <v>59</v>
      </c>
      <c r="D186" s="1" t="s">
        <v>6</v>
      </c>
      <c r="E186" s="1" t="s">
        <v>157</v>
      </c>
      <c r="F186" s="3">
        <v>4827.5600000000004</v>
      </c>
      <c r="G186" s="16">
        <v>1029.26</v>
      </c>
      <c r="H186" s="16">
        <f t="shared" si="150"/>
        <v>-3798.3</v>
      </c>
      <c r="I186" s="4">
        <f t="shared" si="151"/>
        <v>-0.78679498545849247</v>
      </c>
      <c r="J186" s="3">
        <v>150.7381</v>
      </c>
      <c r="K186" s="3">
        <v>80.9405</v>
      </c>
      <c r="L186" s="3">
        <f t="shared" si="152"/>
        <v>-69.797600000000003</v>
      </c>
      <c r="M186" s="4">
        <f t="shared" si="153"/>
        <v>-0.46303887338370325</v>
      </c>
      <c r="N186" s="3">
        <v>34.9895</v>
      </c>
      <c r="O186" s="3">
        <v>29.947800000000001</v>
      </c>
      <c r="P186" s="3">
        <f t="shared" si="154"/>
        <v>-5.0416999999999987</v>
      </c>
      <c r="Q186" s="4">
        <f t="shared" si="155"/>
        <v>-0.14409179896826188</v>
      </c>
    </row>
    <row r="187" spans="1:17" outlineLevel="2">
      <c r="A187" s="30" t="s">
        <v>182</v>
      </c>
      <c r="B187" s="1" t="s">
        <v>58</v>
      </c>
      <c r="C187" s="1" t="s">
        <v>59</v>
      </c>
      <c r="D187" s="1" t="s">
        <v>6</v>
      </c>
      <c r="E187" s="1" t="s">
        <v>152</v>
      </c>
      <c r="F187" s="2">
        <v>0</v>
      </c>
      <c r="G187" s="16">
        <v>0</v>
      </c>
      <c r="H187" s="16">
        <f t="shared" si="150"/>
        <v>0</v>
      </c>
      <c r="I187" s="4">
        <f t="shared" si="151"/>
        <v>0</v>
      </c>
      <c r="J187" s="3"/>
      <c r="K187" s="3"/>
      <c r="L187" s="3">
        <f t="shared" si="152"/>
        <v>0</v>
      </c>
      <c r="M187" s="4">
        <f t="shared" si="153"/>
        <v>0</v>
      </c>
      <c r="N187" s="3"/>
      <c r="O187" s="3"/>
      <c r="P187" s="3">
        <f t="shared" si="154"/>
        <v>0</v>
      </c>
      <c r="Q187" s="4">
        <f t="shared" si="155"/>
        <v>0</v>
      </c>
    </row>
    <row r="188" spans="1:17" outlineLevel="2">
      <c r="A188" s="30" t="s">
        <v>182</v>
      </c>
      <c r="B188" s="1" t="s">
        <v>58</v>
      </c>
      <c r="C188" s="1" t="s">
        <v>59</v>
      </c>
      <c r="D188" s="1" t="s">
        <v>6</v>
      </c>
      <c r="E188" s="1" t="s">
        <v>153</v>
      </c>
      <c r="F188" s="3">
        <v>65.100999999999999</v>
      </c>
      <c r="G188" s="3">
        <v>86.412999999999997</v>
      </c>
      <c r="H188" s="16">
        <f t="shared" si="150"/>
        <v>21.311999999999998</v>
      </c>
      <c r="I188" s="4">
        <f t="shared" si="151"/>
        <v>0.32736824319134877</v>
      </c>
      <c r="J188" s="3">
        <v>3.69</v>
      </c>
      <c r="K188" s="3">
        <v>6.2519999999999998</v>
      </c>
      <c r="L188" s="3">
        <f t="shared" si="152"/>
        <v>2.5619999999999998</v>
      </c>
      <c r="M188" s="4">
        <f t="shared" si="153"/>
        <v>0.69430894308943081</v>
      </c>
      <c r="N188" s="3">
        <v>15.244999999999999</v>
      </c>
      <c r="O188" s="3">
        <v>5.5270000000000001</v>
      </c>
      <c r="P188" s="3">
        <f t="shared" si="154"/>
        <v>-9.718</v>
      </c>
      <c r="Q188" s="4">
        <f t="shared" si="155"/>
        <v>-0.6374549032469663</v>
      </c>
    </row>
    <row r="189" spans="1:17" outlineLevel="1">
      <c r="A189" s="30"/>
      <c r="B189" s="9" t="s">
        <v>214</v>
      </c>
      <c r="F189" s="3">
        <f>SUBTOTAL(9,F183:F188)</f>
        <v>7968.7343000000001</v>
      </c>
      <c r="G189" s="3">
        <f>SUBTOTAL(9,G183:G188)</f>
        <v>3055.5940000000001</v>
      </c>
      <c r="H189" s="16">
        <f>SUBTOTAL(9,H183:H188)</f>
        <v>-4913.1403</v>
      </c>
      <c r="I189" s="4"/>
      <c r="J189" s="3">
        <f>SUBTOTAL(9,J183:J188)</f>
        <v>625.06320000000005</v>
      </c>
      <c r="K189" s="3">
        <f>SUBTOTAL(9,K183:K188)</f>
        <v>509.10459999999995</v>
      </c>
      <c r="L189" s="3">
        <f>SUBTOTAL(9,L183:L188)</f>
        <v>-115.95860000000003</v>
      </c>
      <c r="M189" s="4"/>
      <c r="N189" s="3">
        <f>SUBTOTAL(9,N183:N188)</f>
        <v>460.29620000000006</v>
      </c>
      <c r="O189" s="3">
        <f>SUBTOTAL(9,O183:O188)</f>
        <v>85.614400000000003</v>
      </c>
      <c r="P189" s="3">
        <f>SUBTOTAL(9,P183:P188)</f>
        <v>-374.68180000000001</v>
      </c>
      <c r="Q189" s="4"/>
    </row>
    <row r="190" spans="1:17" outlineLevel="2">
      <c r="A190" s="30" t="s">
        <v>182</v>
      </c>
      <c r="B190" s="1" t="s">
        <v>60</v>
      </c>
      <c r="C190" s="1" t="s">
        <v>61</v>
      </c>
      <c r="D190" s="1" t="s">
        <v>6</v>
      </c>
      <c r="E190" s="1" t="s">
        <v>3</v>
      </c>
      <c r="F190" s="3">
        <v>939.77819999999997</v>
      </c>
      <c r="G190" s="3">
        <v>944.46140000000003</v>
      </c>
      <c r="H190" s="16">
        <f t="shared" ref="H190:H195" si="156">G190-F190</f>
        <v>4.6832000000000562</v>
      </c>
      <c r="I190" s="4">
        <f t="shared" ref="I190:I195" si="157">IF(F190&gt;0,(G190-F190)/F190,0)</f>
        <v>4.9833035071467462E-3</v>
      </c>
      <c r="J190" s="3">
        <v>480.65010000000001</v>
      </c>
      <c r="K190" s="3">
        <v>491.32850000000002</v>
      </c>
      <c r="L190" s="3">
        <f t="shared" ref="L190:L195" si="158">K190-J190</f>
        <v>10.678400000000011</v>
      </c>
      <c r="M190" s="4">
        <f t="shared" ref="M190:M195" si="159">IF(J190&gt;0,(K190-J190)/J190,0)</f>
        <v>2.2216577090070324E-2</v>
      </c>
      <c r="N190" s="3">
        <v>248.048</v>
      </c>
      <c r="O190" s="3">
        <v>19.653600000000001</v>
      </c>
      <c r="P190" s="3">
        <f t="shared" ref="P190:P195" si="160">O190-N190</f>
        <v>-228.39439999999999</v>
      </c>
      <c r="Q190" s="4">
        <f t="shared" ref="Q190:Q195" si="161">IF(N190&gt;0,(O190-N190)/N190,0)</f>
        <v>-0.92076694833258077</v>
      </c>
    </row>
    <row r="191" spans="1:17" outlineLevel="2">
      <c r="A191" s="30" t="s">
        <v>182</v>
      </c>
      <c r="B191" s="1" t="s">
        <v>60</v>
      </c>
      <c r="C191" s="1" t="s">
        <v>61</v>
      </c>
      <c r="D191" s="1" t="s">
        <v>6</v>
      </c>
      <c r="E191" s="1" t="s">
        <v>154</v>
      </c>
      <c r="F191" s="3">
        <v>420.20400000000001</v>
      </c>
      <c r="G191" s="3">
        <v>186.767</v>
      </c>
      <c r="H191" s="16">
        <f t="shared" si="156"/>
        <v>-233.43700000000001</v>
      </c>
      <c r="I191" s="4">
        <f t="shared" si="157"/>
        <v>-0.55553255085625075</v>
      </c>
      <c r="J191" s="3">
        <v>11.494</v>
      </c>
      <c r="K191" s="3">
        <v>3.5619999999999998</v>
      </c>
      <c r="L191" s="3">
        <f t="shared" si="158"/>
        <v>-7.9320000000000004</v>
      </c>
      <c r="M191" s="4">
        <f t="shared" si="159"/>
        <v>-0.69009918218200805</v>
      </c>
      <c r="N191" s="3">
        <v>6.1020000000000003</v>
      </c>
      <c r="O191" s="3">
        <v>2.274</v>
      </c>
      <c r="P191" s="3">
        <f t="shared" si="160"/>
        <v>-3.8280000000000003</v>
      </c>
      <c r="Q191" s="4">
        <f t="shared" si="161"/>
        <v>-0.62733529990167158</v>
      </c>
    </row>
    <row r="192" spans="1:17" outlineLevel="2">
      <c r="A192" s="30" t="s">
        <v>182</v>
      </c>
      <c r="B192" s="1" t="s">
        <v>60</v>
      </c>
      <c r="C192" s="1" t="s">
        <v>61</v>
      </c>
      <c r="D192" s="1" t="s">
        <v>6</v>
      </c>
      <c r="E192" s="1" t="s">
        <v>156</v>
      </c>
      <c r="F192" s="3">
        <v>1620.731</v>
      </c>
      <c r="G192" s="3">
        <v>658.51099999999997</v>
      </c>
      <c r="H192" s="16">
        <f t="shared" si="156"/>
        <v>-962.22</v>
      </c>
      <c r="I192" s="4">
        <f t="shared" si="157"/>
        <v>-0.5936950672258382</v>
      </c>
      <c r="J192" s="3">
        <v>154.928</v>
      </c>
      <c r="K192" s="3">
        <v>107.176</v>
      </c>
      <c r="L192" s="3">
        <f t="shared" si="158"/>
        <v>-47.751999999999995</v>
      </c>
      <c r="M192" s="4">
        <f t="shared" si="159"/>
        <v>-0.30822059279149022</v>
      </c>
      <c r="N192" s="3">
        <v>78.753</v>
      </c>
      <c r="O192" s="3">
        <v>2.698</v>
      </c>
      <c r="P192" s="3">
        <f t="shared" si="160"/>
        <v>-76.055000000000007</v>
      </c>
      <c r="Q192" s="4">
        <f t="shared" si="161"/>
        <v>-0.96574098764491523</v>
      </c>
    </row>
    <row r="193" spans="1:17" outlineLevel="2">
      <c r="A193" s="30" t="s">
        <v>182</v>
      </c>
      <c r="B193" s="1" t="s">
        <v>60</v>
      </c>
      <c r="C193" s="1" t="s">
        <v>61</v>
      </c>
      <c r="D193" s="1" t="s">
        <v>6</v>
      </c>
      <c r="E193" s="1" t="s">
        <v>157</v>
      </c>
      <c r="F193" s="3">
        <v>5436.4</v>
      </c>
      <c r="G193" s="16">
        <v>1074.01</v>
      </c>
      <c r="H193" s="16">
        <f t="shared" si="156"/>
        <v>-4362.3899999999994</v>
      </c>
      <c r="I193" s="4">
        <f t="shared" si="157"/>
        <v>-0.8024409535722169</v>
      </c>
      <c r="J193" s="3">
        <v>162.99350000000001</v>
      </c>
      <c r="K193" s="3">
        <v>69.275700000000001</v>
      </c>
      <c r="L193" s="3">
        <f t="shared" si="158"/>
        <v>-93.717800000000011</v>
      </c>
      <c r="M193" s="4">
        <f t="shared" si="159"/>
        <v>-0.57497875682159105</v>
      </c>
      <c r="N193" s="3">
        <v>37.118200000000002</v>
      </c>
      <c r="O193" s="3">
        <v>29.098600000000001</v>
      </c>
      <c r="P193" s="3">
        <f t="shared" si="160"/>
        <v>-8.0196000000000005</v>
      </c>
      <c r="Q193" s="4">
        <f t="shared" si="161"/>
        <v>-0.2160557354613101</v>
      </c>
    </row>
    <row r="194" spans="1:17" outlineLevel="2">
      <c r="A194" s="30" t="s">
        <v>182</v>
      </c>
      <c r="B194" s="1" t="s">
        <v>60</v>
      </c>
      <c r="C194" s="1" t="s">
        <v>61</v>
      </c>
      <c r="D194" s="1" t="s">
        <v>6</v>
      </c>
      <c r="E194" s="1" t="s">
        <v>152</v>
      </c>
      <c r="F194" s="2">
        <v>0</v>
      </c>
      <c r="G194" s="16">
        <v>0</v>
      </c>
      <c r="H194" s="16">
        <f t="shared" si="156"/>
        <v>0</v>
      </c>
      <c r="I194" s="4">
        <f t="shared" si="157"/>
        <v>0</v>
      </c>
      <c r="J194" s="3"/>
      <c r="K194" s="3"/>
      <c r="L194" s="3">
        <f t="shared" si="158"/>
        <v>0</v>
      </c>
      <c r="M194" s="4">
        <f t="shared" si="159"/>
        <v>0</v>
      </c>
      <c r="N194" s="3"/>
      <c r="O194" s="3"/>
      <c r="P194" s="3">
        <f t="shared" si="160"/>
        <v>0</v>
      </c>
      <c r="Q194" s="4">
        <f t="shared" si="161"/>
        <v>0</v>
      </c>
    </row>
    <row r="195" spans="1:17" outlineLevel="2">
      <c r="A195" s="30" t="s">
        <v>182</v>
      </c>
      <c r="B195" s="1" t="s">
        <v>60</v>
      </c>
      <c r="C195" s="1" t="s">
        <v>61</v>
      </c>
      <c r="D195" s="1" t="s">
        <v>6</v>
      </c>
      <c r="E195" s="1" t="s">
        <v>153</v>
      </c>
      <c r="F195" s="3">
        <v>241.249</v>
      </c>
      <c r="G195" s="3">
        <v>251.881</v>
      </c>
      <c r="H195" s="16">
        <f t="shared" si="156"/>
        <v>10.632000000000005</v>
      </c>
      <c r="I195" s="4">
        <f t="shared" si="157"/>
        <v>4.4070648997508823E-2</v>
      </c>
      <c r="J195" s="3">
        <v>70.34</v>
      </c>
      <c r="K195" s="3">
        <v>80.242000000000004</v>
      </c>
      <c r="L195" s="3">
        <f t="shared" si="158"/>
        <v>9.902000000000001</v>
      </c>
      <c r="M195" s="4">
        <f t="shared" si="159"/>
        <v>0.14077338640887122</v>
      </c>
      <c r="N195" s="3">
        <v>32.158999999999999</v>
      </c>
      <c r="O195" s="3">
        <v>32.884</v>
      </c>
      <c r="P195" s="3">
        <f t="shared" si="160"/>
        <v>0.72500000000000142</v>
      </c>
      <c r="Q195" s="4">
        <f t="shared" si="161"/>
        <v>2.2544233340588995E-2</v>
      </c>
    </row>
    <row r="196" spans="1:17" outlineLevel="1">
      <c r="A196" s="30"/>
      <c r="B196" s="9" t="s">
        <v>215</v>
      </c>
      <c r="F196" s="3">
        <f>SUBTOTAL(9,F190:F195)</f>
        <v>8658.3621999999996</v>
      </c>
      <c r="G196" s="3">
        <f>SUBTOTAL(9,G190:G195)</f>
        <v>3115.6303999999996</v>
      </c>
      <c r="H196" s="16">
        <f>SUBTOTAL(9,H190:H195)</f>
        <v>-5542.7317999999996</v>
      </c>
      <c r="I196" s="4"/>
      <c r="J196" s="3">
        <f>SUBTOTAL(9,J190:J195)</f>
        <v>880.40560000000005</v>
      </c>
      <c r="K196" s="3">
        <f>SUBTOTAL(9,K190:K195)</f>
        <v>751.58420000000001</v>
      </c>
      <c r="L196" s="3">
        <f>SUBTOTAL(9,L190:L195)</f>
        <v>-128.82139999999998</v>
      </c>
      <c r="M196" s="4"/>
      <c r="N196" s="3">
        <f>SUBTOTAL(9,N190:N195)</f>
        <v>402.18020000000001</v>
      </c>
      <c r="O196" s="3">
        <f>SUBTOTAL(9,O190:O195)</f>
        <v>86.608200000000011</v>
      </c>
      <c r="P196" s="3">
        <f>SUBTOTAL(9,P190:P195)</f>
        <v>-315.572</v>
      </c>
      <c r="Q196" s="4"/>
    </row>
    <row r="197" spans="1:17" outlineLevel="2">
      <c r="A197" s="30" t="s">
        <v>182</v>
      </c>
      <c r="B197" s="1" t="s">
        <v>62</v>
      </c>
      <c r="C197" s="1" t="s">
        <v>63</v>
      </c>
      <c r="D197" s="1" t="s">
        <v>6</v>
      </c>
      <c r="E197" s="1" t="s">
        <v>3</v>
      </c>
      <c r="F197" s="3">
        <v>1383.3262</v>
      </c>
      <c r="G197" s="3">
        <v>1367.095</v>
      </c>
      <c r="H197" s="16">
        <f t="shared" ref="H197:H202" si="162">G197-F197</f>
        <v>-16.231199999999944</v>
      </c>
      <c r="I197" s="4">
        <f t="shared" ref="I197:I202" si="163">IF(F197&gt;0,(G197-F197)/F197,0)</f>
        <v>-1.1733458095422427E-2</v>
      </c>
      <c r="J197" s="3">
        <v>363.6936</v>
      </c>
      <c r="K197" s="3">
        <v>383.27019999999999</v>
      </c>
      <c r="L197" s="3">
        <f t="shared" ref="L197:L202" si="164">K197-J197</f>
        <v>19.576599999999985</v>
      </c>
      <c r="M197" s="4">
        <f t="shared" ref="M197:M202" si="165">IF(J197&gt;0,(K197-J197)/J197,0)</f>
        <v>5.3827177602245362E-2</v>
      </c>
      <c r="N197" s="3">
        <v>466.9948</v>
      </c>
      <c r="O197" s="3">
        <v>27.657699999999998</v>
      </c>
      <c r="P197" s="3">
        <f t="shared" ref="P197:P202" si="166">O197-N197</f>
        <v>-439.33710000000002</v>
      </c>
      <c r="Q197" s="4">
        <f t="shared" ref="Q197:Q202" si="167">IF(N197&gt;0,(O197-N197)/N197,0)</f>
        <v>-0.94077514353478886</v>
      </c>
    </row>
    <row r="198" spans="1:17" outlineLevel="2">
      <c r="A198" s="30" t="s">
        <v>182</v>
      </c>
      <c r="B198" s="1" t="s">
        <v>62</v>
      </c>
      <c r="C198" s="1" t="s">
        <v>63</v>
      </c>
      <c r="D198" s="1" t="s">
        <v>6</v>
      </c>
      <c r="E198" s="1" t="s">
        <v>154</v>
      </c>
      <c r="F198" s="3">
        <v>3168.78</v>
      </c>
      <c r="G198" s="3">
        <v>2171.9</v>
      </c>
      <c r="H198" s="16">
        <f t="shared" si="162"/>
        <v>-996.88000000000011</v>
      </c>
      <c r="I198" s="4">
        <f t="shared" si="163"/>
        <v>-0.31459426025157949</v>
      </c>
      <c r="J198" s="3">
        <v>111.387</v>
      </c>
      <c r="K198" s="3">
        <v>52.216999999999999</v>
      </c>
      <c r="L198" s="3">
        <f t="shared" si="164"/>
        <v>-59.17</v>
      </c>
      <c r="M198" s="4">
        <f t="shared" si="165"/>
        <v>-0.53121100307935398</v>
      </c>
      <c r="N198" s="3">
        <v>1578.7819999999999</v>
      </c>
      <c r="O198" s="3">
        <v>133.51499999999999</v>
      </c>
      <c r="P198" s="3">
        <f t="shared" si="166"/>
        <v>-1445.2669999999998</v>
      </c>
      <c r="Q198" s="4">
        <f t="shared" si="167"/>
        <v>-0.91543164287406364</v>
      </c>
    </row>
    <row r="199" spans="1:17" outlineLevel="2">
      <c r="A199" s="30" t="s">
        <v>182</v>
      </c>
      <c r="B199" s="1" t="s">
        <v>62</v>
      </c>
      <c r="C199" s="1" t="s">
        <v>63</v>
      </c>
      <c r="D199" s="1" t="s">
        <v>6</v>
      </c>
      <c r="E199" s="1" t="s">
        <v>156</v>
      </c>
      <c r="F199" s="3">
        <v>1739.6859999999999</v>
      </c>
      <c r="G199" s="3">
        <v>697.73500000000001</v>
      </c>
      <c r="H199" s="16">
        <f t="shared" si="162"/>
        <v>-1041.951</v>
      </c>
      <c r="I199" s="4">
        <f t="shared" si="163"/>
        <v>-0.59893049665284426</v>
      </c>
      <c r="J199" s="3">
        <v>136.81399999999999</v>
      </c>
      <c r="K199" s="3">
        <v>88.730999999999995</v>
      </c>
      <c r="L199" s="3">
        <f t="shared" si="164"/>
        <v>-48.082999999999998</v>
      </c>
      <c r="M199" s="4">
        <f t="shared" si="165"/>
        <v>-0.35144795123306094</v>
      </c>
      <c r="N199" s="3">
        <v>73.513000000000005</v>
      </c>
      <c r="O199" s="3">
        <v>3.0409999999999999</v>
      </c>
      <c r="P199" s="3">
        <f t="shared" si="166"/>
        <v>-70.472000000000008</v>
      </c>
      <c r="Q199" s="4">
        <f t="shared" si="167"/>
        <v>-0.95863316692285727</v>
      </c>
    </row>
    <row r="200" spans="1:17" outlineLevel="2">
      <c r="A200" s="30" t="s">
        <v>182</v>
      </c>
      <c r="B200" s="1" t="s">
        <v>62</v>
      </c>
      <c r="C200" s="1" t="s">
        <v>63</v>
      </c>
      <c r="D200" s="1" t="s">
        <v>6</v>
      </c>
      <c r="E200" s="1" t="s">
        <v>157</v>
      </c>
      <c r="F200" s="3">
        <v>7987.26</v>
      </c>
      <c r="G200" s="16">
        <v>1653.23</v>
      </c>
      <c r="H200" s="16">
        <f t="shared" si="162"/>
        <v>-6334.0300000000007</v>
      </c>
      <c r="I200" s="4">
        <f t="shared" si="163"/>
        <v>-0.79301662898165337</v>
      </c>
      <c r="J200" s="3">
        <v>261.97710000000001</v>
      </c>
      <c r="K200" s="3">
        <v>111.4513</v>
      </c>
      <c r="L200" s="3">
        <f t="shared" si="164"/>
        <v>-150.5258</v>
      </c>
      <c r="M200" s="4">
        <f t="shared" si="165"/>
        <v>-0.57457617478779632</v>
      </c>
      <c r="N200" s="3">
        <v>56.318199999999997</v>
      </c>
      <c r="O200" s="3">
        <v>44.469499999999996</v>
      </c>
      <c r="P200" s="3">
        <f t="shared" si="166"/>
        <v>-11.848700000000001</v>
      </c>
      <c r="Q200" s="4">
        <f t="shared" si="167"/>
        <v>-0.21038847122244678</v>
      </c>
    </row>
    <row r="201" spans="1:17" outlineLevel="2">
      <c r="A201" s="30" t="s">
        <v>182</v>
      </c>
      <c r="B201" s="1" t="s">
        <v>62</v>
      </c>
      <c r="C201" s="1" t="s">
        <v>63</v>
      </c>
      <c r="D201" s="1" t="s">
        <v>6</v>
      </c>
      <c r="E201" s="1" t="s">
        <v>152</v>
      </c>
      <c r="F201" s="3">
        <v>694.85599999999999</v>
      </c>
      <c r="G201" s="3">
        <v>574.68299999999999</v>
      </c>
      <c r="H201" s="16">
        <f t="shared" si="162"/>
        <v>-120.173</v>
      </c>
      <c r="I201" s="4">
        <f t="shared" si="163"/>
        <v>-0.17294662491221202</v>
      </c>
      <c r="J201" s="3">
        <v>373.25</v>
      </c>
      <c r="K201" s="3">
        <v>351.84100000000001</v>
      </c>
      <c r="L201" s="3">
        <f t="shared" si="164"/>
        <v>-21.408999999999992</v>
      </c>
      <c r="M201" s="4">
        <f t="shared" si="165"/>
        <v>-5.7358338914936351E-2</v>
      </c>
      <c r="N201" s="3">
        <v>23.081</v>
      </c>
      <c r="O201" s="3">
        <v>18.61</v>
      </c>
      <c r="P201" s="3">
        <f t="shared" si="166"/>
        <v>-4.4710000000000001</v>
      </c>
      <c r="Q201" s="4">
        <f t="shared" si="167"/>
        <v>-0.19370911139032104</v>
      </c>
    </row>
    <row r="202" spans="1:17" outlineLevel="2">
      <c r="A202" s="30" t="s">
        <v>182</v>
      </c>
      <c r="B202" s="1" t="s">
        <v>62</v>
      </c>
      <c r="C202" s="1" t="s">
        <v>63</v>
      </c>
      <c r="D202" s="1" t="s">
        <v>6</v>
      </c>
      <c r="E202" s="1" t="s">
        <v>153</v>
      </c>
      <c r="F202" s="3">
        <v>2972.8519999999999</v>
      </c>
      <c r="G202" s="3">
        <v>2320.3090000000002</v>
      </c>
      <c r="H202" s="16">
        <f t="shared" si="162"/>
        <v>-652.54299999999967</v>
      </c>
      <c r="I202" s="4">
        <f t="shared" si="163"/>
        <v>-0.21950066804536508</v>
      </c>
      <c r="J202" s="3">
        <v>321.58999999999997</v>
      </c>
      <c r="K202" s="3">
        <v>383.24099999999999</v>
      </c>
      <c r="L202" s="3">
        <f t="shared" si="164"/>
        <v>61.65100000000001</v>
      </c>
      <c r="M202" s="4">
        <f t="shared" si="165"/>
        <v>0.19170683168008959</v>
      </c>
      <c r="N202" s="3">
        <v>567.25</v>
      </c>
      <c r="O202" s="3">
        <v>677.94500000000005</v>
      </c>
      <c r="P202" s="3">
        <f t="shared" si="166"/>
        <v>110.69500000000005</v>
      </c>
      <c r="Q202" s="4">
        <f t="shared" si="167"/>
        <v>0.19514323490524468</v>
      </c>
    </row>
    <row r="203" spans="1:17" outlineLevel="1">
      <c r="A203" s="30"/>
      <c r="B203" s="9" t="s">
        <v>216</v>
      </c>
      <c r="F203" s="3">
        <f>SUBTOTAL(9,F197:F202)</f>
        <v>17946.760200000001</v>
      </c>
      <c r="G203" s="3">
        <f>SUBTOTAL(9,G197:G202)</f>
        <v>8784.9519999999993</v>
      </c>
      <c r="H203" s="16">
        <f>SUBTOTAL(9,H197:H202)</f>
        <v>-9161.8082000000013</v>
      </c>
      <c r="I203" s="4"/>
      <c r="J203" s="3">
        <f>SUBTOTAL(9,J197:J202)</f>
        <v>1568.7116999999998</v>
      </c>
      <c r="K203" s="3">
        <f>SUBTOTAL(9,K197:K202)</f>
        <v>1370.7514999999999</v>
      </c>
      <c r="L203" s="3">
        <f>SUBTOTAL(9,L197:L202)</f>
        <v>-197.96019999999999</v>
      </c>
      <c r="M203" s="4"/>
      <c r="N203" s="3">
        <f>SUBTOTAL(9,N197:N202)</f>
        <v>2765.9390000000003</v>
      </c>
      <c r="O203" s="3">
        <f>SUBTOTAL(9,O197:O202)</f>
        <v>905.23820000000001</v>
      </c>
      <c r="P203" s="3">
        <f>SUBTOTAL(9,P197:P202)</f>
        <v>-1860.7007999999996</v>
      </c>
      <c r="Q203" s="4"/>
    </row>
    <row r="204" spans="1:17" outlineLevel="2">
      <c r="A204" s="30" t="s">
        <v>181</v>
      </c>
      <c r="B204" s="1" t="s">
        <v>64</v>
      </c>
      <c r="C204" s="1" t="s">
        <v>65</v>
      </c>
      <c r="D204" s="1" t="s">
        <v>6</v>
      </c>
      <c r="E204" s="1" t="s">
        <v>3</v>
      </c>
      <c r="F204" s="3">
        <v>3007.1857</v>
      </c>
      <c r="G204" s="3">
        <v>2551.7147</v>
      </c>
      <c r="H204" s="16">
        <f t="shared" ref="H204:H209" si="168">G204-F204</f>
        <v>-455.471</v>
      </c>
      <c r="I204" s="4">
        <f t="shared" ref="I204:I209" si="169">IF(F204&gt;0,(G204-F204)/F204,0)</f>
        <v>-0.15146088251217743</v>
      </c>
      <c r="J204" s="3">
        <v>496.3048</v>
      </c>
      <c r="K204" s="3">
        <v>516.65800000000002</v>
      </c>
      <c r="L204" s="3">
        <f t="shared" ref="L204:L209" si="170">K204-J204</f>
        <v>20.353200000000015</v>
      </c>
      <c r="M204" s="4">
        <f t="shared" ref="M204:M209" si="171">IF(J204&gt;0,(K204-J204)/J204,0)</f>
        <v>4.1009476434642617E-2</v>
      </c>
      <c r="N204" s="3">
        <v>1486.8398</v>
      </c>
      <c r="O204" s="3">
        <v>159.97470000000001</v>
      </c>
      <c r="P204" s="3">
        <f t="shared" ref="P204:P209" si="172">O204-N204</f>
        <v>-1326.8651</v>
      </c>
      <c r="Q204" s="4">
        <f t="shared" ref="Q204:Q209" si="173">IF(N204&gt;0,(O204-N204)/N204,0)</f>
        <v>-0.89240622964222505</v>
      </c>
    </row>
    <row r="205" spans="1:17" outlineLevel="2">
      <c r="A205" s="30" t="s">
        <v>181</v>
      </c>
      <c r="B205" s="1" t="s">
        <v>64</v>
      </c>
      <c r="C205" s="1" t="s">
        <v>65</v>
      </c>
      <c r="D205" s="1" t="s">
        <v>6</v>
      </c>
      <c r="E205" s="1" t="s">
        <v>154</v>
      </c>
      <c r="F205" s="3">
        <v>367.30099999999999</v>
      </c>
      <c r="G205" s="3">
        <v>159.07300000000001</v>
      </c>
      <c r="H205" s="16">
        <f t="shared" si="168"/>
        <v>-208.22799999999998</v>
      </c>
      <c r="I205" s="4">
        <f t="shared" si="169"/>
        <v>-0.56691378460717501</v>
      </c>
      <c r="J205" s="3">
        <v>15.186999999999999</v>
      </c>
      <c r="K205" s="3">
        <v>3.6789999999999998</v>
      </c>
      <c r="L205" s="3">
        <f t="shared" si="170"/>
        <v>-11.507999999999999</v>
      </c>
      <c r="M205" s="4">
        <f t="shared" si="171"/>
        <v>-0.75775334167379993</v>
      </c>
      <c r="N205" s="3">
        <v>92.929000000000002</v>
      </c>
      <c r="O205" s="3">
        <v>3.0760000000000001</v>
      </c>
      <c r="P205" s="3">
        <f t="shared" si="172"/>
        <v>-89.853000000000009</v>
      </c>
      <c r="Q205" s="4">
        <f t="shared" si="173"/>
        <v>-0.96689946087873546</v>
      </c>
    </row>
    <row r="206" spans="1:17" outlineLevel="2">
      <c r="A206" s="30" t="s">
        <v>181</v>
      </c>
      <c r="B206" s="1" t="s">
        <v>64</v>
      </c>
      <c r="C206" s="1" t="s">
        <v>65</v>
      </c>
      <c r="D206" s="1" t="s">
        <v>6</v>
      </c>
      <c r="E206" s="1" t="s">
        <v>156</v>
      </c>
      <c r="F206" s="3">
        <v>2161.1590000000001</v>
      </c>
      <c r="G206" s="27">
        <v>0</v>
      </c>
      <c r="H206" s="16">
        <f t="shared" si="168"/>
        <v>-2161.1590000000001</v>
      </c>
      <c r="I206" s="4">
        <f t="shared" si="169"/>
        <v>-1</v>
      </c>
      <c r="J206" s="3">
        <v>184.37200000000001</v>
      </c>
      <c r="K206" s="20">
        <v>0</v>
      </c>
      <c r="L206" s="3">
        <f t="shared" si="170"/>
        <v>-184.37200000000001</v>
      </c>
      <c r="M206" s="4">
        <f t="shared" si="171"/>
        <v>-1</v>
      </c>
      <c r="N206" s="3">
        <v>39.832000000000001</v>
      </c>
      <c r="O206" s="20">
        <v>0</v>
      </c>
      <c r="P206" s="3">
        <f t="shared" si="172"/>
        <v>-39.832000000000001</v>
      </c>
      <c r="Q206" s="4">
        <f t="shared" si="173"/>
        <v>-1</v>
      </c>
    </row>
    <row r="207" spans="1:17" outlineLevel="2">
      <c r="A207" s="30" t="s">
        <v>181</v>
      </c>
      <c r="B207" s="1" t="s">
        <v>64</v>
      </c>
      <c r="C207" s="1" t="s">
        <v>65</v>
      </c>
      <c r="D207" s="1" t="s">
        <v>6</v>
      </c>
      <c r="E207" s="1" t="s">
        <v>157</v>
      </c>
      <c r="F207" s="3">
        <v>9644.18</v>
      </c>
      <c r="G207" s="16">
        <v>3348.49</v>
      </c>
      <c r="H207" s="16">
        <f t="shared" si="168"/>
        <v>-6295.6900000000005</v>
      </c>
      <c r="I207" s="4">
        <f t="shared" si="169"/>
        <v>-0.6527968163182355</v>
      </c>
      <c r="J207" s="3">
        <v>443.67115999999999</v>
      </c>
      <c r="K207" s="3">
        <v>194.7764</v>
      </c>
      <c r="L207" s="3">
        <f t="shared" si="170"/>
        <v>-248.89475999999999</v>
      </c>
      <c r="M207" s="4">
        <f t="shared" si="171"/>
        <v>-0.5609892696203197</v>
      </c>
      <c r="N207" s="3">
        <v>57.017800000000001</v>
      </c>
      <c r="O207" s="3">
        <v>51.684199999999997</v>
      </c>
      <c r="P207" s="3">
        <f t="shared" si="172"/>
        <v>-5.3336000000000041</v>
      </c>
      <c r="Q207" s="4">
        <f t="shared" si="173"/>
        <v>-9.3542718238865827E-2</v>
      </c>
    </row>
    <row r="208" spans="1:17" outlineLevel="2">
      <c r="A208" s="30" t="s">
        <v>181</v>
      </c>
      <c r="B208" s="1" t="s">
        <v>64</v>
      </c>
      <c r="C208" s="1" t="s">
        <v>65</v>
      </c>
      <c r="D208" s="1" t="s">
        <v>6</v>
      </c>
      <c r="E208" s="1" t="s">
        <v>152</v>
      </c>
      <c r="F208" s="3">
        <v>11.3</v>
      </c>
      <c r="G208" s="3">
        <v>11.3</v>
      </c>
      <c r="H208" s="16">
        <f t="shared" si="168"/>
        <v>0</v>
      </c>
      <c r="I208" s="4">
        <f t="shared" si="169"/>
        <v>0</v>
      </c>
      <c r="J208" s="3">
        <v>0</v>
      </c>
      <c r="K208" s="3">
        <v>0</v>
      </c>
      <c r="L208" s="3">
        <f t="shared" si="170"/>
        <v>0</v>
      </c>
      <c r="M208" s="4">
        <f t="shared" si="171"/>
        <v>0</v>
      </c>
      <c r="N208" s="3">
        <v>0.65</v>
      </c>
      <c r="O208" s="3">
        <v>0.65</v>
      </c>
      <c r="P208" s="3">
        <f t="shared" si="172"/>
        <v>0</v>
      </c>
      <c r="Q208" s="4">
        <f t="shared" si="173"/>
        <v>0</v>
      </c>
    </row>
    <row r="209" spans="1:17" outlineLevel="2">
      <c r="A209" s="30" t="s">
        <v>181</v>
      </c>
      <c r="B209" s="1" t="s">
        <v>64</v>
      </c>
      <c r="C209" s="1" t="s">
        <v>65</v>
      </c>
      <c r="D209" s="1" t="s">
        <v>6</v>
      </c>
      <c r="E209" s="1" t="s">
        <v>153</v>
      </c>
      <c r="F209" s="3">
        <v>944.971</v>
      </c>
      <c r="G209" s="3">
        <v>694.14099999999996</v>
      </c>
      <c r="H209" s="16">
        <f t="shared" si="168"/>
        <v>-250.83000000000004</v>
      </c>
      <c r="I209" s="4">
        <f t="shared" si="169"/>
        <v>-0.26543671710560435</v>
      </c>
      <c r="J209" s="3">
        <v>14.398999999999999</v>
      </c>
      <c r="K209" s="3">
        <v>15.282</v>
      </c>
      <c r="L209" s="3">
        <f t="shared" si="170"/>
        <v>0.8830000000000009</v>
      </c>
      <c r="M209" s="4">
        <f t="shared" si="171"/>
        <v>6.132370303493305E-2</v>
      </c>
      <c r="N209" s="3">
        <v>315.476</v>
      </c>
      <c r="O209" s="3">
        <v>312.50200000000001</v>
      </c>
      <c r="P209" s="3">
        <f t="shared" si="172"/>
        <v>-2.9739999999999895</v>
      </c>
      <c r="Q209" s="4">
        <f t="shared" si="173"/>
        <v>-9.4270245597129088E-3</v>
      </c>
    </row>
    <row r="210" spans="1:17" outlineLevel="1">
      <c r="A210" s="30"/>
      <c r="B210" s="9" t="s">
        <v>217</v>
      </c>
      <c r="F210" s="3">
        <f>SUBTOTAL(9,F204:F209)</f>
        <v>16136.0967</v>
      </c>
      <c r="G210" s="3">
        <f>SUBTOTAL(9,G204:G209)</f>
        <v>6764.7186999999994</v>
      </c>
      <c r="H210" s="16">
        <f>SUBTOTAL(9,H204:H209)</f>
        <v>-9371.3780000000006</v>
      </c>
      <c r="I210" s="4"/>
      <c r="J210" s="3">
        <f>SUBTOTAL(9,J204:J209)</f>
        <v>1153.9339599999998</v>
      </c>
      <c r="K210" s="3">
        <f>SUBTOTAL(9,K204:K209)</f>
        <v>730.3954</v>
      </c>
      <c r="L210" s="3">
        <f>SUBTOTAL(9,L204:L209)</f>
        <v>-423.53856000000002</v>
      </c>
      <c r="M210" s="4"/>
      <c r="N210" s="3">
        <f>SUBTOTAL(9,N204:N209)</f>
        <v>1992.7446000000004</v>
      </c>
      <c r="O210" s="3">
        <f>SUBTOTAL(9,O204:O209)</f>
        <v>527.88689999999997</v>
      </c>
      <c r="P210" s="3">
        <f>SUBTOTAL(9,P204:P209)</f>
        <v>-1464.8577</v>
      </c>
      <c r="Q210" s="4"/>
    </row>
    <row r="211" spans="1:17" outlineLevel="2">
      <c r="A211" s="30" t="s">
        <v>181</v>
      </c>
      <c r="B211" s="1" t="s">
        <v>66</v>
      </c>
      <c r="C211" s="1" t="s">
        <v>67</v>
      </c>
      <c r="D211" s="1" t="s">
        <v>6</v>
      </c>
      <c r="E211" s="1" t="s">
        <v>3</v>
      </c>
      <c r="F211" s="3">
        <v>6008.5697</v>
      </c>
      <c r="G211" s="3">
        <v>5335.5470999999998</v>
      </c>
      <c r="H211" s="16">
        <f t="shared" ref="H211:H216" si="174">G211-F211</f>
        <v>-673.02260000000024</v>
      </c>
      <c r="I211" s="4">
        <f t="shared" ref="I211:I216" si="175">IF(F211&gt;0,(G211-F211)/F211,0)</f>
        <v>-0.11201045067347729</v>
      </c>
      <c r="J211" s="3">
        <v>901.70180000000005</v>
      </c>
      <c r="K211" s="3">
        <v>917.49239999999998</v>
      </c>
      <c r="L211" s="3">
        <f t="shared" ref="L211:L216" si="176">K211-J211</f>
        <v>15.790599999999927</v>
      </c>
      <c r="M211" s="4">
        <f t="shared" ref="M211:M216" si="177">IF(J211&gt;0,(K211-J211)/J211,0)</f>
        <v>1.7511997868918446E-2</v>
      </c>
      <c r="N211" s="3">
        <v>2309.8209999999999</v>
      </c>
      <c r="O211" s="3">
        <v>337.35050000000001</v>
      </c>
      <c r="P211" s="3">
        <f t="shared" ref="P211:P216" si="178">O211-N211</f>
        <v>-1972.4704999999999</v>
      </c>
      <c r="Q211" s="4">
        <f t="shared" ref="Q211:Q216" si="179">IF(N211&gt;0,(O211-N211)/N211,0)</f>
        <v>-0.85394950517810686</v>
      </c>
    </row>
    <row r="212" spans="1:17" outlineLevel="2">
      <c r="A212" s="30" t="s">
        <v>181</v>
      </c>
      <c r="B212" s="1" t="s">
        <v>66</v>
      </c>
      <c r="C212" s="1" t="s">
        <v>67</v>
      </c>
      <c r="D212" s="1" t="s">
        <v>6</v>
      </c>
      <c r="E212" s="1" t="s">
        <v>154</v>
      </c>
      <c r="F212" s="3">
        <v>2646.6469999999999</v>
      </c>
      <c r="G212" s="3">
        <v>1161.4590000000001</v>
      </c>
      <c r="H212" s="16">
        <f t="shared" si="174"/>
        <v>-1485.1879999999999</v>
      </c>
      <c r="I212" s="4">
        <f t="shared" si="175"/>
        <v>-0.56115832598756088</v>
      </c>
      <c r="J212" s="3">
        <v>146.43</v>
      </c>
      <c r="K212" s="3">
        <v>34.933</v>
      </c>
      <c r="L212" s="3">
        <f t="shared" si="176"/>
        <v>-111.49700000000001</v>
      </c>
      <c r="M212" s="4">
        <f t="shared" si="177"/>
        <v>-0.76143549819026157</v>
      </c>
      <c r="N212" s="3">
        <v>1369.63</v>
      </c>
      <c r="O212" s="3">
        <v>46.100999999999999</v>
      </c>
      <c r="P212" s="3">
        <f t="shared" si="178"/>
        <v>-1323.529</v>
      </c>
      <c r="Q212" s="4">
        <f t="shared" si="179"/>
        <v>-0.96634054452662388</v>
      </c>
    </row>
    <row r="213" spans="1:17" outlineLevel="2">
      <c r="A213" s="30" t="s">
        <v>181</v>
      </c>
      <c r="B213" s="1" t="s">
        <v>66</v>
      </c>
      <c r="C213" s="1" t="s">
        <v>67</v>
      </c>
      <c r="D213" s="1" t="s">
        <v>6</v>
      </c>
      <c r="E213" s="1" t="s">
        <v>156</v>
      </c>
      <c r="F213" s="3">
        <v>5470.0510000000004</v>
      </c>
      <c r="G213" s="27">
        <v>0</v>
      </c>
      <c r="H213" s="16">
        <f t="shared" si="174"/>
        <v>-5470.0510000000004</v>
      </c>
      <c r="I213" s="4">
        <f t="shared" si="175"/>
        <v>-1</v>
      </c>
      <c r="J213" s="3">
        <v>440.41199999999998</v>
      </c>
      <c r="K213" s="20">
        <v>0</v>
      </c>
      <c r="L213" s="3">
        <f t="shared" si="176"/>
        <v>-440.41199999999998</v>
      </c>
      <c r="M213" s="4">
        <f t="shared" si="177"/>
        <v>-1</v>
      </c>
      <c r="N213" s="3">
        <v>97.385999999999996</v>
      </c>
      <c r="O213" s="20">
        <v>0</v>
      </c>
      <c r="P213" s="3">
        <f t="shared" si="178"/>
        <v>-97.385999999999996</v>
      </c>
      <c r="Q213" s="4">
        <f t="shared" si="179"/>
        <v>-1</v>
      </c>
    </row>
    <row r="214" spans="1:17" outlineLevel="2">
      <c r="A214" s="30" t="s">
        <v>181</v>
      </c>
      <c r="B214" s="1" t="s">
        <v>66</v>
      </c>
      <c r="C214" s="1" t="s">
        <v>67</v>
      </c>
      <c r="D214" s="1" t="s">
        <v>6</v>
      </c>
      <c r="E214" s="1" t="s">
        <v>157</v>
      </c>
      <c r="F214" s="3">
        <v>14089</v>
      </c>
      <c r="G214" s="16">
        <v>4254.1899999999996</v>
      </c>
      <c r="H214" s="16">
        <f t="shared" si="174"/>
        <v>-9834.8100000000013</v>
      </c>
      <c r="I214" s="4">
        <f t="shared" si="175"/>
        <v>-0.6980488324224573</v>
      </c>
      <c r="J214" s="3">
        <v>651.73069999999996</v>
      </c>
      <c r="K214" s="3">
        <v>266.8723</v>
      </c>
      <c r="L214" s="3">
        <f t="shared" si="176"/>
        <v>-384.85839999999996</v>
      </c>
      <c r="M214" s="4">
        <f t="shared" si="177"/>
        <v>-0.59051752510661226</v>
      </c>
      <c r="N214" s="3">
        <v>88.180700000000002</v>
      </c>
      <c r="O214" s="3">
        <v>70.529700000000005</v>
      </c>
      <c r="P214" s="3">
        <f t="shared" si="178"/>
        <v>-17.650999999999996</v>
      </c>
      <c r="Q214" s="4">
        <f t="shared" si="179"/>
        <v>-0.20016851760079016</v>
      </c>
    </row>
    <row r="215" spans="1:17" outlineLevel="2">
      <c r="A215" s="30" t="s">
        <v>181</v>
      </c>
      <c r="B215" s="1" t="s">
        <v>66</v>
      </c>
      <c r="C215" s="1" t="s">
        <v>67</v>
      </c>
      <c r="D215" s="1" t="s">
        <v>6</v>
      </c>
      <c r="E215" s="1" t="s">
        <v>152</v>
      </c>
      <c r="F215" s="3">
        <v>928.61300000000006</v>
      </c>
      <c r="G215" s="3">
        <v>928.61300000000006</v>
      </c>
      <c r="H215" s="16">
        <f t="shared" si="174"/>
        <v>0</v>
      </c>
      <c r="I215" s="4">
        <f t="shared" si="175"/>
        <v>0</v>
      </c>
      <c r="J215" s="3">
        <v>37.975999999999999</v>
      </c>
      <c r="K215" s="3">
        <v>37.975999999999999</v>
      </c>
      <c r="L215" s="3">
        <f t="shared" si="176"/>
        <v>0</v>
      </c>
      <c r="M215" s="4">
        <f t="shared" si="177"/>
        <v>0</v>
      </c>
      <c r="N215" s="3">
        <v>525.00300000000004</v>
      </c>
      <c r="O215" s="3">
        <v>525.00300000000004</v>
      </c>
      <c r="P215" s="3">
        <f t="shared" si="178"/>
        <v>0</v>
      </c>
      <c r="Q215" s="4">
        <f t="shared" si="179"/>
        <v>0</v>
      </c>
    </row>
    <row r="216" spans="1:17" outlineLevel="2">
      <c r="A216" s="30" t="s">
        <v>181</v>
      </c>
      <c r="B216" s="1" t="s">
        <v>66</v>
      </c>
      <c r="C216" s="1" t="s">
        <v>67</v>
      </c>
      <c r="D216" s="1" t="s">
        <v>6</v>
      </c>
      <c r="E216" s="1" t="s">
        <v>153</v>
      </c>
      <c r="F216" s="3">
        <v>798.88300000000004</v>
      </c>
      <c r="G216" s="3">
        <v>651.16399999999999</v>
      </c>
      <c r="H216" s="16">
        <f t="shared" si="174"/>
        <v>-147.71900000000005</v>
      </c>
      <c r="I216" s="4">
        <f t="shared" si="175"/>
        <v>-0.18490692629584063</v>
      </c>
      <c r="J216" s="3">
        <v>33.975000000000001</v>
      </c>
      <c r="K216" s="3">
        <v>37.905999999999999</v>
      </c>
      <c r="L216" s="3">
        <f t="shared" si="176"/>
        <v>3.9309999999999974</v>
      </c>
      <c r="M216" s="4">
        <f t="shared" si="177"/>
        <v>0.11570272259013972</v>
      </c>
      <c r="N216" s="3">
        <v>209.23</v>
      </c>
      <c r="O216" s="3">
        <v>207.37200000000001</v>
      </c>
      <c r="P216" s="3">
        <f t="shared" si="178"/>
        <v>-1.8579999999999757</v>
      </c>
      <c r="Q216" s="4">
        <f t="shared" si="179"/>
        <v>-8.8801797065429233E-3</v>
      </c>
    </row>
    <row r="217" spans="1:17" outlineLevel="1">
      <c r="A217" s="30"/>
      <c r="B217" s="9" t="s">
        <v>218</v>
      </c>
      <c r="F217" s="3">
        <f>SUBTOTAL(9,F211:F216)</f>
        <v>29941.763700000003</v>
      </c>
      <c r="G217" s="3">
        <f>SUBTOTAL(9,G211:G216)</f>
        <v>12330.973099999999</v>
      </c>
      <c r="H217" s="16">
        <f>SUBTOTAL(9,H211:H216)</f>
        <v>-17610.790600000004</v>
      </c>
      <c r="I217" s="4"/>
      <c r="J217" s="3">
        <f>SUBTOTAL(9,J211:J216)</f>
        <v>2212.2255</v>
      </c>
      <c r="K217" s="3">
        <f>SUBTOTAL(9,K211:K216)</f>
        <v>1295.1797000000001</v>
      </c>
      <c r="L217" s="3">
        <f>SUBTOTAL(9,L211:L216)</f>
        <v>-917.04579999999999</v>
      </c>
      <c r="M217" s="4"/>
      <c r="N217" s="3">
        <f>SUBTOTAL(9,N211:N216)</f>
        <v>4599.2506999999996</v>
      </c>
      <c r="O217" s="3">
        <f>SUBTOTAL(9,O211:O216)</f>
        <v>1186.3562000000002</v>
      </c>
      <c r="P217" s="3">
        <f>SUBTOTAL(9,P211:P216)</f>
        <v>-3412.8944999999999</v>
      </c>
      <c r="Q217" s="4"/>
    </row>
    <row r="218" spans="1:17" outlineLevel="2">
      <c r="A218" s="30" t="s">
        <v>181</v>
      </c>
      <c r="B218" s="1" t="s">
        <v>68</v>
      </c>
      <c r="C218" s="1" t="s">
        <v>69</v>
      </c>
      <c r="D218" s="1" t="s">
        <v>6</v>
      </c>
      <c r="E218" s="1" t="s">
        <v>3</v>
      </c>
      <c r="F218" s="3">
        <v>4689.8945999999996</v>
      </c>
      <c r="G218" s="3">
        <v>3842.5821000000001</v>
      </c>
      <c r="H218" s="16">
        <f t="shared" ref="H218:H223" si="180">G218-F218</f>
        <v>-847.31249999999955</v>
      </c>
      <c r="I218" s="4">
        <f t="shared" ref="I218:I223" si="181">IF(F218&gt;0,(G218-F218)/F218,0)</f>
        <v>-0.18066770626359058</v>
      </c>
      <c r="J218" s="3">
        <v>1053.0092999999999</v>
      </c>
      <c r="K218" s="3">
        <v>1169.6135999999999</v>
      </c>
      <c r="L218" s="3">
        <f t="shared" ref="L218:L223" si="182">K218-J218</f>
        <v>116.60429999999997</v>
      </c>
      <c r="M218" s="4">
        <f t="shared" ref="M218:M223" si="183">IF(J218&gt;0,(K218-J218)/J218,0)</f>
        <v>0.11073434963964703</v>
      </c>
      <c r="N218" s="3">
        <v>3254.2215999999999</v>
      </c>
      <c r="O218" s="3">
        <v>462.4393</v>
      </c>
      <c r="P218" s="3">
        <f t="shared" ref="P218:P223" si="184">O218-N218</f>
        <v>-2791.7822999999999</v>
      </c>
      <c r="Q218" s="4">
        <f t="shared" ref="Q218:Q223" si="185">IF(N218&gt;0,(O218-N218)/N218,0)</f>
        <v>-0.85789557170906861</v>
      </c>
    </row>
    <row r="219" spans="1:17" outlineLevel="2">
      <c r="A219" s="30" t="s">
        <v>181</v>
      </c>
      <c r="B219" s="1" t="s">
        <v>68</v>
      </c>
      <c r="C219" s="1" t="s">
        <v>69</v>
      </c>
      <c r="D219" s="1" t="s">
        <v>6</v>
      </c>
      <c r="E219" s="1" t="s">
        <v>154</v>
      </c>
      <c r="F219" s="3">
        <v>641.61300000000006</v>
      </c>
      <c r="G219" s="3">
        <v>260.72199999999998</v>
      </c>
      <c r="H219" s="16">
        <f t="shared" si="180"/>
        <v>-380.89100000000008</v>
      </c>
      <c r="I219" s="4">
        <f t="shared" si="181"/>
        <v>-0.5936460140302644</v>
      </c>
      <c r="J219" s="3">
        <v>27.954999999999998</v>
      </c>
      <c r="K219" s="3">
        <v>6.2889999999999997</v>
      </c>
      <c r="L219" s="3">
        <f t="shared" si="182"/>
        <v>-21.665999999999997</v>
      </c>
      <c r="M219" s="4">
        <f t="shared" si="183"/>
        <v>-0.77503130030405998</v>
      </c>
      <c r="N219" s="3">
        <v>168.86799999999999</v>
      </c>
      <c r="O219" s="3">
        <v>5.5579999999999998</v>
      </c>
      <c r="P219" s="3">
        <f t="shared" si="184"/>
        <v>-163.31</v>
      </c>
      <c r="Q219" s="4">
        <f t="shared" si="185"/>
        <v>-0.96708671862046103</v>
      </c>
    </row>
    <row r="220" spans="1:17" outlineLevel="2">
      <c r="A220" s="30" t="s">
        <v>181</v>
      </c>
      <c r="B220" s="1" t="s">
        <v>68</v>
      </c>
      <c r="C220" s="1" t="s">
        <v>69</v>
      </c>
      <c r="D220" s="1" t="s">
        <v>6</v>
      </c>
      <c r="E220" s="1" t="s">
        <v>156</v>
      </c>
      <c r="F220" s="3">
        <v>3724.05</v>
      </c>
      <c r="G220" s="27">
        <v>0</v>
      </c>
      <c r="H220" s="16">
        <f t="shared" si="180"/>
        <v>-3724.05</v>
      </c>
      <c r="I220" s="4">
        <f t="shared" si="181"/>
        <v>-1</v>
      </c>
      <c r="J220" s="3">
        <v>315.827</v>
      </c>
      <c r="K220" s="20">
        <v>0</v>
      </c>
      <c r="L220" s="3">
        <f t="shared" si="182"/>
        <v>-315.827</v>
      </c>
      <c r="M220" s="4">
        <f t="shared" si="183"/>
        <v>-1</v>
      </c>
      <c r="N220" s="3">
        <v>51.482999999999997</v>
      </c>
      <c r="O220" s="20">
        <v>0</v>
      </c>
      <c r="P220" s="3">
        <f t="shared" si="184"/>
        <v>-51.482999999999997</v>
      </c>
      <c r="Q220" s="4">
        <f t="shared" si="185"/>
        <v>-1</v>
      </c>
    </row>
    <row r="221" spans="1:17" outlineLevel="2">
      <c r="A221" s="30" t="s">
        <v>181</v>
      </c>
      <c r="B221" s="1" t="s">
        <v>68</v>
      </c>
      <c r="C221" s="1" t="s">
        <v>69</v>
      </c>
      <c r="D221" s="1" t="s">
        <v>6</v>
      </c>
      <c r="E221" s="1" t="s">
        <v>157</v>
      </c>
      <c r="F221" s="3">
        <v>26446</v>
      </c>
      <c r="G221" s="16">
        <v>8277.1299999999992</v>
      </c>
      <c r="H221" s="16">
        <f t="shared" si="180"/>
        <v>-18168.870000000003</v>
      </c>
      <c r="I221" s="4">
        <f t="shared" si="181"/>
        <v>-0.68701769643802479</v>
      </c>
      <c r="J221" s="3">
        <v>1220.8731</v>
      </c>
      <c r="K221" s="3">
        <v>567.62839999999994</v>
      </c>
      <c r="L221" s="3">
        <f t="shared" si="182"/>
        <v>-653.24470000000008</v>
      </c>
      <c r="M221" s="4">
        <f t="shared" si="183"/>
        <v>-0.53506355410730244</v>
      </c>
      <c r="N221" s="3">
        <v>190.255</v>
      </c>
      <c r="O221" s="3">
        <v>171.88</v>
      </c>
      <c r="P221" s="3">
        <f t="shared" si="184"/>
        <v>-18.375</v>
      </c>
      <c r="Q221" s="4">
        <f t="shared" si="185"/>
        <v>-9.6580904575438234E-2</v>
      </c>
    </row>
    <row r="222" spans="1:17" outlineLevel="2">
      <c r="A222" s="30" t="s">
        <v>181</v>
      </c>
      <c r="B222" s="1" t="s">
        <v>68</v>
      </c>
      <c r="C222" s="1" t="s">
        <v>69</v>
      </c>
      <c r="D222" s="1" t="s">
        <v>6</v>
      </c>
      <c r="E222" s="1" t="s">
        <v>152</v>
      </c>
      <c r="F222" s="3">
        <v>1590.3969999999999</v>
      </c>
      <c r="G222" s="3">
        <v>1621.0050000000001</v>
      </c>
      <c r="H222" s="16">
        <f t="shared" si="180"/>
        <v>30.608000000000175</v>
      </c>
      <c r="I222" s="4">
        <f t="shared" si="181"/>
        <v>1.9245509140170772E-2</v>
      </c>
      <c r="J222" s="3">
        <v>202.03100000000001</v>
      </c>
      <c r="K222" s="3">
        <v>205.84899999999999</v>
      </c>
      <c r="L222" s="3">
        <f t="shared" si="182"/>
        <v>3.8179999999999836</v>
      </c>
      <c r="M222" s="4">
        <f t="shared" si="183"/>
        <v>1.8898089897094919E-2</v>
      </c>
      <c r="N222" s="3">
        <v>297.71199999999999</v>
      </c>
      <c r="O222" s="3">
        <v>297.86200000000002</v>
      </c>
      <c r="P222" s="3">
        <f t="shared" si="184"/>
        <v>0.15000000000003411</v>
      </c>
      <c r="Q222" s="4">
        <f t="shared" si="185"/>
        <v>5.038426398668314E-4</v>
      </c>
    </row>
    <row r="223" spans="1:17" outlineLevel="2">
      <c r="A223" s="30" t="s">
        <v>181</v>
      </c>
      <c r="B223" s="1" t="s">
        <v>68</v>
      </c>
      <c r="C223" s="1" t="s">
        <v>69</v>
      </c>
      <c r="D223" s="1" t="s">
        <v>6</v>
      </c>
      <c r="E223" s="1" t="s">
        <v>153</v>
      </c>
      <c r="F223" s="3">
        <v>1770.171</v>
      </c>
      <c r="G223" s="3">
        <v>2164.0949999999998</v>
      </c>
      <c r="H223" s="16">
        <f t="shared" si="180"/>
        <v>393.92399999999975</v>
      </c>
      <c r="I223" s="4">
        <f t="shared" si="181"/>
        <v>0.22253443311408883</v>
      </c>
      <c r="J223" s="3">
        <v>31.523</v>
      </c>
      <c r="K223" s="3">
        <v>33.256</v>
      </c>
      <c r="L223" s="3">
        <f t="shared" si="182"/>
        <v>1.7330000000000005</v>
      </c>
      <c r="M223" s="4">
        <f t="shared" si="183"/>
        <v>5.4975732005202567E-2</v>
      </c>
      <c r="N223" s="3">
        <v>201.71700000000001</v>
      </c>
      <c r="O223" s="3">
        <v>241.28299999999999</v>
      </c>
      <c r="P223" s="3">
        <f t="shared" si="184"/>
        <v>39.565999999999974</v>
      </c>
      <c r="Q223" s="4">
        <f t="shared" si="185"/>
        <v>0.19614608585295226</v>
      </c>
    </row>
    <row r="224" spans="1:17" outlineLevel="1">
      <c r="A224" s="30"/>
      <c r="B224" s="9" t="s">
        <v>219</v>
      </c>
      <c r="F224" s="3">
        <f>SUBTOTAL(9,F218:F223)</f>
        <v>38862.125599999999</v>
      </c>
      <c r="G224" s="3">
        <f>SUBTOTAL(9,G218:G223)</f>
        <v>16165.534099999999</v>
      </c>
      <c r="H224" s="16">
        <f>SUBTOTAL(9,H218:H223)</f>
        <v>-22696.591500000002</v>
      </c>
      <c r="I224" s="4"/>
      <c r="J224" s="3">
        <f>SUBTOTAL(9,J218:J223)</f>
        <v>2851.2183999999997</v>
      </c>
      <c r="K224" s="3">
        <f>SUBTOTAL(9,K218:K223)</f>
        <v>1982.636</v>
      </c>
      <c r="L224" s="3">
        <f>SUBTOTAL(9,L218:L223)</f>
        <v>-868.58240000000023</v>
      </c>
      <c r="M224" s="4"/>
      <c r="N224" s="3">
        <f>SUBTOTAL(9,N218:N223)</f>
        <v>4164.2565999999997</v>
      </c>
      <c r="O224" s="3">
        <f>SUBTOTAL(9,O218:O223)</f>
        <v>1179.0222999999999</v>
      </c>
      <c r="P224" s="3">
        <f>SUBTOTAL(9,P218:P223)</f>
        <v>-2985.2343000000001</v>
      </c>
      <c r="Q224" s="4"/>
    </row>
    <row r="225" spans="1:17" outlineLevel="2">
      <c r="A225" s="30" t="s">
        <v>181</v>
      </c>
      <c r="B225" s="1" t="s">
        <v>70</v>
      </c>
      <c r="C225" s="1" t="s">
        <v>71</v>
      </c>
      <c r="D225" s="1" t="s">
        <v>6</v>
      </c>
      <c r="E225" s="1" t="s">
        <v>3</v>
      </c>
      <c r="F225" s="3">
        <v>11007.594300000001</v>
      </c>
      <c r="G225" s="3">
        <v>9111.4845000000005</v>
      </c>
      <c r="H225" s="16">
        <f t="shared" ref="H225:H230" si="186">G225-F225</f>
        <v>-1896.1098000000002</v>
      </c>
      <c r="I225" s="4">
        <f t="shared" ref="I225:I230" si="187">IF(F225&gt;0,(G225-F225)/F225,0)</f>
        <v>-0.17225469510626859</v>
      </c>
      <c r="J225" s="3">
        <v>1457.6860999999999</v>
      </c>
      <c r="K225" s="3">
        <v>1460.8503000000001</v>
      </c>
      <c r="L225" s="3">
        <f t="shared" ref="L225:L230" si="188">K225-J225</f>
        <v>3.1642000000001644</v>
      </c>
      <c r="M225" s="4">
        <f t="shared" ref="M225:M230" si="189">IF(J225&gt;0,(K225-J225)/J225,0)</f>
        <v>2.1707005369675713E-3</v>
      </c>
      <c r="N225" s="3">
        <v>5248.6387999999997</v>
      </c>
      <c r="O225" s="3">
        <v>1320.7847999999999</v>
      </c>
      <c r="P225" s="3">
        <f t="shared" ref="P225:P230" si="190">O225-N225</f>
        <v>-3927.8539999999998</v>
      </c>
      <c r="Q225" s="4">
        <f t="shared" ref="Q225:Q230" si="191">IF(N225&gt;0,(O225-N225)/N225,0)</f>
        <v>-0.74835669774037417</v>
      </c>
    </row>
    <row r="226" spans="1:17" outlineLevel="2">
      <c r="A226" s="30" t="s">
        <v>181</v>
      </c>
      <c r="B226" s="1" t="s">
        <v>70</v>
      </c>
      <c r="C226" s="1" t="s">
        <v>71</v>
      </c>
      <c r="D226" s="1" t="s">
        <v>6</v>
      </c>
      <c r="E226" s="1" t="s">
        <v>154</v>
      </c>
      <c r="F226" s="3">
        <v>1288.83</v>
      </c>
      <c r="G226" s="3">
        <v>543.26700000000005</v>
      </c>
      <c r="H226" s="16">
        <f t="shared" si="186"/>
        <v>-745.56299999999987</v>
      </c>
      <c r="I226" s="4">
        <f t="shared" si="187"/>
        <v>-0.57848048229789806</v>
      </c>
      <c r="J226" s="3">
        <v>35.213000000000001</v>
      </c>
      <c r="K226" s="3">
        <v>12.683</v>
      </c>
      <c r="L226" s="3">
        <f t="shared" si="188"/>
        <v>-22.53</v>
      </c>
      <c r="M226" s="4">
        <f t="shared" si="189"/>
        <v>-0.63982052083037511</v>
      </c>
      <c r="N226" s="3">
        <v>317.64100000000002</v>
      </c>
      <c r="O226" s="3">
        <v>11.148</v>
      </c>
      <c r="P226" s="3">
        <f t="shared" si="190"/>
        <v>-306.49299999999999</v>
      </c>
      <c r="Q226" s="4">
        <f t="shared" si="191"/>
        <v>-0.96490377501644931</v>
      </c>
    </row>
    <row r="227" spans="1:17" outlineLevel="2">
      <c r="A227" s="30" t="s">
        <v>181</v>
      </c>
      <c r="B227" s="1" t="s">
        <v>70</v>
      </c>
      <c r="C227" s="1" t="s">
        <v>71</v>
      </c>
      <c r="D227" s="1" t="s">
        <v>6</v>
      </c>
      <c r="E227" s="1" t="s">
        <v>156</v>
      </c>
      <c r="F227" s="3">
        <v>8985.4419999999991</v>
      </c>
      <c r="G227" s="27">
        <v>0</v>
      </c>
      <c r="H227" s="16">
        <f t="shared" si="186"/>
        <v>-8985.4419999999991</v>
      </c>
      <c r="I227" s="4">
        <f t="shared" si="187"/>
        <v>-1</v>
      </c>
      <c r="J227" s="3">
        <v>682.06200000000001</v>
      </c>
      <c r="K227" s="20">
        <v>0</v>
      </c>
      <c r="L227" s="3">
        <f t="shared" si="188"/>
        <v>-682.06200000000001</v>
      </c>
      <c r="M227" s="4">
        <f t="shared" si="189"/>
        <v>-1</v>
      </c>
      <c r="N227" s="3">
        <v>144.59399999999999</v>
      </c>
      <c r="O227" s="20">
        <v>0</v>
      </c>
      <c r="P227" s="3">
        <f t="shared" si="190"/>
        <v>-144.59399999999999</v>
      </c>
      <c r="Q227" s="4">
        <f t="shared" si="191"/>
        <v>-1</v>
      </c>
    </row>
    <row r="228" spans="1:17" outlineLevel="2">
      <c r="A228" s="30" t="s">
        <v>181</v>
      </c>
      <c r="B228" s="1" t="s">
        <v>70</v>
      </c>
      <c r="C228" s="1" t="s">
        <v>71</v>
      </c>
      <c r="D228" s="1" t="s">
        <v>6</v>
      </c>
      <c r="E228" s="1" t="s">
        <v>157</v>
      </c>
      <c r="F228" s="3">
        <v>13235.8</v>
      </c>
      <c r="G228" s="16">
        <v>4827.4799999999996</v>
      </c>
      <c r="H228" s="16">
        <f t="shared" si="186"/>
        <v>-8408.32</v>
      </c>
      <c r="I228" s="4">
        <f t="shared" si="187"/>
        <v>-0.635271007419272</v>
      </c>
      <c r="J228" s="3">
        <v>650.49882999999988</v>
      </c>
      <c r="K228" s="3">
        <v>305.65529999999995</v>
      </c>
      <c r="L228" s="3">
        <f t="shared" si="188"/>
        <v>-344.84352999999993</v>
      </c>
      <c r="M228" s="4">
        <f t="shared" si="189"/>
        <v>-0.5301216760067039</v>
      </c>
      <c r="N228" s="3">
        <v>85.470500000000001</v>
      </c>
      <c r="O228" s="3">
        <v>79.195700000000002</v>
      </c>
      <c r="P228" s="3">
        <f t="shared" si="190"/>
        <v>-6.274799999999999</v>
      </c>
      <c r="Q228" s="4">
        <f t="shared" si="191"/>
        <v>-7.3414803938200893E-2</v>
      </c>
    </row>
    <row r="229" spans="1:17" outlineLevel="2">
      <c r="A229" s="30" t="s">
        <v>181</v>
      </c>
      <c r="B229" s="1" t="s">
        <v>70</v>
      </c>
      <c r="C229" s="1" t="s">
        <v>71</v>
      </c>
      <c r="D229" s="1" t="s">
        <v>6</v>
      </c>
      <c r="E229" s="1" t="s">
        <v>152</v>
      </c>
      <c r="F229" s="3">
        <v>1728.72</v>
      </c>
      <c r="G229" s="3">
        <v>1728.72</v>
      </c>
      <c r="H229" s="16">
        <f t="shared" si="186"/>
        <v>0</v>
      </c>
      <c r="I229" s="4">
        <f t="shared" si="187"/>
        <v>0</v>
      </c>
      <c r="J229" s="3">
        <v>51.917999999999999</v>
      </c>
      <c r="K229" s="3">
        <v>51.917999999999999</v>
      </c>
      <c r="L229" s="3">
        <f t="shared" si="188"/>
        <v>0</v>
      </c>
      <c r="M229" s="4">
        <f t="shared" si="189"/>
        <v>0</v>
      </c>
      <c r="N229" s="3">
        <v>1371.713</v>
      </c>
      <c r="O229" s="3">
        <v>1371.713</v>
      </c>
      <c r="P229" s="3">
        <f t="shared" si="190"/>
        <v>0</v>
      </c>
      <c r="Q229" s="4">
        <f t="shared" si="191"/>
        <v>0</v>
      </c>
    </row>
    <row r="230" spans="1:17" outlineLevel="2">
      <c r="A230" s="30" t="s">
        <v>181</v>
      </c>
      <c r="B230" s="1" t="s">
        <v>70</v>
      </c>
      <c r="C230" s="1" t="s">
        <v>71</v>
      </c>
      <c r="D230" s="1" t="s">
        <v>6</v>
      </c>
      <c r="E230" s="1" t="s">
        <v>153</v>
      </c>
      <c r="F230" s="3">
        <v>2586.8449999999998</v>
      </c>
      <c r="G230" s="3">
        <v>1734.5730000000001</v>
      </c>
      <c r="H230" s="16">
        <f t="shared" si="186"/>
        <v>-852.27199999999971</v>
      </c>
      <c r="I230" s="4">
        <f t="shared" si="187"/>
        <v>-0.32946388361111695</v>
      </c>
      <c r="J230" s="3">
        <v>41.051000000000002</v>
      </c>
      <c r="K230" s="3">
        <v>42.607999999999997</v>
      </c>
      <c r="L230" s="3">
        <f t="shared" si="188"/>
        <v>1.5569999999999951</v>
      </c>
      <c r="M230" s="4">
        <f t="shared" si="189"/>
        <v>3.7928430488903923E-2</v>
      </c>
      <c r="N230" s="3">
        <v>882.375</v>
      </c>
      <c r="O230" s="3">
        <v>873.90499999999997</v>
      </c>
      <c r="P230" s="3">
        <f t="shared" si="190"/>
        <v>-8.4700000000000273</v>
      </c>
      <c r="Q230" s="4">
        <f t="shared" si="191"/>
        <v>-9.5990933559994638E-3</v>
      </c>
    </row>
    <row r="231" spans="1:17" outlineLevel="1">
      <c r="A231" s="30"/>
      <c r="B231" s="9" t="s">
        <v>220</v>
      </c>
      <c r="F231" s="3">
        <f>SUBTOTAL(9,F225:F230)</f>
        <v>38833.231299999999</v>
      </c>
      <c r="G231" s="3">
        <f>SUBTOTAL(9,G225:G230)</f>
        <v>17945.5245</v>
      </c>
      <c r="H231" s="16">
        <f>SUBTOTAL(9,H225:H230)</f>
        <v>-20887.7068</v>
      </c>
      <c r="I231" s="4"/>
      <c r="J231" s="3">
        <f>SUBTOTAL(9,J225:J230)</f>
        <v>2918.42893</v>
      </c>
      <c r="K231" s="3">
        <f>SUBTOTAL(9,K225:K230)</f>
        <v>1873.7145999999998</v>
      </c>
      <c r="L231" s="3">
        <f>SUBTOTAL(9,L225:L230)</f>
        <v>-1044.7143299999998</v>
      </c>
      <c r="M231" s="4"/>
      <c r="N231" s="3">
        <f>SUBTOTAL(9,N225:N230)</f>
        <v>8050.4322999999995</v>
      </c>
      <c r="O231" s="3">
        <f>SUBTOTAL(9,O225:O230)</f>
        <v>3656.7464999999993</v>
      </c>
      <c r="P231" s="3">
        <f>SUBTOTAL(9,P225:P230)</f>
        <v>-4393.6858000000002</v>
      </c>
      <c r="Q231" s="4"/>
    </row>
    <row r="232" spans="1:17" outlineLevel="2">
      <c r="A232" s="30" t="s">
        <v>181</v>
      </c>
      <c r="B232" s="1" t="s">
        <v>72</v>
      </c>
      <c r="C232" s="1" t="s">
        <v>73</v>
      </c>
      <c r="D232" s="1" t="s">
        <v>6</v>
      </c>
      <c r="E232" s="1" t="s">
        <v>3</v>
      </c>
      <c r="F232" s="3">
        <v>1258.0119</v>
      </c>
      <c r="G232" s="3">
        <v>1069.0772999999999</v>
      </c>
      <c r="H232" s="16">
        <f t="shared" ref="H232:H237" si="192">G232-F232</f>
        <v>-188.93460000000005</v>
      </c>
      <c r="I232" s="4">
        <f t="shared" ref="I232:I237" si="193">IF(F232&gt;0,(G232-F232)/F232,0)</f>
        <v>-0.15018506581694502</v>
      </c>
      <c r="J232" s="3">
        <v>1135.3289</v>
      </c>
      <c r="K232" s="3">
        <v>1202.2487000000001</v>
      </c>
      <c r="L232" s="3">
        <f t="shared" ref="L232:L237" si="194">K232-J232</f>
        <v>66.919800000000123</v>
      </c>
      <c r="M232" s="4">
        <f t="shared" ref="M232:M237" si="195">IF(J232&gt;0,(K232-J232)/J232,0)</f>
        <v>5.8943095696762517E-2</v>
      </c>
      <c r="N232" s="3">
        <v>1928.3879999999999</v>
      </c>
      <c r="O232" s="3">
        <v>219.40940000000001</v>
      </c>
      <c r="P232" s="3">
        <f t="shared" ref="P232:P237" si="196">O232-N232</f>
        <v>-1708.9785999999999</v>
      </c>
      <c r="Q232" s="4">
        <f t="shared" ref="Q232:Q237" si="197">IF(N232&gt;0,(O232-N232)/N232,0)</f>
        <v>-0.88622134134831787</v>
      </c>
    </row>
    <row r="233" spans="1:17" outlineLevel="2">
      <c r="A233" s="30" t="s">
        <v>181</v>
      </c>
      <c r="B233" s="1" t="s">
        <v>72</v>
      </c>
      <c r="C233" s="1" t="s">
        <v>73</v>
      </c>
      <c r="D233" s="1" t="s">
        <v>6</v>
      </c>
      <c r="E233" s="1" t="s">
        <v>154</v>
      </c>
      <c r="F233" s="3">
        <v>730.43100000000004</v>
      </c>
      <c r="G233" s="3">
        <v>304.37299999999999</v>
      </c>
      <c r="H233" s="16">
        <f t="shared" si="192"/>
        <v>-426.05800000000005</v>
      </c>
      <c r="I233" s="4">
        <f t="shared" si="193"/>
        <v>-0.58329671111987313</v>
      </c>
      <c r="J233" s="3">
        <v>19.693999999999999</v>
      </c>
      <c r="K233" s="3">
        <v>6.1470000000000002</v>
      </c>
      <c r="L233" s="3">
        <f t="shared" si="194"/>
        <v>-13.546999999999999</v>
      </c>
      <c r="M233" s="4">
        <f t="shared" si="195"/>
        <v>-0.68787447953691472</v>
      </c>
      <c r="N233" s="3">
        <v>27.507999999999999</v>
      </c>
      <c r="O233" s="3">
        <v>7.2439999999999998</v>
      </c>
      <c r="P233" s="3">
        <f t="shared" si="196"/>
        <v>-20.263999999999999</v>
      </c>
      <c r="Q233" s="4">
        <f t="shared" si="197"/>
        <v>-0.73665842663952308</v>
      </c>
    </row>
    <row r="234" spans="1:17" outlineLevel="2">
      <c r="A234" s="30" t="s">
        <v>181</v>
      </c>
      <c r="B234" s="1" t="s">
        <v>72</v>
      </c>
      <c r="C234" s="1" t="s">
        <v>73</v>
      </c>
      <c r="D234" s="1" t="s">
        <v>6</v>
      </c>
      <c r="E234" s="1" t="s">
        <v>156</v>
      </c>
      <c r="F234" s="3">
        <v>1133.894</v>
      </c>
      <c r="G234" s="27">
        <v>0</v>
      </c>
      <c r="H234" s="16">
        <f t="shared" si="192"/>
        <v>-1133.894</v>
      </c>
      <c r="I234" s="4">
        <f t="shared" si="193"/>
        <v>-1</v>
      </c>
      <c r="J234" s="3">
        <v>105.842</v>
      </c>
      <c r="K234" s="20">
        <v>0</v>
      </c>
      <c r="L234" s="3">
        <f t="shared" si="194"/>
        <v>-105.842</v>
      </c>
      <c r="M234" s="4">
        <f t="shared" si="195"/>
        <v>-1</v>
      </c>
      <c r="N234" s="3">
        <v>18.611000000000001</v>
      </c>
      <c r="O234" s="20">
        <v>0</v>
      </c>
      <c r="P234" s="3">
        <f t="shared" si="196"/>
        <v>-18.611000000000001</v>
      </c>
      <c r="Q234" s="4">
        <f t="shared" si="197"/>
        <v>-1</v>
      </c>
    </row>
    <row r="235" spans="1:17" outlineLevel="2">
      <c r="A235" s="30" t="s">
        <v>181</v>
      </c>
      <c r="B235" s="1" t="s">
        <v>72</v>
      </c>
      <c r="C235" s="1" t="s">
        <v>73</v>
      </c>
      <c r="D235" s="1" t="s">
        <v>6</v>
      </c>
      <c r="E235" s="1" t="s">
        <v>157</v>
      </c>
      <c r="F235" s="3">
        <v>7513.43</v>
      </c>
      <c r="G235" s="16">
        <v>2714.33</v>
      </c>
      <c r="H235" s="16">
        <f t="shared" si="192"/>
        <v>-4799.1000000000004</v>
      </c>
      <c r="I235" s="4">
        <f t="shared" si="193"/>
        <v>-0.63873623631284249</v>
      </c>
      <c r="J235" s="3">
        <v>316.59156000000002</v>
      </c>
      <c r="K235" s="3">
        <v>164.92580000000001</v>
      </c>
      <c r="L235" s="3">
        <f t="shared" si="194"/>
        <v>-151.66576000000001</v>
      </c>
      <c r="M235" s="4">
        <f t="shared" si="195"/>
        <v>-0.47905812776562962</v>
      </c>
      <c r="N235" s="3">
        <v>49.67</v>
      </c>
      <c r="O235" s="3">
        <v>48.302199999999999</v>
      </c>
      <c r="P235" s="3">
        <f t="shared" si="196"/>
        <v>-1.3678000000000026</v>
      </c>
      <c r="Q235" s="4">
        <f t="shared" si="197"/>
        <v>-2.753774914435278E-2</v>
      </c>
    </row>
    <row r="236" spans="1:17" outlineLevel="2">
      <c r="A236" s="30" t="s">
        <v>181</v>
      </c>
      <c r="B236" s="1" t="s">
        <v>72</v>
      </c>
      <c r="C236" s="1" t="s">
        <v>73</v>
      </c>
      <c r="D236" s="1" t="s">
        <v>6</v>
      </c>
      <c r="E236" s="1" t="s">
        <v>152</v>
      </c>
      <c r="F236" s="3">
        <v>5008.415</v>
      </c>
      <c r="G236" s="3">
        <v>5008.2039999999997</v>
      </c>
      <c r="H236" s="16">
        <f t="shared" si="192"/>
        <v>-0.21100000000024011</v>
      </c>
      <c r="I236" s="4">
        <f t="shared" si="193"/>
        <v>-4.2129096730251009E-5</v>
      </c>
      <c r="J236" s="3">
        <v>227.81</v>
      </c>
      <c r="K236" s="3">
        <v>226.71299999999999</v>
      </c>
      <c r="L236" s="3">
        <f t="shared" si="194"/>
        <v>-1.0970000000000084</v>
      </c>
      <c r="M236" s="4">
        <f t="shared" si="195"/>
        <v>-4.8154163557350789E-3</v>
      </c>
      <c r="N236" s="3">
        <v>15290.483</v>
      </c>
      <c r="O236" s="3">
        <v>15309.974</v>
      </c>
      <c r="P236" s="3">
        <f t="shared" si="196"/>
        <v>19.490999999999985</v>
      </c>
      <c r="Q236" s="4">
        <f t="shared" si="197"/>
        <v>1.2747144743563683E-3</v>
      </c>
    </row>
    <row r="237" spans="1:17" outlineLevel="2">
      <c r="A237" s="30" t="s">
        <v>181</v>
      </c>
      <c r="B237" s="1" t="s">
        <v>72</v>
      </c>
      <c r="C237" s="1" t="s">
        <v>73</v>
      </c>
      <c r="D237" s="1" t="s">
        <v>6</v>
      </c>
      <c r="E237" s="1" t="s">
        <v>153</v>
      </c>
      <c r="F237" s="3">
        <v>362.584</v>
      </c>
      <c r="G237" s="3">
        <v>357.64100000000002</v>
      </c>
      <c r="H237" s="16">
        <f t="shared" si="192"/>
        <v>-4.9429999999999836</v>
      </c>
      <c r="I237" s="4">
        <f t="shared" si="193"/>
        <v>-1.3632703042605254E-2</v>
      </c>
      <c r="J237" s="3">
        <v>10.907</v>
      </c>
      <c r="K237" s="3">
        <v>10.907</v>
      </c>
      <c r="L237" s="3">
        <f t="shared" si="194"/>
        <v>0</v>
      </c>
      <c r="M237" s="4">
        <f t="shared" si="195"/>
        <v>0</v>
      </c>
      <c r="N237" s="3">
        <v>98.692999999999998</v>
      </c>
      <c r="O237" s="3">
        <v>97.069000000000003</v>
      </c>
      <c r="P237" s="3">
        <f t="shared" si="196"/>
        <v>-1.6239999999999952</v>
      </c>
      <c r="Q237" s="4">
        <f t="shared" si="197"/>
        <v>-1.6455067735300328E-2</v>
      </c>
    </row>
    <row r="238" spans="1:17" outlineLevel="1">
      <c r="A238" s="30"/>
      <c r="B238" s="9" t="s">
        <v>221</v>
      </c>
      <c r="F238" s="3">
        <f>SUBTOTAL(9,F232:F237)</f>
        <v>16006.7659</v>
      </c>
      <c r="G238" s="3">
        <f>SUBTOTAL(9,G232:G237)</f>
        <v>9453.6252999999997</v>
      </c>
      <c r="H238" s="16">
        <f>SUBTOTAL(9,H232:H237)</f>
        <v>-6553.1406000000006</v>
      </c>
      <c r="I238" s="4"/>
      <c r="J238" s="3">
        <f>SUBTOTAL(9,J232:J237)</f>
        <v>1816.17346</v>
      </c>
      <c r="K238" s="3">
        <f>SUBTOTAL(9,K232:K237)</f>
        <v>1610.9414999999999</v>
      </c>
      <c r="L238" s="3">
        <f>SUBTOTAL(9,L232:L237)</f>
        <v>-205.23195999999987</v>
      </c>
      <c r="M238" s="4"/>
      <c r="N238" s="3">
        <f>SUBTOTAL(9,N232:N237)</f>
        <v>17413.352999999999</v>
      </c>
      <c r="O238" s="3">
        <f>SUBTOTAL(9,O232:O237)</f>
        <v>15681.998599999999</v>
      </c>
      <c r="P238" s="3">
        <f>SUBTOTAL(9,P232:P237)</f>
        <v>-1731.3543999999999</v>
      </c>
      <c r="Q238" s="4"/>
    </row>
    <row r="239" spans="1:17" outlineLevel="2">
      <c r="A239" s="30" t="s">
        <v>181</v>
      </c>
      <c r="B239" s="1" t="s">
        <v>74</v>
      </c>
      <c r="C239" s="1" t="s">
        <v>75</v>
      </c>
      <c r="D239" s="1" t="s">
        <v>6</v>
      </c>
      <c r="E239" s="1" t="s">
        <v>3</v>
      </c>
      <c r="F239" s="3">
        <v>5461.1940999999997</v>
      </c>
      <c r="G239" s="3">
        <v>4820.4053999999996</v>
      </c>
      <c r="H239" s="16">
        <f t="shared" ref="H239:H244" si="198">G239-F239</f>
        <v>-640.78870000000006</v>
      </c>
      <c r="I239" s="4">
        <f t="shared" ref="I239:I244" si="199">IF(F239&gt;0,(G239-F239)/F239,0)</f>
        <v>-0.11733490666446009</v>
      </c>
      <c r="J239" s="3">
        <v>992.37139999999999</v>
      </c>
      <c r="K239" s="3">
        <v>1101.9422</v>
      </c>
      <c r="L239" s="3">
        <f t="shared" ref="L239:L244" si="200">K239-J239</f>
        <v>109.57079999999996</v>
      </c>
      <c r="M239" s="4">
        <f t="shared" ref="M239:M244" si="201">IF(J239&gt;0,(K239-J239)/J239,0)</f>
        <v>0.11041309735447834</v>
      </c>
      <c r="N239" s="3">
        <v>2222.2103000000002</v>
      </c>
      <c r="O239" s="3">
        <v>306.11009999999999</v>
      </c>
      <c r="P239" s="3">
        <f t="shared" ref="P239:P244" si="202">O239-N239</f>
        <v>-1916.1002000000003</v>
      </c>
      <c r="Q239" s="4">
        <f t="shared" ref="Q239:Q244" si="203">IF(N239&gt;0,(O239-N239)/N239,0)</f>
        <v>-0.86224971596972622</v>
      </c>
    </row>
    <row r="240" spans="1:17" outlineLevel="2">
      <c r="A240" s="30" t="s">
        <v>181</v>
      </c>
      <c r="B240" s="1" t="s">
        <v>74</v>
      </c>
      <c r="C240" s="1" t="s">
        <v>75</v>
      </c>
      <c r="D240" s="1" t="s">
        <v>6</v>
      </c>
      <c r="E240" s="1" t="s">
        <v>154</v>
      </c>
      <c r="F240" s="3">
        <v>7954.69</v>
      </c>
      <c r="G240" s="3">
        <v>9630.1260000000002</v>
      </c>
      <c r="H240" s="16">
        <f t="shared" si="198"/>
        <v>1675.4360000000006</v>
      </c>
      <c r="I240" s="4">
        <f t="shared" si="199"/>
        <v>0.21062241268987236</v>
      </c>
      <c r="J240" s="3">
        <v>195.67</v>
      </c>
      <c r="K240" s="3">
        <v>192.74</v>
      </c>
      <c r="L240" s="3">
        <f t="shared" si="200"/>
        <v>-2.9299999999999784</v>
      </c>
      <c r="M240" s="4">
        <f t="shared" si="201"/>
        <v>-1.4974191240353547E-2</v>
      </c>
      <c r="N240" s="3">
        <v>1226.2619999999999</v>
      </c>
      <c r="O240" s="3">
        <v>859.16700000000003</v>
      </c>
      <c r="P240" s="3">
        <f t="shared" si="202"/>
        <v>-367.09499999999991</v>
      </c>
      <c r="Q240" s="4">
        <f t="shared" si="203"/>
        <v>-0.29936098484663143</v>
      </c>
    </row>
    <row r="241" spans="1:17" outlineLevel="2">
      <c r="A241" s="30" t="s">
        <v>181</v>
      </c>
      <c r="B241" s="1" t="s">
        <v>74</v>
      </c>
      <c r="C241" s="1" t="s">
        <v>75</v>
      </c>
      <c r="D241" s="1" t="s">
        <v>6</v>
      </c>
      <c r="E241" s="1" t="s">
        <v>156</v>
      </c>
      <c r="F241" s="3">
        <v>4318.8050000000003</v>
      </c>
      <c r="G241" s="27">
        <v>0</v>
      </c>
      <c r="H241" s="16">
        <f t="shared" si="198"/>
        <v>-4318.8050000000003</v>
      </c>
      <c r="I241" s="4">
        <f t="shared" si="199"/>
        <v>-1</v>
      </c>
      <c r="J241" s="3">
        <v>335.68400000000003</v>
      </c>
      <c r="K241" s="20">
        <v>0</v>
      </c>
      <c r="L241" s="3">
        <f t="shared" si="200"/>
        <v>-335.68400000000003</v>
      </c>
      <c r="M241" s="4">
        <f t="shared" si="201"/>
        <v>-1</v>
      </c>
      <c r="N241" s="3">
        <v>71.679000000000002</v>
      </c>
      <c r="O241" s="20">
        <v>0</v>
      </c>
      <c r="P241" s="3">
        <f t="shared" si="202"/>
        <v>-71.679000000000002</v>
      </c>
      <c r="Q241" s="4">
        <f t="shared" si="203"/>
        <v>-1</v>
      </c>
    </row>
    <row r="242" spans="1:17" outlineLevel="2">
      <c r="A242" s="30" t="s">
        <v>181</v>
      </c>
      <c r="B242" s="1" t="s">
        <v>74</v>
      </c>
      <c r="C242" s="1" t="s">
        <v>75</v>
      </c>
      <c r="D242" s="1" t="s">
        <v>6</v>
      </c>
      <c r="E242" s="1" t="s">
        <v>157</v>
      </c>
      <c r="F242" s="3">
        <v>23989.4</v>
      </c>
      <c r="G242" s="16">
        <v>7656</v>
      </c>
      <c r="H242" s="16">
        <f t="shared" si="198"/>
        <v>-16333.400000000001</v>
      </c>
      <c r="I242" s="4">
        <f t="shared" si="199"/>
        <v>-0.68085904607868475</v>
      </c>
      <c r="J242" s="3">
        <v>1136.828</v>
      </c>
      <c r="K242" s="3">
        <v>462.30149999999998</v>
      </c>
      <c r="L242" s="3">
        <f t="shared" si="200"/>
        <v>-674.52649999999994</v>
      </c>
      <c r="M242" s="4">
        <f t="shared" si="201"/>
        <v>-0.59334085719211693</v>
      </c>
      <c r="N242" s="3">
        <v>144.87200000000001</v>
      </c>
      <c r="O242" s="3">
        <v>122.66500000000001</v>
      </c>
      <c r="P242" s="3">
        <f t="shared" si="202"/>
        <v>-22.207000000000008</v>
      </c>
      <c r="Q242" s="4">
        <f t="shared" si="203"/>
        <v>-0.15328703959357229</v>
      </c>
    </row>
    <row r="243" spans="1:17" outlineLevel="2">
      <c r="A243" s="30" t="s">
        <v>181</v>
      </c>
      <c r="B243" s="1" t="s">
        <v>74</v>
      </c>
      <c r="C243" s="1" t="s">
        <v>75</v>
      </c>
      <c r="D243" s="1" t="s">
        <v>6</v>
      </c>
      <c r="E243" s="1" t="s">
        <v>152</v>
      </c>
      <c r="F243" s="3">
        <v>6401.47</v>
      </c>
      <c r="G243" s="3">
        <v>6399.31</v>
      </c>
      <c r="H243" s="16">
        <f t="shared" si="198"/>
        <v>-2.1599999999998545</v>
      </c>
      <c r="I243" s="4">
        <f t="shared" si="199"/>
        <v>-3.3742249826990589E-4</v>
      </c>
      <c r="J243" s="3">
        <v>294.185</v>
      </c>
      <c r="K243" s="3">
        <v>283.03100000000001</v>
      </c>
      <c r="L243" s="3">
        <f t="shared" si="200"/>
        <v>-11.153999999999996</v>
      </c>
      <c r="M243" s="4">
        <f t="shared" si="201"/>
        <v>-3.7914917483896173E-2</v>
      </c>
      <c r="N243" s="3">
        <v>3086.4690000000001</v>
      </c>
      <c r="O243" s="3">
        <v>3083.97</v>
      </c>
      <c r="P243" s="3">
        <f t="shared" si="202"/>
        <v>-2.499000000000251</v>
      </c>
      <c r="Q243" s="4">
        <f t="shared" si="203"/>
        <v>-8.0966308101596061E-4</v>
      </c>
    </row>
    <row r="244" spans="1:17" outlineLevel="2">
      <c r="A244" s="30" t="s">
        <v>181</v>
      </c>
      <c r="B244" s="1" t="s">
        <v>74</v>
      </c>
      <c r="C244" s="1" t="s">
        <v>75</v>
      </c>
      <c r="D244" s="1" t="s">
        <v>6</v>
      </c>
      <c r="E244" s="1" t="s">
        <v>153</v>
      </c>
      <c r="F244" s="3">
        <v>843.02800000000002</v>
      </c>
      <c r="G244" s="3">
        <v>633.31799999999998</v>
      </c>
      <c r="H244" s="16">
        <f t="shared" si="198"/>
        <v>-209.71000000000004</v>
      </c>
      <c r="I244" s="4">
        <f t="shared" si="199"/>
        <v>-0.24875804836850024</v>
      </c>
      <c r="J244" s="3">
        <v>23.058</v>
      </c>
      <c r="K244" s="3">
        <v>23.940999999999999</v>
      </c>
      <c r="L244" s="3">
        <f t="shared" si="200"/>
        <v>0.88299999999999912</v>
      </c>
      <c r="M244" s="4">
        <f t="shared" si="201"/>
        <v>3.8294735016046452E-2</v>
      </c>
      <c r="N244" s="3">
        <v>313.03399999999999</v>
      </c>
      <c r="O244" s="3">
        <v>286.03300000000002</v>
      </c>
      <c r="P244" s="3">
        <f t="shared" si="202"/>
        <v>-27.000999999999976</v>
      </c>
      <c r="Q244" s="4">
        <f t="shared" si="203"/>
        <v>-8.6255806078572861E-2</v>
      </c>
    </row>
    <row r="245" spans="1:17" outlineLevel="1">
      <c r="A245" s="30"/>
      <c r="B245" s="9" t="s">
        <v>222</v>
      </c>
      <c r="F245" s="3">
        <f>SUBTOTAL(9,F239:F244)</f>
        <v>48968.587099999997</v>
      </c>
      <c r="G245" s="3">
        <f>SUBTOTAL(9,G239:G244)</f>
        <v>29139.1594</v>
      </c>
      <c r="H245" s="16">
        <f>SUBTOTAL(9,H239:H244)</f>
        <v>-19829.4277</v>
      </c>
      <c r="I245" s="4"/>
      <c r="J245" s="3">
        <f>SUBTOTAL(9,J239:J244)</f>
        <v>2977.7963999999997</v>
      </c>
      <c r="K245" s="3">
        <f>SUBTOTAL(9,K239:K244)</f>
        <v>2063.9557</v>
      </c>
      <c r="L245" s="3">
        <f>SUBTOTAL(9,L239:L244)</f>
        <v>-913.84069999999997</v>
      </c>
      <c r="M245" s="4"/>
      <c r="N245" s="3">
        <f>SUBTOTAL(9,N239:N244)</f>
        <v>7064.5262999999995</v>
      </c>
      <c r="O245" s="3">
        <f>SUBTOTAL(9,O239:O244)</f>
        <v>4657.9450999999999</v>
      </c>
      <c r="P245" s="3">
        <f>SUBTOTAL(9,P239:P244)</f>
        <v>-2406.5812000000005</v>
      </c>
      <c r="Q245" s="4"/>
    </row>
    <row r="246" spans="1:17" outlineLevel="2">
      <c r="A246" s="30" t="s">
        <v>181</v>
      </c>
      <c r="B246" s="1" t="s">
        <v>76</v>
      </c>
      <c r="C246" s="1" t="s">
        <v>77</v>
      </c>
      <c r="D246" s="1" t="s">
        <v>6</v>
      </c>
      <c r="E246" s="1" t="s">
        <v>3</v>
      </c>
      <c r="F246" s="3">
        <v>1069.7524000000001</v>
      </c>
      <c r="G246" s="3">
        <v>1004.7959</v>
      </c>
      <c r="H246" s="16">
        <f t="shared" ref="H246:H251" si="204">G246-F246</f>
        <v>-64.956500000000119</v>
      </c>
      <c r="I246" s="4">
        <f t="shared" ref="I246:I251" si="205">IF(F246&gt;0,(G246-F246)/F246,0)</f>
        <v>-6.0721060312648158E-2</v>
      </c>
      <c r="J246" s="3">
        <v>298.71690000000001</v>
      </c>
      <c r="K246" s="3">
        <v>401.82769999999999</v>
      </c>
      <c r="L246" s="3">
        <f t="shared" ref="L246:L251" si="206">K246-J246</f>
        <v>103.11079999999998</v>
      </c>
      <c r="M246" s="4">
        <f t="shared" ref="M246:M251" si="207">IF(J246&gt;0,(K246-J246)/J246,0)</f>
        <v>0.34517899723785289</v>
      </c>
      <c r="N246" s="3">
        <v>262.46170000000001</v>
      </c>
      <c r="O246" s="3">
        <v>53.985199999999999</v>
      </c>
      <c r="P246" s="3">
        <f t="shared" ref="P246:P251" si="208">O246-N246</f>
        <v>-208.47650000000002</v>
      </c>
      <c r="Q246" s="4">
        <f t="shared" ref="Q246:Q251" si="209">IF(N246&gt;0,(O246-N246)/N246,0)</f>
        <v>-0.79431208439174172</v>
      </c>
    </row>
    <row r="247" spans="1:17" outlineLevel="2">
      <c r="A247" s="30" t="s">
        <v>181</v>
      </c>
      <c r="B247" s="1" t="s">
        <v>76</v>
      </c>
      <c r="C247" s="1" t="s">
        <v>77</v>
      </c>
      <c r="D247" s="1" t="s">
        <v>6</v>
      </c>
      <c r="E247" s="1" t="s">
        <v>154</v>
      </c>
      <c r="F247" s="3">
        <v>2987.1060000000002</v>
      </c>
      <c r="G247" s="3">
        <v>1293.9929999999999</v>
      </c>
      <c r="H247" s="16">
        <f t="shared" si="204"/>
        <v>-1693.1130000000003</v>
      </c>
      <c r="I247" s="4">
        <f t="shared" si="205"/>
        <v>-0.56680713707514907</v>
      </c>
      <c r="J247" s="3">
        <v>146.39400000000001</v>
      </c>
      <c r="K247" s="3">
        <v>41.683999999999997</v>
      </c>
      <c r="L247" s="3">
        <f t="shared" si="206"/>
        <v>-104.71000000000001</v>
      </c>
      <c r="M247" s="4">
        <f t="shared" si="207"/>
        <v>-0.71526155443529105</v>
      </c>
      <c r="N247" s="3">
        <v>1359.546</v>
      </c>
      <c r="O247" s="3">
        <v>45.427</v>
      </c>
      <c r="P247" s="3">
        <f t="shared" si="208"/>
        <v>-1314.1190000000001</v>
      </c>
      <c r="Q247" s="4">
        <f t="shared" si="209"/>
        <v>-0.96658663995186633</v>
      </c>
    </row>
    <row r="248" spans="1:17" outlineLevel="2">
      <c r="A248" s="30" t="s">
        <v>181</v>
      </c>
      <c r="B248" s="1" t="s">
        <v>76</v>
      </c>
      <c r="C248" s="1" t="s">
        <v>77</v>
      </c>
      <c r="D248" s="1" t="s">
        <v>6</v>
      </c>
      <c r="E248" s="1" t="s">
        <v>156</v>
      </c>
      <c r="F248" s="3">
        <v>1366.654</v>
      </c>
      <c r="G248" s="27">
        <v>0</v>
      </c>
      <c r="H248" s="16">
        <f t="shared" si="204"/>
        <v>-1366.654</v>
      </c>
      <c r="I248" s="4">
        <f t="shared" si="205"/>
        <v>-1</v>
      </c>
      <c r="J248" s="3">
        <v>124.242</v>
      </c>
      <c r="K248" s="20">
        <v>0</v>
      </c>
      <c r="L248" s="3">
        <f t="shared" si="206"/>
        <v>-124.242</v>
      </c>
      <c r="M248" s="4">
        <f t="shared" si="207"/>
        <v>-1</v>
      </c>
      <c r="N248" s="3">
        <v>26.428999999999998</v>
      </c>
      <c r="O248" s="20">
        <v>0</v>
      </c>
      <c r="P248" s="3">
        <f t="shared" si="208"/>
        <v>-26.428999999999998</v>
      </c>
      <c r="Q248" s="4">
        <f t="shared" si="209"/>
        <v>-1</v>
      </c>
    </row>
    <row r="249" spans="1:17" outlineLevel="2">
      <c r="A249" s="30" t="s">
        <v>181</v>
      </c>
      <c r="B249" s="1" t="s">
        <v>76</v>
      </c>
      <c r="C249" s="1" t="s">
        <v>77</v>
      </c>
      <c r="D249" s="1" t="s">
        <v>6</v>
      </c>
      <c r="E249" s="1" t="s">
        <v>157</v>
      </c>
      <c r="F249" s="3">
        <v>5443.83</v>
      </c>
      <c r="G249" s="16">
        <v>2142.36</v>
      </c>
      <c r="H249" s="16">
        <f t="shared" si="204"/>
        <v>-3301.47</v>
      </c>
      <c r="I249" s="4">
        <f t="shared" si="205"/>
        <v>-0.60646089242316525</v>
      </c>
      <c r="J249" s="3">
        <v>240.71634</v>
      </c>
      <c r="K249" s="3">
        <v>136.95888000000002</v>
      </c>
      <c r="L249" s="3">
        <f t="shared" si="206"/>
        <v>-103.75745999999998</v>
      </c>
      <c r="M249" s="4">
        <f t="shared" si="207"/>
        <v>-0.43103621465829856</v>
      </c>
      <c r="N249" s="3">
        <v>34.744500000000002</v>
      </c>
      <c r="O249" s="3">
        <v>38.833599999999997</v>
      </c>
      <c r="P249" s="3">
        <f t="shared" si="208"/>
        <v>4.0890999999999948</v>
      </c>
      <c r="Q249" s="4">
        <f t="shared" si="209"/>
        <v>0.11769056973046078</v>
      </c>
    </row>
    <row r="250" spans="1:17" outlineLevel="2">
      <c r="A250" s="30" t="s">
        <v>181</v>
      </c>
      <c r="B250" s="1" t="s">
        <v>76</v>
      </c>
      <c r="C250" s="1" t="s">
        <v>77</v>
      </c>
      <c r="D250" s="1" t="s">
        <v>6</v>
      </c>
      <c r="E250" s="1" t="s">
        <v>152</v>
      </c>
      <c r="F250" s="3">
        <v>694.84699999999998</v>
      </c>
      <c r="G250" s="3">
        <v>694.84699999999998</v>
      </c>
      <c r="H250" s="16">
        <f t="shared" si="204"/>
        <v>0</v>
      </c>
      <c r="I250" s="4">
        <f t="shared" si="205"/>
        <v>0</v>
      </c>
      <c r="J250" s="3">
        <v>20.25</v>
      </c>
      <c r="K250" s="3">
        <v>20.25</v>
      </c>
      <c r="L250" s="3">
        <f t="shared" si="206"/>
        <v>0</v>
      </c>
      <c r="M250" s="4">
        <f t="shared" si="207"/>
        <v>0</v>
      </c>
      <c r="N250" s="3">
        <v>5.1619999999999999</v>
      </c>
      <c r="O250" s="3">
        <v>5.1619999999999999</v>
      </c>
      <c r="P250" s="3">
        <f t="shared" si="208"/>
        <v>0</v>
      </c>
      <c r="Q250" s="4">
        <f t="shared" si="209"/>
        <v>0</v>
      </c>
    </row>
    <row r="251" spans="1:17" outlineLevel="2">
      <c r="A251" s="30" t="s">
        <v>181</v>
      </c>
      <c r="B251" s="1" t="s">
        <v>76</v>
      </c>
      <c r="C251" s="1" t="s">
        <v>77</v>
      </c>
      <c r="D251" s="1" t="s">
        <v>6</v>
      </c>
      <c r="E251" s="1" t="s">
        <v>153</v>
      </c>
      <c r="F251" s="3">
        <v>88.927000000000007</v>
      </c>
      <c r="G251" s="3">
        <v>100.947</v>
      </c>
      <c r="H251" s="16">
        <f t="shared" si="204"/>
        <v>12.019999999999996</v>
      </c>
      <c r="I251" s="4">
        <f t="shared" si="205"/>
        <v>0.13516704712854358</v>
      </c>
      <c r="J251" s="3">
        <v>3.1789999999999998</v>
      </c>
      <c r="K251" s="3">
        <v>4.2359999999999998</v>
      </c>
      <c r="L251" s="3">
        <f t="shared" si="206"/>
        <v>1.0569999999999999</v>
      </c>
      <c r="M251" s="4">
        <f t="shared" si="207"/>
        <v>0.33249449512425289</v>
      </c>
      <c r="N251" s="3">
        <v>4.9619999999999997</v>
      </c>
      <c r="O251" s="3">
        <v>1.337</v>
      </c>
      <c r="P251" s="3">
        <f t="shared" si="208"/>
        <v>-3.625</v>
      </c>
      <c r="Q251" s="4">
        <f t="shared" si="209"/>
        <v>-0.73055219669488114</v>
      </c>
    </row>
    <row r="252" spans="1:17" outlineLevel="1">
      <c r="A252" s="30"/>
      <c r="B252" s="9" t="s">
        <v>223</v>
      </c>
      <c r="F252" s="3">
        <f>SUBTOTAL(9,F246:F251)</f>
        <v>11651.116399999999</v>
      </c>
      <c r="G252" s="3">
        <f>SUBTOTAL(9,G246:G251)</f>
        <v>5236.9429</v>
      </c>
      <c r="H252" s="16">
        <f>SUBTOTAL(9,H246:H251)</f>
        <v>-6414.1734999999999</v>
      </c>
      <c r="I252" s="4"/>
      <c r="J252" s="3">
        <f>SUBTOTAL(9,J246:J251)</f>
        <v>833.49824000000001</v>
      </c>
      <c r="K252" s="3">
        <f>SUBTOTAL(9,K246:K251)</f>
        <v>604.95658000000003</v>
      </c>
      <c r="L252" s="3">
        <f>SUBTOTAL(9,L246:L251)</f>
        <v>-228.54166000000001</v>
      </c>
      <c r="M252" s="4"/>
      <c r="N252" s="3">
        <f>SUBTOTAL(9,N246:N251)</f>
        <v>1693.3052000000002</v>
      </c>
      <c r="O252" s="3">
        <f>SUBTOTAL(9,O246:O251)</f>
        <v>144.7448</v>
      </c>
      <c r="P252" s="3">
        <f>SUBTOTAL(9,P246:P251)</f>
        <v>-1548.5604000000003</v>
      </c>
      <c r="Q252" s="4"/>
    </row>
    <row r="253" spans="1:17" outlineLevel="2">
      <c r="A253" s="30" t="s">
        <v>181</v>
      </c>
      <c r="B253" s="1" t="s">
        <v>78</v>
      </c>
      <c r="C253" s="1" t="s">
        <v>79</v>
      </c>
      <c r="D253" s="1" t="s">
        <v>6</v>
      </c>
      <c r="E253" s="1" t="s">
        <v>3</v>
      </c>
      <c r="F253" s="3">
        <v>905.69280000000003</v>
      </c>
      <c r="G253" s="3">
        <v>836.024</v>
      </c>
      <c r="H253" s="16">
        <f t="shared" ref="H253:H258" si="210">G253-F253</f>
        <v>-69.668800000000033</v>
      </c>
      <c r="I253" s="4">
        <f t="shared" ref="I253:I258" si="211">IF(F253&gt;0,(G253-F253)/F253,0)</f>
        <v>-7.6923212815647901E-2</v>
      </c>
      <c r="J253" s="3">
        <v>252.07310000000001</v>
      </c>
      <c r="K253" s="3">
        <v>280.98559999999998</v>
      </c>
      <c r="L253" s="3">
        <f t="shared" ref="L253:L258" si="212">K253-J253</f>
        <v>28.912499999999966</v>
      </c>
      <c r="M253" s="4">
        <f t="shared" ref="M253:M258" si="213">IF(J253&gt;0,(K253-J253)/J253,0)</f>
        <v>0.1146988710814441</v>
      </c>
      <c r="N253" s="3">
        <v>458.55650000000003</v>
      </c>
      <c r="O253" s="3">
        <v>103.8437</v>
      </c>
      <c r="P253" s="3">
        <f t="shared" ref="P253:P258" si="214">O253-N253</f>
        <v>-354.71280000000002</v>
      </c>
      <c r="Q253" s="4">
        <f t="shared" ref="Q253:Q258" si="215">IF(N253&gt;0,(O253-N253)/N253,0)</f>
        <v>-0.77354219163832594</v>
      </c>
    </row>
    <row r="254" spans="1:17" outlineLevel="2">
      <c r="A254" s="30" t="s">
        <v>181</v>
      </c>
      <c r="B254" s="1" t="s">
        <v>78</v>
      </c>
      <c r="C254" s="1" t="s">
        <v>79</v>
      </c>
      <c r="D254" s="1" t="s">
        <v>6</v>
      </c>
      <c r="E254" s="1" t="s">
        <v>154</v>
      </c>
      <c r="F254" s="3">
        <v>225.2826</v>
      </c>
      <c r="G254" s="3">
        <v>93.816000000000003</v>
      </c>
      <c r="H254" s="16">
        <f t="shared" si="210"/>
        <v>-131.4666</v>
      </c>
      <c r="I254" s="4">
        <f t="shared" si="211"/>
        <v>-0.58356304481571142</v>
      </c>
      <c r="J254" s="3">
        <v>6.0974000000000004</v>
      </c>
      <c r="K254" s="3">
        <v>1.611</v>
      </c>
      <c r="L254" s="3">
        <f t="shared" si="212"/>
        <v>-4.4864000000000006</v>
      </c>
      <c r="M254" s="4">
        <f t="shared" si="213"/>
        <v>-0.73578902483025554</v>
      </c>
      <c r="N254" s="3">
        <v>6.9123999999999999</v>
      </c>
      <c r="O254" s="3">
        <v>2.3E-2</v>
      </c>
      <c r="P254" s="3">
        <f t="shared" si="214"/>
        <v>-6.8894000000000002</v>
      </c>
      <c r="Q254" s="4">
        <f t="shared" si="215"/>
        <v>-0.99667264625889707</v>
      </c>
    </row>
    <row r="255" spans="1:17" outlineLevel="2">
      <c r="A255" s="30" t="s">
        <v>181</v>
      </c>
      <c r="B255" s="1" t="s">
        <v>78</v>
      </c>
      <c r="C255" s="1" t="s">
        <v>79</v>
      </c>
      <c r="D255" s="1" t="s">
        <v>6</v>
      </c>
      <c r="E255" s="1" t="s">
        <v>156</v>
      </c>
      <c r="F255" s="3">
        <v>981.54499999999996</v>
      </c>
      <c r="G255" s="27">
        <v>0</v>
      </c>
      <c r="H255" s="16">
        <f t="shared" si="210"/>
        <v>-981.54499999999996</v>
      </c>
      <c r="I255" s="4">
        <f t="shared" si="211"/>
        <v>-1</v>
      </c>
      <c r="J255" s="3">
        <v>90.034999999999997</v>
      </c>
      <c r="K255" s="20">
        <v>0</v>
      </c>
      <c r="L255" s="3">
        <f t="shared" si="212"/>
        <v>-90.034999999999997</v>
      </c>
      <c r="M255" s="4">
        <f t="shared" si="213"/>
        <v>-1</v>
      </c>
      <c r="N255" s="3">
        <v>14.3</v>
      </c>
      <c r="O255" s="20">
        <v>0</v>
      </c>
      <c r="P255" s="3">
        <f t="shared" si="214"/>
        <v>-14.3</v>
      </c>
      <c r="Q255" s="4">
        <f t="shared" si="215"/>
        <v>-1</v>
      </c>
    </row>
    <row r="256" spans="1:17" outlineLevel="2">
      <c r="A256" s="30" t="s">
        <v>181</v>
      </c>
      <c r="B256" s="1" t="s">
        <v>78</v>
      </c>
      <c r="C256" s="1" t="s">
        <v>79</v>
      </c>
      <c r="D256" s="1" t="s">
        <v>6</v>
      </c>
      <c r="E256" s="1" t="s">
        <v>157</v>
      </c>
      <c r="F256" s="3">
        <v>4840.0600000000004</v>
      </c>
      <c r="G256" s="16">
        <v>1766.45</v>
      </c>
      <c r="H256" s="16">
        <f t="shared" si="210"/>
        <v>-3073.6100000000006</v>
      </c>
      <c r="I256" s="4">
        <f t="shared" si="211"/>
        <v>-0.63503551608864361</v>
      </c>
      <c r="J256" s="3">
        <v>207.56822</v>
      </c>
      <c r="K256" s="3">
        <v>124.34638000000001</v>
      </c>
      <c r="L256" s="3">
        <f t="shared" si="212"/>
        <v>-83.221839999999986</v>
      </c>
      <c r="M256" s="4">
        <f t="shared" si="213"/>
        <v>-0.40093729184554355</v>
      </c>
      <c r="N256" s="3">
        <v>34.731999999999999</v>
      </c>
      <c r="O256" s="3">
        <v>38.093400000000003</v>
      </c>
      <c r="P256" s="3">
        <f t="shared" si="214"/>
        <v>3.3614000000000033</v>
      </c>
      <c r="Q256" s="4">
        <f t="shared" si="215"/>
        <v>9.6781066451687298E-2</v>
      </c>
    </row>
    <row r="257" spans="1:17" outlineLevel="2">
      <c r="A257" s="30" t="s">
        <v>181</v>
      </c>
      <c r="B257" s="1" t="s">
        <v>78</v>
      </c>
      <c r="C257" s="1" t="s">
        <v>79</v>
      </c>
      <c r="D257" s="1" t="s">
        <v>6</v>
      </c>
      <c r="E257" s="1" t="s">
        <v>152</v>
      </c>
      <c r="F257" s="3">
        <v>3572.08</v>
      </c>
      <c r="G257" s="3">
        <v>3441.6280000000002</v>
      </c>
      <c r="H257" s="16">
        <f t="shared" si="210"/>
        <v>-130.45199999999977</v>
      </c>
      <c r="I257" s="4">
        <f t="shared" si="211"/>
        <v>-3.6519898770464201E-2</v>
      </c>
      <c r="J257" s="3">
        <v>129.11099999999999</v>
      </c>
      <c r="K257" s="3">
        <v>104.736</v>
      </c>
      <c r="L257" s="3">
        <f t="shared" si="212"/>
        <v>-24.374999999999986</v>
      </c>
      <c r="M257" s="4">
        <f t="shared" si="213"/>
        <v>-0.18879104026767657</v>
      </c>
      <c r="N257" s="3">
        <v>7517.1620000000003</v>
      </c>
      <c r="O257" s="3">
        <v>7148.7430000000004</v>
      </c>
      <c r="P257" s="3">
        <f t="shared" si="214"/>
        <v>-368.41899999999987</v>
      </c>
      <c r="Q257" s="4">
        <f t="shared" si="215"/>
        <v>-4.9010384504151946E-2</v>
      </c>
    </row>
    <row r="258" spans="1:17" outlineLevel="2">
      <c r="A258" s="30" t="s">
        <v>181</v>
      </c>
      <c r="B258" s="1" t="s">
        <v>78</v>
      </c>
      <c r="C258" s="1" t="s">
        <v>79</v>
      </c>
      <c r="D258" s="1" t="s">
        <v>6</v>
      </c>
      <c r="E258" s="1" t="s">
        <v>153</v>
      </c>
      <c r="F258" s="3">
        <v>315.50299999999999</v>
      </c>
      <c r="G258" s="3">
        <v>284.62</v>
      </c>
      <c r="H258" s="16">
        <f t="shared" si="210"/>
        <v>-30.882999999999981</v>
      </c>
      <c r="I258" s="4">
        <f t="shared" si="211"/>
        <v>-9.7884964643759273E-2</v>
      </c>
      <c r="J258" s="3">
        <v>23.484999999999999</v>
      </c>
      <c r="K258" s="3">
        <v>23.530999999999999</v>
      </c>
      <c r="L258" s="3">
        <f t="shared" si="212"/>
        <v>4.5999999999999375E-2</v>
      </c>
      <c r="M258" s="4">
        <f t="shared" si="213"/>
        <v>1.9586970406642273E-3</v>
      </c>
      <c r="N258" s="3">
        <v>24.221</v>
      </c>
      <c r="O258" s="3">
        <v>13.242000000000001</v>
      </c>
      <c r="P258" s="3">
        <f t="shared" si="214"/>
        <v>-10.978999999999999</v>
      </c>
      <c r="Q258" s="4">
        <f t="shared" si="215"/>
        <v>-0.45328434003550633</v>
      </c>
    </row>
    <row r="259" spans="1:17" outlineLevel="1">
      <c r="A259" s="30"/>
      <c r="B259" s="9" t="s">
        <v>224</v>
      </c>
      <c r="F259" s="3">
        <f>SUBTOTAL(9,F253:F258)</f>
        <v>10840.163400000001</v>
      </c>
      <c r="G259" s="3">
        <f>SUBTOTAL(9,G253:G258)</f>
        <v>6422.5379999999996</v>
      </c>
      <c r="H259" s="16">
        <f>SUBTOTAL(9,H253:H258)</f>
        <v>-4417.6254000000008</v>
      </c>
      <c r="I259" s="4"/>
      <c r="J259" s="3">
        <f>SUBTOTAL(9,J253:J258)</f>
        <v>708.36972000000003</v>
      </c>
      <c r="K259" s="3">
        <f>SUBTOTAL(9,K253:K258)</f>
        <v>535.20997999999997</v>
      </c>
      <c r="L259" s="3">
        <f>SUBTOTAL(9,L253:L258)</f>
        <v>-173.15974</v>
      </c>
      <c r="M259" s="4"/>
      <c r="N259" s="3">
        <f>SUBTOTAL(9,N253:N258)</f>
        <v>8055.8838999999998</v>
      </c>
      <c r="O259" s="3">
        <f>SUBTOTAL(9,O253:O258)</f>
        <v>7303.9451000000008</v>
      </c>
      <c r="P259" s="3">
        <f>SUBTOTAL(9,P253:P258)</f>
        <v>-751.9387999999999</v>
      </c>
      <c r="Q259" s="4"/>
    </row>
    <row r="260" spans="1:17" outlineLevel="2">
      <c r="A260" s="30" t="s">
        <v>181</v>
      </c>
      <c r="B260" s="1" t="s">
        <v>80</v>
      </c>
      <c r="C260" s="1" t="s">
        <v>81</v>
      </c>
      <c r="D260" s="1" t="s">
        <v>6</v>
      </c>
      <c r="E260" s="1" t="s">
        <v>3</v>
      </c>
      <c r="F260" s="3">
        <v>4974.0730000000003</v>
      </c>
      <c r="G260" s="3">
        <v>3999.6734999999999</v>
      </c>
      <c r="H260" s="16">
        <f t="shared" ref="H260:H265" si="216">G260-F260</f>
        <v>-974.39950000000044</v>
      </c>
      <c r="I260" s="4">
        <f t="shared" ref="I260:I265" si="217">IF(F260&gt;0,(G260-F260)/F260,0)</f>
        <v>-0.19589569755007624</v>
      </c>
      <c r="J260" s="3">
        <v>1798.3516999999999</v>
      </c>
      <c r="K260" s="3">
        <v>2251.4263000000001</v>
      </c>
      <c r="L260" s="3">
        <f t="shared" ref="L260:L265" si="218">K260-J260</f>
        <v>453.07460000000015</v>
      </c>
      <c r="M260" s="4">
        <f t="shared" ref="M260:M265" si="219">IF(J260&gt;0,(K260-J260)/J260,0)</f>
        <v>0.2519388170845559</v>
      </c>
      <c r="N260" s="3">
        <v>8468.5637999999999</v>
      </c>
      <c r="O260" s="3">
        <v>1071.1742999999999</v>
      </c>
      <c r="P260" s="3">
        <f t="shared" ref="P260:P265" si="220">O260-N260</f>
        <v>-7397.3895000000002</v>
      </c>
      <c r="Q260" s="4">
        <f t="shared" ref="Q260:Q265" si="221">IF(N260&gt;0,(O260-N260)/N260,0)</f>
        <v>-0.87351169273826579</v>
      </c>
    </row>
    <row r="261" spans="1:17" outlineLevel="2">
      <c r="A261" s="30" t="s">
        <v>181</v>
      </c>
      <c r="B261" s="1" t="s">
        <v>80</v>
      </c>
      <c r="C261" s="1" t="s">
        <v>81</v>
      </c>
      <c r="D261" s="1" t="s">
        <v>6</v>
      </c>
      <c r="E261" s="1" t="s">
        <v>154</v>
      </c>
      <c r="F261" s="3">
        <v>5267.4489999999996</v>
      </c>
      <c r="G261" s="3">
        <v>2202.5450000000001</v>
      </c>
      <c r="H261" s="16">
        <f t="shared" si="216"/>
        <v>-3064.9039999999995</v>
      </c>
      <c r="I261" s="4">
        <f t="shared" si="217"/>
        <v>-0.58185736587103165</v>
      </c>
      <c r="J261" s="3">
        <v>266.79199999999997</v>
      </c>
      <c r="K261" s="3">
        <v>70.340999999999994</v>
      </c>
      <c r="L261" s="3">
        <f t="shared" si="218"/>
        <v>-196.45099999999996</v>
      </c>
      <c r="M261" s="4">
        <f t="shared" si="219"/>
        <v>-0.73634516777114756</v>
      </c>
      <c r="N261" s="3">
        <v>1508.337</v>
      </c>
      <c r="O261" s="3">
        <v>60.838000000000001</v>
      </c>
      <c r="P261" s="3">
        <f t="shared" si="220"/>
        <v>-1447.499</v>
      </c>
      <c r="Q261" s="4">
        <f t="shared" si="221"/>
        <v>-0.95966551241532894</v>
      </c>
    </row>
    <row r="262" spans="1:17" outlineLevel="2">
      <c r="A262" s="30" t="s">
        <v>181</v>
      </c>
      <c r="B262" s="1" t="s">
        <v>80</v>
      </c>
      <c r="C262" s="1" t="s">
        <v>81</v>
      </c>
      <c r="D262" s="1" t="s">
        <v>6</v>
      </c>
      <c r="E262" s="1" t="s">
        <v>156</v>
      </c>
      <c r="F262" s="3">
        <v>7220.4480000000003</v>
      </c>
      <c r="G262" s="27">
        <v>0</v>
      </c>
      <c r="H262" s="16">
        <f t="shared" si="216"/>
        <v>-7220.4480000000003</v>
      </c>
      <c r="I262" s="4">
        <f t="shared" si="217"/>
        <v>-1</v>
      </c>
      <c r="J262" s="3">
        <v>600.923</v>
      </c>
      <c r="K262" s="20">
        <v>0</v>
      </c>
      <c r="L262" s="3">
        <f t="shared" si="218"/>
        <v>-600.923</v>
      </c>
      <c r="M262" s="4">
        <f t="shared" si="219"/>
        <v>-1</v>
      </c>
      <c r="N262" s="3">
        <v>97.382000000000005</v>
      </c>
      <c r="O262" s="20">
        <v>0</v>
      </c>
      <c r="P262" s="3">
        <f t="shared" si="220"/>
        <v>-97.382000000000005</v>
      </c>
      <c r="Q262" s="4">
        <f t="shared" si="221"/>
        <v>-1</v>
      </c>
    </row>
    <row r="263" spans="1:17" outlineLevel="2">
      <c r="A263" s="30" t="s">
        <v>181</v>
      </c>
      <c r="B263" s="1" t="s">
        <v>80</v>
      </c>
      <c r="C263" s="1" t="s">
        <v>81</v>
      </c>
      <c r="D263" s="1" t="s">
        <v>6</v>
      </c>
      <c r="E263" s="1" t="s">
        <v>157</v>
      </c>
      <c r="F263" s="3">
        <v>27260.3</v>
      </c>
      <c r="G263" s="16">
        <v>10051.700000000001</v>
      </c>
      <c r="H263" s="16">
        <f t="shared" si="216"/>
        <v>-17208.599999999999</v>
      </c>
      <c r="I263" s="4">
        <f t="shared" si="217"/>
        <v>-0.63126964853651646</v>
      </c>
      <c r="J263" s="3">
        <v>1208.1659999999999</v>
      </c>
      <c r="K263" s="3">
        <v>658.67870000000005</v>
      </c>
      <c r="L263" s="3">
        <f t="shared" si="218"/>
        <v>-549.48729999999989</v>
      </c>
      <c r="M263" s="4">
        <f t="shared" si="219"/>
        <v>-0.45481109383975377</v>
      </c>
      <c r="N263" s="3">
        <v>182.572</v>
      </c>
      <c r="O263" s="3">
        <v>194.72900000000001</v>
      </c>
      <c r="P263" s="3">
        <f t="shared" si="220"/>
        <v>12.157000000000011</v>
      </c>
      <c r="Q263" s="4">
        <f t="shared" si="221"/>
        <v>6.6587428521350536E-2</v>
      </c>
    </row>
    <row r="264" spans="1:17" outlineLevel="2">
      <c r="A264" s="30" t="s">
        <v>181</v>
      </c>
      <c r="B264" s="1" t="s">
        <v>80</v>
      </c>
      <c r="C264" s="1" t="s">
        <v>81</v>
      </c>
      <c r="D264" s="1" t="s">
        <v>6</v>
      </c>
      <c r="E264" s="1" t="s">
        <v>152</v>
      </c>
      <c r="F264" s="3">
        <v>6229.9719999999998</v>
      </c>
      <c r="G264" s="3">
        <v>6287.7640000000001</v>
      </c>
      <c r="H264" s="16">
        <f t="shared" si="216"/>
        <v>57.792000000000371</v>
      </c>
      <c r="I264" s="4">
        <f t="shared" si="217"/>
        <v>9.2764461862750551E-3</v>
      </c>
      <c r="J264" s="3">
        <v>1165.45</v>
      </c>
      <c r="K264" s="3">
        <v>1172.396</v>
      </c>
      <c r="L264" s="3">
        <f t="shared" si="218"/>
        <v>6.9459999999999127</v>
      </c>
      <c r="M264" s="4">
        <f t="shared" si="219"/>
        <v>5.959929640911161E-3</v>
      </c>
      <c r="N264" s="3">
        <v>12175.272000000001</v>
      </c>
      <c r="O264" s="3">
        <v>12176.912</v>
      </c>
      <c r="P264" s="3">
        <f t="shared" si="220"/>
        <v>1.6399999999994179</v>
      </c>
      <c r="Q264" s="4">
        <f t="shared" si="221"/>
        <v>1.3469924942945157E-4</v>
      </c>
    </row>
    <row r="265" spans="1:17" outlineLevel="2">
      <c r="A265" s="30" t="s">
        <v>181</v>
      </c>
      <c r="B265" s="1" t="s">
        <v>80</v>
      </c>
      <c r="C265" s="1" t="s">
        <v>81</v>
      </c>
      <c r="D265" s="1" t="s">
        <v>6</v>
      </c>
      <c r="E265" s="1" t="s">
        <v>153</v>
      </c>
      <c r="F265" s="3">
        <v>1439.075</v>
      </c>
      <c r="G265" s="3">
        <v>1722.7729999999999</v>
      </c>
      <c r="H265" s="16">
        <f t="shared" si="216"/>
        <v>283.69799999999987</v>
      </c>
      <c r="I265" s="4">
        <f t="shared" si="217"/>
        <v>0.19713913451348947</v>
      </c>
      <c r="J265" s="3">
        <v>40.613</v>
      </c>
      <c r="K265" s="3">
        <v>45.679000000000002</v>
      </c>
      <c r="L265" s="3">
        <f t="shared" si="218"/>
        <v>5.0660000000000025</v>
      </c>
      <c r="M265" s="4">
        <f t="shared" si="219"/>
        <v>0.12473838426119721</v>
      </c>
      <c r="N265" s="3">
        <v>1373.646</v>
      </c>
      <c r="O265" s="3">
        <v>1425.905</v>
      </c>
      <c r="P265" s="3">
        <f t="shared" si="220"/>
        <v>52.259000000000015</v>
      </c>
      <c r="Q265" s="4">
        <f t="shared" si="221"/>
        <v>3.8044008427207607E-2</v>
      </c>
    </row>
    <row r="266" spans="1:17" outlineLevel="1">
      <c r="A266" s="30"/>
      <c r="B266" s="9" t="s">
        <v>225</v>
      </c>
      <c r="F266" s="3">
        <f>SUBTOTAL(9,F260:F265)</f>
        <v>52391.317000000003</v>
      </c>
      <c r="G266" s="3">
        <f>SUBTOTAL(9,G260:G265)</f>
        <v>24264.4555</v>
      </c>
      <c r="H266" s="16">
        <f>SUBTOTAL(9,H260:H265)</f>
        <v>-28126.861499999995</v>
      </c>
      <c r="I266" s="4"/>
      <c r="J266" s="3">
        <f>SUBTOTAL(9,J260:J265)</f>
        <v>5080.2957000000006</v>
      </c>
      <c r="K266" s="3">
        <f>SUBTOTAL(9,K260:K265)</f>
        <v>4198.5209999999997</v>
      </c>
      <c r="L266" s="3">
        <f>SUBTOTAL(9,L260:L265)</f>
        <v>-881.77469999999971</v>
      </c>
      <c r="M266" s="4"/>
      <c r="N266" s="3">
        <f>SUBTOTAL(9,N260:N265)</f>
        <v>23805.772799999999</v>
      </c>
      <c r="O266" s="3">
        <f>SUBTOTAL(9,O260:O265)</f>
        <v>14929.558300000001</v>
      </c>
      <c r="P266" s="3">
        <f>SUBTOTAL(9,P260:P265)</f>
        <v>-8876.2145000000019</v>
      </c>
      <c r="Q266" s="4"/>
    </row>
    <row r="267" spans="1:17" outlineLevel="2">
      <c r="A267" s="30" t="s">
        <v>181</v>
      </c>
      <c r="B267" s="1" t="s">
        <v>82</v>
      </c>
      <c r="C267" s="1" t="s">
        <v>83</v>
      </c>
      <c r="D267" s="1" t="s">
        <v>6</v>
      </c>
      <c r="E267" s="1" t="s">
        <v>3</v>
      </c>
      <c r="F267" s="3">
        <v>3517.7680999999998</v>
      </c>
      <c r="G267" s="3">
        <v>2896.4231</v>
      </c>
      <c r="H267" s="16">
        <f t="shared" ref="H267:H272" si="222">G267-F267</f>
        <v>-621.3449999999998</v>
      </c>
      <c r="I267" s="4">
        <f t="shared" ref="I267:I272" si="223">IF(F267&gt;0,(G267-F267)/F267,0)</f>
        <v>-0.17663046066055343</v>
      </c>
      <c r="J267" s="3">
        <v>760.01790000000005</v>
      </c>
      <c r="K267" s="3">
        <v>823.65890000000002</v>
      </c>
      <c r="L267" s="3">
        <f t="shared" ref="L267:L272" si="224">K267-J267</f>
        <v>63.640999999999963</v>
      </c>
      <c r="M267" s="4">
        <f t="shared" ref="M267:M272" si="225">IF(J267&gt;0,(K267-J267)/J267,0)</f>
        <v>8.3736185687205464E-2</v>
      </c>
      <c r="N267" s="3">
        <v>3873.5147000000002</v>
      </c>
      <c r="O267" s="3">
        <v>354.42039999999997</v>
      </c>
      <c r="P267" s="3">
        <f t="shared" ref="P267:P272" si="226">O267-N267</f>
        <v>-3519.0943000000002</v>
      </c>
      <c r="Q267" s="4">
        <f t="shared" ref="Q267:Q272" si="227">IF(N267&gt;0,(O267-N267)/N267,0)</f>
        <v>-0.90850159933561114</v>
      </c>
    </row>
    <row r="268" spans="1:17" outlineLevel="2">
      <c r="A268" s="30" t="s">
        <v>181</v>
      </c>
      <c r="B268" s="1" t="s">
        <v>82</v>
      </c>
      <c r="C268" s="1" t="s">
        <v>83</v>
      </c>
      <c r="D268" s="1" t="s">
        <v>6</v>
      </c>
      <c r="E268" s="1" t="s">
        <v>154</v>
      </c>
      <c r="F268" s="3">
        <v>2033.451</v>
      </c>
      <c r="G268" s="3">
        <v>967.649</v>
      </c>
      <c r="H268" s="16">
        <f t="shared" si="222"/>
        <v>-1065.8020000000001</v>
      </c>
      <c r="I268" s="4">
        <f t="shared" si="223"/>
        <v>-0.52413458696570514</v>
      </c>
      <c r="J268" s="3">
        <v>56.902000000000001</v>
      </c>
      <c r="K268" s="3">
        <v>22.696000000000002</v>
      </c>
      <c r="L268" s="3">
        <f t="shared" si="224"/>
        <v>-34.206000000000003</v>
      </c>
      <c r="M268" s="4">
        <f t="shared" si="225"/>
        <v>-0.60113880004217779</v>
      </c>
      <c r="N268" s="3">
        <v>111.913</v>
      </c>
      <c r="O268" s="3">
        <v>28.928999999999998</v>
      </c>
      <c r="P268" s="3">
        <f t="shared" si="226"/>
        <v>-82.983999999999995</v>
      </c>
      <c r="Q268" s="4">
        <f t="shared" si="227"/>
        <v>-0.74150456157908373</v>
      </c>
    </row>
    <row r="269" spans="1:17" outlineLevel="2">
      <c r="A269" s="30" t="s">
        <v>181</v>
      </c>
      <c r="B269" s="1" t="s">
        <v>82</v>
      </c>
      <c r="C269" s="1" t="s">
        <v>83</v>
      </c>
      <c r="D269" s="1" t="s">
        <v>6</v>
      </c>
      <c r="E269" s="1" t="s">
        <v>156</v>
      </c>
      <c r="F269" s="3">
        <v>3218.0010000000002</v>
      </c>
      <c r="G269" s="27">
        <v>0</v>
      </c>
      <c r="H269" s="16">
        <f t="shared" si="222"/>
        <v>-3218.0010000000002</v>
      </c>
      <c r="I269" s="4">
        <f t="shared" si="223"/>
        <v>-1</v>
      </c>
      <c r="J269" s="3">
        <v>318.53699999999998</v>
      </c>
      <c r="K269" s="20">
        <v>0</v>
      </c>
      <c r="L269" s="3">
        <f t="shared" si="224"/>
        <v>-318.53699999999998</v>
      </c>
      <c r="M269" s="4">
        <f t="shared" si="225"/>
        <v>-1</v>
      </c>
      <c r="N269" s="3">
        <v>51.219000000000001</v>
      </c>
      <c r="O269" s="20">
        <v>0</v>
      </c>
      <c r="P269" s="3">
        <f t="shared" si="226"/>
        <v>-51.219000000000001</v>
      </c>
      <c r="Q269" s="4">
        <f t="shared" si="227"/>
        <v>-1</v>
      </c>
    </row>
    <row r="270" spans="1:17" outlineLevel="2">
      <c r="A270" s="30" t="s">
        <v>181</v>
      </c>
      <c r="B270" s="1" t="s">
        <v>82</v>
      </c>
      <c r="C270" s="1" t="s">
        <v>83</v>
      </c>
      <c r="D270" s="1" t="s">
        <v>6</v>
      </c>
      <c r="E270" s="1" t="s">
        <v>157</v>
      </c>
      <c r="F270" s="3">
        <v>14397.1</v>
      </c>
      <c r="G270" s="16">
        <v>5063.0200000000004</v>
      </c>
      <c r="H270" s="16">
        <f t="shared" si="222"/>
        <v>-9334.08</v>
      </c>
      <c r="I270" s="4">
        <f t="shared" si="223"/>
        <v>-0.64833056657243471</v>
      </c>
      <c r="J270" s="3">
        <v>614.10149999999999</v>
      </c>
      <c r="K270" s="3">
        <v>357.38470000000001</v>
      </c>
      <c r="L270" s="3">
        <f t="shared" si="224"/>
        <v>-256.71679999999998</v>
      </c>
      <c r="M270" s="4">
        <f t="shared" si="225"/>
        <v>-0.41803643208818081</v>
      </c>
      <c r="N270" s="3">
        <v>102.916</v>
      </c>
      <c r="O270" s="3">
        <v>109.11799999999999</v>
      </c>
      <c r="P270" s="3">
        <f t="shared" si="226"/>
        <v>6.2019999999999982</v>
      </c>
      <c r="Q270" s="4">
        <f t="shared" si="227"/>
        <v>6.0262738544055332E-2</v>
      </c>
    </row>
    <row r="271" spans="1:17" outlineLevel="2">
      <c r="A271" s="30" t="s">
        <v>181</v>
      </c>
      <c r="B271" s="1" t="s">
        <v>82</v>
      </c>
      <c r="C271" s="1" t="s">
        <v>83</v>
      </c>
      <c r="D271" s="1" t="s">
        <v>6</v>
      </c>
      <c r="E271" s="1" t="s">
        <v>152</v>
      </c>
      <c r="F271" s="3"/>
      <c r="G271" s="3"/>
      <c r="H271" s="16">
        <f t="shared" si="222"/>
        <v>0</v>
      </c>
      <c r="I271" s="4">
        <f t="shared" si="223"/>
        <v>0</v>
      </c>
      <c r="J271" s="3"/>
      <c r="K271" s="3"/>
      <c r="L271" s="3">
        <f t="shared" si="224"/>
        <v>0</v>
      </c>
      <c r="M271" s="4">
        <f t="shared" si="225"/>
        <v>0</v>
      </c>
      <c r="N271" s="3"/>
      <c r="O271" s="3"/>
      <c r="P271" s="3">
        <f t="shared" si="226"/>
        <v>0</v>
      </c>
      <c r="Q271" s="4">
        <f t="shared" si="227"/>
        <v>0</v>
      </c>
    </row>
    <row r="272" spans="1:17" outlineLevel="2">
      <c r="A272" s="30" t="s">
        <v>181</v>
      </c>
      <c r="B272" s="1" t="s">
        <v>82</v>
      </c>
      <c r="C272" s="1" t="s">
        <v>83</v>
      </c>
      <c r="D272" s="1" t="s">
        <v>6</v>
      </c>
      <c r="E272" s="1" t="s">
        <v>153</v>
      </c>
      <c r="F272" s="3">
        <v>1513.8889999999999</v>
      </c>
      <c r="G272" s="3">
        <v>1842.2</v>
      </c>
      <c r="H272" s="16">
        <f t="shared" si="222"/>
        <v>328.31100000000015</v>
      </c>
      <c r="I272" s="4">
        <f t="shared" si="223"/>
        <v>0.21686596573460815</v>
      </c>
      <c r="J272" s="3">
        <v>80.78</v>
      </c>
      <c r="K272" s="3">
        <v>83.265000000000001</v>
      </c>
      <c r="L272" s="3">
        <f t="shared" si="224"/>
        <v>2.4849999999999994</v>
      </c>
      <c r="M272" s="4">
        <f t="shared" si="225"/>
        <v>3.0762564991334482E-2</v>
      </c>
      <c r="N272" s="3">
        <v>193.37</v>
      </c>
      <c r="O272" s="3">
        <v>212.37899999999999</v>
      </c>
      <c r="P272" s="3">
        <f t="shared" si="226"/>
        <v>19.008999999999986</v>
      </c>
      <c r="Q272" s="4">
        <f t="shared" si="227"/>
        <v>9.8303769974659908E-2</v>
      </c>
    </row>
    <row r="273" spans="1:17" outlineLevel="1">
      <c r="A273" s="30"/>
      <c r="B273" s="9" t="s">
        <v>226</v>
      </c>
      <c r="F273" s="3">
        <f>SUBTOTAL(9,F267:F272)</f>
        <v>24680.2091</v>
      </c>
      <c r="G273" s="3">
        <f>SUBTOTAL(9,G267:G272)</f>
        <v>10769.292100000001</v>
      </c>
      <c r="H273" s="16">
        <f>SUBTOTAL(9,H267:H272)</f>
        <v>-13910.916999999999</v>
      </c>
      <c r="I273" s="4"/>
      <c r="J273" s="3">
        <f>SUBTOTAL(9,J267:J272)</f>
        <v>1830.3384000000001</v>
      </c>
      <c r="K273" s="3">
        <f>SUBTOTAL(9,K267:K272)</f>
        <v>1287.0046000000002</v>
      </c>
      <c r="L273" s="3">
        <f>SUBTOTAL(9,L267:L272)</f>
        <v>-543.3338</v>
      </c>
      <c r="M273" s="4"/>
      <c r="N273" s="3">
        <f>SUBTOTAL(9,N267:N272)</f>
        <v>4332.9327000000003</v>
      </c>
      <c r="O273" s="3">
        <f>SUBTOTAL(9,O267:O272)</f>
        <v>704.8463999999999</v>
      </c>
      <c r="P273" s="3">
        <f>SUBTOTAL(9,P267:P272)</f>
        <v>-3628.0862999999999</v>
      </c>
      <c r="Q273" s="4"/>
    </row>
    <row r="274" spans="1:17" outlineLevel="2">
      <c r="A274" s="30" t="s">
        <v>180</v>
      </c>
      <c r="B274" s="1" t="s">
        <v>84</v>
      </c>
      <c r="C274" s="1" t="s">
        <v>85</v>
      </c>
      <c r="D274" s="1" t="s">
        <v>86</v>
      </c>
      <c r="E274" s="1" t="s">
        <v>3</v>
      </c>
      <c r="F274" s="3">
        <v>4839.5482000000002</v>
      </c>
      <c r="G274" s="3">
        <v>4988.9790999999996</v>
      </c>
      <c r="H274" s="16">
        <f t="shared" ref="H274:H279" si="228">G274-F274</f>
        <v>149.43089999999938</v>
      </c>
      <c r="I274" s="4">
        <f t="shared" ref="I274:I279" si="229">IF(F274&gt;0,(G274-F274)/F274,0)</f>
        <v>3.0877035174481655E-2</v>
      </c>
      <c r="J274" s="3">
        <v>2596.6260000000002</v>
      </c>
      <c r="K274" s="3">
        <v>2197.1086</v>
      </c>
      <c r="L274" s="3">
        <f t="shared" ref="L274:L279" si="230">K274-J274</f>
        <v>-399.51740000000018</v>
      </c>
      <c r="M274" s="4">
        <f t="shared" ref="M274:M279" si="231">IF(J274&gt;0,(K274-J274)/J274,0)</f>
        <v>-0.1538602016616949</v>
      </c>
      <c r="N274" s="3">
        <v>7412.1404000000002</v>
      </c>
      <c r="O274" s="3">
        <v>6496.2753000000002</v>
      </c>
      <c r="P274" s="3">
        <f t="shared" ref="P274:P279" si="232">O274-N274</f>
        <v>-915.86509999999998</v>
      </c>
      <c r="Q274" s="4">
        <f t="shared" ref="Q274:Q279" si="233">IF(N274&gt;0,(O274-N274)/N274,0)</f>
        <v>-0.1235628375307084</v>
      </c>
    </row>
    <row r="275" spans="1:17" outlineLevel="2">
      <c r="A275" s="30" t="s">
        <v>180</v>
      </c>
      <c r="B275" s="1" t="s">
        <v>84</v>
      </c>
      <c r="C275" s="1" t="s">
        <v>85</v>
      </c>
      <c r="D275" s="1" t="s">
        <v>86</v>
      </c>
      <c r="E275" s="1" t="s">
        <v>154</v>
      </c>
      <c r="F275" s="3">
        <v>6496.7659999999996</v>
      </c>
      <c r="G275" s="3">
        <v>3382.1729999999998</v>
      </c>
      <c r="H275" s="16">
        <f t="shared" si="228"/>
        <v>-3114.5929999999998</v>
      </c>
      <c r="I275" s="4">
        <f t="shared" si="229"/>
        <v>-0.47940667710673279</v>
      </c>
      <c r="J275" s="3">
        <v>201.738</v>
      </c>
      <c r="K275" s="3">
        <v>84.597999999999999</v>
      </c>
      <c r="L275" s="3">
        <f t="shared" si="230"/>
        <v>-117.14</v>
      </c>
      <c r="M275" s="4">
        <f t="shared" si="231"/>
        <v>-0.58065411573426917</v>
      </c>
      <c r="N275" s="3">
        <v>158.922</v>
      </c>
      <c r="O275" s="3">
        <v>91.474999999999994</v>
      </c>
      <c r="P275" s="3">
        <f t="shared" si="232"/>
        <v>-67.447000000000003</v>
      </c>
      <c r="Q275" s="4">
        <f t="shared" si="233"/>
        <v>-0.42440316633316977</v>
      </c>
    </row>
    <row r="276" spans="1:17" outlineLevel="2">
      <c r="A276" s="30" t="s">
        <v>180</v>
      </c>
      <c r="B276" s="1" t="s">
        <v>84</v>
      </c>
      <c r="C276" s="1" t="s">
        <v>85</v>
      </c>
      <c r="D276" s="1" t="s">
        <v>86</v>
      </c>
      <c r="E276" s="1" t="s">
        <v>156</v>
      </c>
      <c r="F276" s="3">
        <v>4663.4780000000001</v>
      </c>
      <c r="G276" s="3">
        <v>1878.6479999999999</v>
      </c>
      <c r="H276" s="16">
        <f t="shared" si="228"/>
        <v>-2784.83</v>
      </c>
      <c r="I276" s="4">
        <f t="shared" si="229"/>
        <v>-0.59715731477665379</v>
      </c>
      <c r="J276" s="3">
        <v>395.654</v>
      </c>
      <c r="K276" s="3">
        <v>200.12</v>
      </c>
      <c r="L276" s="3">
        <f t="shared" si="230"/>
        <v>-195.53399999999999</v>
      </c>
      <c r="M276" s="4">
        <f t="shared" si="231"/>
        <v>-0.49420453224281818</v>
      </c>
      <c r="N276" s="3">
        <v>260.03899999999999</v>
      </c>
      <c r="O276" s="3">
        <v>7.1870000000000003</v>
      </c>
      <c r="P276" s="3">
        <f t="shared" si="232"/>
        <v>-252.85199999999998</v>
      </c>
      <c r="Q276" s="4">
        <f t="shared" si="233"/>
        <v>-0.9723618380319875</v>
      </c>
    </row>
    <row r="277" spans="1:17" outlineLevel="2">
      <c r="A277" s="30" t="s">
        <v>180</v>
      </c>
      <c r="B277" s="1" t="s">
        <v>84</v>
      </c>
      <c r="C277" s="1" t="s">
        <v>85</v>
      </c>
      <c r="D277" s="1" t="s">
        <v>86</v>
      </c>
      <c r="E277" s="1" t="s">
        <v>157</v>
      </c>
      <c r="F277" s="19">
        <v>24109.166994317588</v>
      </c>
      <c r="G277" s="41">
        <v>5277.8699692115724</v>
      </c>
      <c r="H277" s="16">
        <f t="shared" si="228"/>
        <v>-18831.297025106014</v>
      </c>
      <c r="I277" s="4">
        <f t="shared" si="229"/>
        <v>-0.78108451567590276</v>
      </c>
      <c r="J277" s="19">
        <v>816.48624418147449</v>
      </c>
      <c r="K277" s="19">
        <v>267.28976941088308</v>
      </c>
      <c r="L277" s="3">
        <f t="shared" si="230"/>
        <v>-549.19647477059141</v>
      </c>
      <c r="M277" s="4">
        <f t="shared" si="231"/>
        <v>-0.67263408132632974</v>
      </c>
      <c r="N277" s="19">
        <v>190.17298646577046</v>
      </c>
      <c r="O277" s="19">
        <v>63.9856788338641</v>
      </c>
      <c r="P277" s="3">
        <f t="shared" si="232"/>
        <v>-126.18730763190636</v>
      </c>
      <c r="Q277" s="4">
        <f t="shared" si="233"/>
        <v>-0.66353960137560875</v>
      </c>
    </row>
    <row r="278" spans="1:17" outlineLevel="2">
      <c r="A278" s="30" t="s">
        <v>180</v>
      </c>
      <c r="B278" s="1" t="s">
        <v>84</v>
      </c>
      <c r="C278" s="1" t="s">
        <v>85</v>
      </c>
      <c r="D278" s="1" t="s">
        <v>86</v>
      </c>
      <c r="E278" s="1" t="s">
        <v>152</v>
      </c>
      <c r="F278" s="3">
        <v>4547.2</v>
      </c>
      <c r="G278" s="3">
        <v>4920.2089999999998</v>
      </c>
      <c r="H278" s="16">
        <f t="shared" si="228"/>
        <v>373.00900000000001</v>
      </c>
      <c r="I278" s="4">
        <f t="shared" si="229"/>
        <v>8.2030480295566505E-2</v>
      </c>
      <c r="J278" s="3">
        <v>523.28200000000004</v>
      </c>
      <c r="K278" s="3">
        <v>570.45600000000002</v>
      </c>
      <c r="L278" s="3">
        <f t="shared" si="230"/>
        <v>47.173999999999978</v>
      </c>
      <c r="M278" s="4">
        <f t="shared" si="231"/>
        <v>9.0150244036676166E-2</v>
      </c>
      <c r="N278" s="3">
        <v>34090.550000000003</v>
      </c>
      <c r="O278" s="3">
        <v>1507.578</v>
      </c>
      <c r="P278" s="3">
        <f t="shared" si="232"/>
        <v>-32582.972000000002</v>
      </c>
      <c r="Q278" s="4">
        <f t="shared" si="233"/>
        <v>-0.95577724618699311</v>
      </c>
    </row>
    <row r="279" spans="1:17" outlineLevel="2">
      <c r="A279" s="30" t="s">
        <v>180</v>
      </c>
      <c r="B279" s="1" t="s">
        <v>84</v>
      </c>
      <c r="C279" s="1" t="s">
        <v>85</v>
      </c>
      <c r="D279" s="1" t="s">
        <v>86</v>
      </c>
      <c r="E279" s="1" t="s">
        <v>153</v>
      </c>
      <c r="F279" s="3">
        <v>8527.7469999999994</v>
      </c>
      <c r="G279" s="3">
        <v>8867.2690000000002</v>
      </c>
      <c r="H279" s="16">
        <f t="shared" si="228"/>
        <v>339.52200000000084</v>
      </c>
      <c r="I279" s="4">
        <f t="shared" si="229"/>
        <v>3.9813798415924029E-2</v>
      </c>
      <c r="J279" s="3">
        <v>3566.5909999999999</v>
      </c>
      <c r="K279" s="3">
        <v>3566.3240000000001</v>
      </c>
      <c r="L279" s="3">
        <f t="shared" si="230"/>
        <v>-0.26699999999982538</v>
      </c>
      <c r="M279" s="4">
        <f t="shared" si="231"/>
        <v>-7.486140126519284E-5</v>
      </c>
      <c r="N279" s="3">
        <v>5652.509</v>
      </c>
      <c r="O279" s="3">
        <v>5928.99</v>
      </c>
      <c r="P279" s="3">
        <f t="shared" si="232"/>
        <v>276.48099999999977</v>
      </c>
      <c r="Q279" s="4">
        <f t="shared" si="233"/>
        <v>4.8912969444188374E-2</v>
      </c>
    </row>
    <row r="280" spans="1:17" outlineLevel="1">
      <c r="A280" s="30"/>
      <c r="B280" s="9" t="s">
        <v>227</v>
      </c>
      <c r="F280" s="3">
        <f>SUBTOTAL(9,F274:F279)</f>
        <v>53183.906194317591</v>
      </c>
      <c r="G280" s="3">
        <f>SUBTOTAL(9,G274:G279)</f>
        <v>29315.148069211569</v>
      </c>
      <c r="H280" s="16">
        <f>SUBTOTAL(9,H274:H279)</f>
        <v>-23868.758125106015</v>
      </c>
      <c r="I280" s="4"/>
      <c r="J280" s="3">
        <f>SUBTOTAL(9,J274:J279)</f>
        <v>8100.3772441814745</v>
      </c>
      <c r="K280" s="3">
        <f>SUBTOTAL(9,K274:K279)</f>
        <v>6885.8963694108825</v>
      </c>
      <c r="L280" s="3">
        <f>SUBTOTAL(9,L274:L279)</f>
        <v>-1214.4808747705915</v>
      </c>
      <c r="M280" s="4"/>
      <c r="N280" s="3">
        <f>SUBTOTAL(9,N274:N279)</f>
        <v>47764.333386465769</v>
      </c>
      <c r="O280" s="3">
        <f>SUBTOTAL(9,O274:O279)</f>
        <v>14095.490978833865</v>
      </c>
      <c r="P280" s="3">
        <f>SUBTOTAL(9,P274:P279)</f>
        <v>-33668.842407631906</v>
      </c>
      <c r="Q280" s="4"/>
    </row>
    <row r="281" spans="1:17" outlineLevel="2">
      <c r="A281" s="30" t="s">
        <v>180</v>
      </c>
      <c r="B281" s="1" t="s">
        <v>87</v>
      </c>
      <c r="C281" s="1" t="s">
        <v>88</v>
      </c>
      <c r="D281" s="1" t="s">
        <v>86</v>
      </c>
      <c r="E281" s="1" t="s">
        <v>3</v>
      </c>
      <c r="F281" s="3">
        <v>240.3133</v>
      </c>
      <c r="G281" s="3">
        <v>240.19909999999999</v>
      </c>
      <c r="H281" s="16">
        <f t="shared" ref="H281:H286" si="234">G281-F281</f>
        <v>-0.11420000000001096</v>
      </c>
      <c r="I281" s="4">
        <f t="shared" ref="I281:I286" si="235">IF(F281&gt;0,(G281-F281)/F281,0)</f>
        <v>-4.7521298238595598E-4</v>
      </c>
      <c r="J281" s="3">
        <v>440.93549999999999</v>
      </c>
      <c r="K281" s="3">
        <v>422.06610000000001</v>
      </c>
      <c r="L281" s="3">
        <f t="shared" ref="L281:L286" si="236">K281-J281</f>
        <v>-18.869399999999985</v>
      </c>
      <c r="M281" s="4">
        <f t="shared" ref="M281:M286" si="237">IF(J281&gt;0,(K281-J281)/J281,0)</f>
        <v>-4.2794014090496192E-2</v>
      </c>
      <c r="N281" s="3">
        <v>217.76949999999999</v>
      </c>
      <c r="O281" s="3">
        <v>132.97839999999999</v>
      </c>
      <c r="P281" s="3">
        <f t="shared" ref="P281:P286" si="238">O281-N281</f>
        <v>-84.7911</v>
      </c>
      <c r="Q281" s="4">
        <f t="shared" ref="Q281:Q286" si="239">IF(N281&gt;0,(O281-N281)/N281,0)</f>
        <v>-0.38936168747230443</v>
      </c>
    </row>
    <row r="282" spans="1:17" outlineLevel="2">
      <c r="A282" s="30" t="s">
        <v>180</v>
      </c>
      <c r="B282" s="1" t="s">
        <v>87</v>
      </c>
      <c r="C282" s="1" t="s">
        <v>88</v>
      </c>
      <c r="D282" s="1" t="s">
        <v>86</v>
      </c>
      <c r="E282" s="1" t="s">
        <v>154</v>
      </c>
      <c r="F282" s="3">
        <v>275.23899999999998</v>
      </c>
      <c r="G282" s="3">
        <v>150.78</v>
      </c>
      <c r="H282" s="16">
        <f t="shared" si="234"/>
        <v>-124.45899999999997</v>
      </c>
      <c r="I282" s="4">
        <f t="shared" si="235"/>
        <v>-0.4521851917787813</v>
      </c>
      <c r="J282" s="3">
        <v>9.5109999999999992</v>
      </c>
      <c r="K282" s="3">
        <v>5.1689999999999996</v>
      </c>
      <c r="L282" s="3">
        <f t="shared" si="236"/>
        <v>-4.3419999999999996</v>
      </c>
      <c r="M282" s="4">
        <f t="shared" si="237"/>
        <v>-0.45652402481337401</v>
      </c>
      <c r="N282" s="3">
        <v>3.9510000000000001</v>
      </c>
      <c r="O282" s="3">
        <v>0.217</v>
      </c>
      <c r="P282" s="3">
        <f t="shared" si="238"/>
        <v>-3.734</v>
      </c>
      <c r="Q282" s="4">
        <f t="shared" si="239"/>
        <v>-0.9450771956466717</v>
      </c>
    </row>
    <row r="283" spans="1:17" outlineLevel="2">
      <c r="A283" s="30" t="s">
        <v>180</v>
      </c>
      <c r="B283" s="1" t="s">
        <v>87</v>
      </c>
      <c r="C283" s="1" t="s">
        <v>88</v>
      </c>
      <c r="D283" s="1" t="s">
        <v>86</v>
      </c>
      <c r="E283" s="1" t="s">
        <v>156</v>
      </c>
      <c r="F283" s="3">
        <v>363.29899999999998</v>
      </c>
      <c r="G283" s="3">
        <v>194.803</v>
      </c>
      <c r="H283" s="16">
        <f t="shared" si="234"/>
        <v>-168.49599999999998</v>
      </c>
      <c r="I283" s="4">
        <f t="shared" si="235"/>
        <v>-0.46379428514804605</v>
      </c>
      <c r="J283" s="3">
        <v>37.335999999999999</v>
      </c>
      <c r="K283" s="3">
        <v>14.612</v>
      </c>
      <c r="L283" s="3">
        <f t="shared" si="236"/>
        <v>-22.723999999999997</v>
      </c>
      <c r="M283" s="4">
        <f t="shared" si="237"/>
        <v>-0.60863509749303613</v>
      </c>
      <c r="N283" s="3">
        <v>19.577000000000002</v>
      </c>
      <c r="O283" s="3">
        <v>0.56399999999999995</v>
      </c>
      <c r="P283" s="3">
        <f t="shared" si="238"/>
        <v>-19.013000000000002</v>
      </c>
      <c r="Q283" s="4">
        <f t="shared" si="239"/>
        <v>-0.97119068294427136</v>
      </c>
    </row>
    <row r="284" spans="1:17" outlineLevel="2">
      <c r="A284" s="30" t="s">
        <v>180</v>
      </c>
      <c r="B284" s="1" t="s">
        <v>87</v>
      </c>
      <c r="C284" s="1" t="s">
        <v>88</v>
      </c>
      <c r="D284" s="1" t="s">
        <v>86</v>
      </c>
      <c r="E284" s="1" t="s">
        <v>157</v>
      </c>
      <c r="F284" s="19">
        <v>1754.6091855351444</v>
      </c>
      <c r="G284" s="41">
        <v>381.38265465179649</v>
      </c>
      <c r="H284" s="16">
        <f t="shared" si="234"/>
        <v>-1373.226530883348</v>
      </c>
      <c r="I284" s="4">
        <f t="shared" si="235"/>
        <v>-0.78263954287035309</v>
      </c>
      <c r="J284" s="19">
        <v>57.782673141237908</v>
      </c>
      <c r="K284" s="19">
        <v>13.602327608475779</v>
      </c>
      <c r="L284" s="3">
        <f t="shared" si="236"/>
        <v>-44.180345532762132</v>
      </c>
      <c r="M284" s="4">
        <f t="shared" si="237"/>
        <v>-0.76459504434438896</v>
      </c>
      <c r="N284" s="19">
        <v>12.383448113481816</v>
      </c>
      <c r="O284" s="19">
        <v>4.0009973111015951</v>
      </c>
      <c r="P284" s="3">
        <f t="shared" si="238"/>
        <v>-8.3824508023802196</v>
      </c>
      <c r="Q284" s="4">
        <f t="shared" si="239"/>
        <v>-0.67690765330976554</v>
      </c>
    </row>
    <row r="285" spans="1:17" outlineLevel="2">
      <c r="A285" s="30" t="s">
        <v>180</v>
      </c>
      <c r="B285" s="1" t="s">
        <v>87</v>
      </c>
      <c r="C285" s="1" t="s">
        <v>88</v>
      </c>
      <c r="D285" s="1" t="s">
        <v>86</v>
      </c>
      <c r="E285" s="1" t="s">
        <v>152</v>
      </c>
      <c r="F285" s="3">
        <v>16066</v>
      </c>
      <c r="G285" s="3">
        <v>15521.606</v>
      </c>
      <c r="H285" s="16">
        <f t="shared" si="234"/>
        <v>-544.39400000000023</v>
      </c>
      <c r="I285" s="4">
        <f t="shared" si="235"/>
        <v>-3.3884849993775688E-2</v>
      </c>
      <c r="J285" s="3">
        <v>3095.04</v>
      </c>
      <c r="K285" s="3">
        <v>2989.1469999999999</v>
      </c>
      <c r="L285" s="3">
        <f t="shared" si="236"/>
        <v>-105.89300000000003</v>
      </c>
      <c r="M285" s="4">
        <f t="shared" si="237"/>
        <v>-3.4213774296939628E-2</v>
      </c>
      <c r="N285" s="3">
        <v>202573.2</v>
      </c>
      <c r="O285" s="3">
        <v>34692.544000000002</v>
      </c>
      <c r="P285" s="3">
        <f t="shared" si="238"/>
        <v>-167880.65600000002</v>
      </c>
      <c r="Q285" s="4">
        <f t="shared" si="239"/>
        <v>-0.82874070212644124</v>
      </c>
    </row>
    <row r="286" spans="1:17" outlineLevel="2">
      <c r="A286" s="30" t="s">
        <v>180</v>
      </c>
      <c r="B286" s="1" t="s">
        <v>87</v>
      </c>
      <c r="C286" s="1" t="s">
        <v>88</v>
      </c>
      <c r="D286" s="1" t="s">
        <v>86</v>
      </c>
      <c r="E286" s="1" t="s">
        <v>153</v>
      </c>
      <c r="F286" s="3">
        <v>632.327</v>
      </c>
      <c r="G286" s="3">
        <v>703.09699999999998</v>
      </c>
      <c r="H286" s="16">
        <f t="shared" si="234"/>
        <v>70.769999999999982</v>
      </c>
      <c r="I286" s="4">
        <f t="shared" si="235"/>
        <v>0.11191994015754504</v>
      </c>
      <c r="J286" s="3">
        <v>80.626000000000005</v>
      </c>
      <c r="K286" s="3">
        <v>83.335999999999999</v>
      </c>
      <c r="L286" s="3">
        <f t="shared" si="236"/>
        <v>2.7099999999999937</v>
      </c>
      <c r="M286" s="4">
        <f t="shared" si="237"/>
        <v>3.3611986207922925E-2</v>
      </c>
      <c r="N286" s="3">
        <v>23.818999999999999</v>
      </c>
      <c r="O286" s="3">
        <v>31.416</v>
      </c>
      <c r="P286" s="3">
        <f t="shared" si="238"/>
        <v>7.5970000000000013</v>
      </c>
      <c r="Q286" s="4">
        <f t="shared" si="239"/>
        <v>0.31894705907049004</v>
      </c>
    </row>
    <row r="287" spans="1:17" outlineLevel="1">
      <c r="A287" s="30"/>
      <c r="B287" s="9" t="s">
        <v>228</v>
      </c>
      <c r="F287" s="3">
        <f>SUBTOTAL(9,F281:F286)</f>
        <v>19331.787485535144</v>
      </c>
      <c r="G287" s="3">
        <f>SUBTOTAL(9,G281:G286)</f>
        <v>17191.867754651797</v>
      </c>
      <c r="H287" s="16">
        <f>SUBTOTAL(9,H281:H286)</f>
        <v>-2139.9197308833482</v>
      </c>
      <c r="I287" s="4"/>
      <c r="J287" s="3">
        <f>SUBTOTAL(9,J281:J286)</f>
        <v>3721.2311731412383</v>
      </c>
      <c r="K287" s="3">
        <f>SUBTOTAL(9,K281:K286)</f>
        <v>3527.9324276084753</v>
      </c>
      <c r="L287" s="3">
        <f>SUBTOTAL(9,L281:L286)</f>
        <v>-193.29874553276215</v>
      </c>
      <c r="M287" s="4"/>
      <c r="N287" s="3">
        <f>SUBTOTAL(9,N281:N286)</f>
        <v>202850.69994811347</v>
      </c>
      <c r="O287" s="3">
        <f>SUBTOTAL(9,O281:O286)</f>
        <v>34861.720397311103</v>
      </c>
      <c r="P287" s="3">
        <f>SUBTOTAL(9,P281:P286)</f>
        <v>-167988.97955080238</v>
      </c>
      <c r="Q287" s="4"/>
    </row>
    <row r="288" spans="1:17" outlineLevel="2">
      <c r="A288" s="30" t="s">
        <v>180</v>
      </c>
      <c r="B288" s="1" t="s">
        <v>89</v>
      </c>
      <c r="C288" s="1" t="s">
        <v>90</v>
      </c>
      <c r="D288" s="1" t="s">
        <v>86</v>
      </c>
      <c r="E288" s="1" t="s">
        <v>3</v>
      </c>
      <c r="F288" s="3">
        <v>517.64880000000005</v>
      </c>
      <c r="G288" s="3">
        <v>486.91289999999998</v>
      </c>
      <c r="H288" s="16">
        <f t="shared" ref="H288:H293" si="240">G288-F288</f>
        <v>-30.735900000000072</v>
      </c>
      <c r="I288" s="4">
        <f t="shared" ref="I288:I293" si="241">IF(F288&gt;0,(G288-F288)/F288,0)</f>
        <v>-5.9375970735371299E-2</v>
      </c>
      <c r="J288" s="3">
        <v>558.74260000000004</v>
      </c>
      <c r="K288" s="3">
        <v>502.34440000000001</v>
      </c>
      <c r="L288" s="3">
        <f t="shared" ref="L288:L293" si="242">K288-J288</f>
        <v>-56.398200000000031</v>
      </c>
      <c r="M288" s="4">
        <f t="shared" ref="M288:M293" si="243">IF(J288&gt;0,(K288-J288)/J288,0)</f>
        <v>-0.10093771264263729</v>
      </c>
      <c r="N288" s="3">
        <v>707.19349999999997</v>
      </c>
      <c r="O288" s="3">
        <v>444.12580000000003</v>
      </c>
      <c r="P288" s="3">
        <f t="shared" ref="P288:P293" si="244">O288-N288</f>
        <v>-263.06769999999995</v>
      </c>
      <c r="Q288" s="4">
        <f t="shared" ref="Q288:Q293" si="245">IF(N288&gt;0,(O288-N288)/N288,0)</f>
        <v>-0.37198828891951063</v>
      </c>
    </row>
    <row r="289" spans="1:17" outlineLevel="2">
      <c r="A289" s="30" t="s">
        <v>180</v>
      </c>
      <c r="B289" s="1" t="s">
        <v>89</v>
      </c>
      <c r="C289" s="1" t="s">
        <v>90</v>
      </c>
      <c r="D289" s="1" t="s">
        <v>86</v>
      </c>
      <c r="E289" s="1" t="s">
        <v>154</v>
      </c>
      <c r="F289" s="3">
        <v>3010.239</v>
      </c>
      <c r="G289" s="3">
        <v>1471.1869999999999</v>
      </c>
      <c r="H289" s="16">
        <f t="shared" si="240"/>
        <v>-1539.0520000000001</v>
      </c>
      <c r="I289" s="4">
        <f t="shared" si="241"/>
        <v>-0.51127236076603888</v>
      </c>
      <c r="J289" s="3">
        <v>100.146</v>
      </c>
      <c r="K289" s="3">
        <v>41.41</v>
      </c>
      <c r="L289" s="3">
        <f t="shared" si="242"/>
        <v>-58.736000000000004</v>
      </c>
      <c r="M289" s="4">
        <f t="shared" si="243"/>
        <v>-0.58650370459129675</v>
      </c>
      <c r="N289" s="3">
        <v>39.344999999999999</v>
      </c>
      <c r="O289" s="3">
        <v>1.1719999999999999</v>
      </c>
      <c r="P289" s="3">
        <f t="shared" si="244"/>
        <v>-38.173000000000002</v>
      </c>
      <c r="Q289" s="4">
        <f t="shared" si="245"/>
        <v>-0.97021222518744443</v>
      </c>
    </row>
    <row r="290" spans="1:17" outlineLevel="2">
      <c r="A290" s="30" t="s">
        <v>180</v>
      </c>
      <c r="B290" s="1" t="s">
        <v>89</v>
      </c>
      <c r="C290" s="1" t="s">
        <v>90</v>
      </c>
      <c r="D290" s="1" t="s">
        <v>86</v>
      </c>
      <c r="E290" s="1" t="s">
        <v>156</v>
      </c>
      <c r="F290" s="3">
        <v>544.79100000000005</v>
      </c>
      <c r="G290" s="3">
        <v>229.00299999999999</v>
      </c>
      <c r="H290" s="16">
        <f t="shared" si="240"/>
        <v>-315.78800000000007</v>
      </c>
      <c r="I290" s="4">
        <f t="shared" si="241"/>
        <v>-0.57964981066133625</v>
      </c>
      <c r="J290" s="3">
        <v>43.898000000000003</v>
      </c>
      <c r="K290" s="3">
        <v>19.481000000000002</v>
      </c>
      <c r="L290" s="3">
        <f t="shared" si="242"/>
        <v>-24.417000000000002</v>
      </c>
      <c r="M290" s="4">
        <f t="shared" si="243"/>
        <v>-0.55622124014761487</v>
      </c>
      <c r="N290" s="3">
        <v>25.815000000000001</v>
      </c>
      <c r="O290" s="3">
        <v>0.90700000000000003</v>
      </c>
      <c r="P290" s="3">
        <f t="shared" si="244"/>
        <v>-24.908000000000001</v>
      </c>
      <c r="Q290" s="4">
        <f t="shared" si="245"/>
        <v>-0.96486538834011237</v>
      </c>
    </row>
    <row r="291" spans="1:17" outlineLevel="2">
      <c r="A291" s="30" t="s">
        <v>180</v>
      </c>
      <c r="B291" s="1" t="s">
        <v>89</v>
      </c>
      <c r="C291" s="1" t="s">
        <v>90</v>
      </c>
      <c r="D291" s="1" t="s">
        <v>86</v>
      </c>
      <c r="E291" s="1" t="s">
        <v>157</v>
      </c>
      <c r="F291" s="19">
        <v>3763.7619245661026</v>
      </c>
      <c r="G291" s="41">
        <v>807.57061514782538</v>
      </c>
      <c r="H291" s="16">
        <f t="shared" si="240"/>
        <v>-2956.1913094182773</v>
      </c>
      <c r="I291" s="4">
        <f t="shared" si="241"/>
        <v>-0.78543525564759931</v>
      </c>
      <c r="J291" s="19">
        <v>125.11851035165364</v>
      </c>
      <c r="K291" s="19">
        <v>33.82273746092374</v>
      </c>
      <c r="L291" s="3">
        <f t="shared" si="242"/>
        <v>-91.295772890729893</v>
      </c>
      <c r="M291" s="4">
        <f t="shared" si="243"/>
        <v>-0.729674391376122</v>
      </c>
      <c r="N291" s="19">
        <v>29.066718790473832</v>
      </c>
      <c r="O291" s="19">
        <v>9.4933719659900682</v>
      </c>
      <c r="P291" s="3">
        <f t="shared" si="244"/>
        <v>-19.573346824483764</v>
      </c>
      <c r="Q291" s="4">
        <f t="shared" si="245"/>
        <v>-0.67339375199441587</v>
      </c>
    </row>
    <row r="292" spans="1:17" outlineLevel="2">
      <c r="A292" s="30" t="s">
        <v>180</v>
      </c>
      <c r="B292" s="1" t="s">
        <v>89</v>
      </c>
      <c r="C292" s="1" t="s">
        <v>90</v>
      </c>
      <c r="D292" s="1" t="s">
        <v>86</v>
      </c>
      <c r="E292" s="1" t="s">
        <v>152</v>
      </c>
      <c r="F292" s="3">
        <v>27804.400000000001</v>
      </c>
      <c r="G292" s="3">
        <v>29943.61</v>
      </c>
      <c r="H292" s="16">
        <f t="shared" si="240"/>
        <v>2139.2099999999991</v>
      </c>
      <c r="I292" s="4">
        <f t="shared" si="241"/>
        <v>7.693782279063742E-2</v>
      </c>
      <c r="J292" s="3">
        <v>1241.9960000000001</v>
      </c>
      <c r="K292" s="3">
        <v>1336.778</v>
      </c>
      <c r="L292" s="3">
        <f t="shared" si="242"/>
        <v>94.781999999999925</v>
      </c>
      <c r="M292" s="4">
        <f t="shared" si="243"/>
        <v>7.631425544043613E-2</v>
      </c>
      <c r="N292" s="3">
        <v>24179.599999999999</v>
      </c>
      <c r="O292" s="3">
        <v>26042.248</v>
      </c>
      <c r="P292" s="3">
        <f t="shared" si="244"/>
        <v>1862.648000000001</v>
      </c>
      <c r="Q292" s="4">
        <f t="shared" si="245"/>
        <v>7.7033863256629601E-2</v>
      </c>
    </row>
    <row r="293" spans="1:17" outlineLevel="2">
      <c r="A293" s="30" t="s">
        <v>180</v>
      </c>
      <c r="B293" s="1" t="s">
        <v>89</v>
      </c>
      <c r="C293" s="1" t="s">
        <v>90</v>
      </c>
      <c r="D293" s="1" t="s">
        <v>86</v>
      </c>
      <c r="E293" s="1" t="s">
        <v>153</v>
      </c>
      <c r="F293" s="3">
        <v>1989.8309999999999</v>
      </c>
      <c r="G293" s="3">
        <v>2046.356</v>
      </c>
      <c r="H293" s="16">
        <f t="shared" si="240"/>
        <v>56.525000000000091</v>
      </c>
      <c r="I293" s="4">
        <f t="shared" si="241"/>
        <v>2.8406935061319326E-2</v>
      </c>
      <c r="J293" s="3">
        <v>256.584</v>
      </c>
      <c r="K293" s="3">
        <v>266.08100000000002</v>
      </c>
      <c r="L293" s="3">
        <f t="shared" si="242"/>
        <v>9.4970000000000141</v>
      </c>
      <c r="M293" s="4">
        <f t="shared" si="243"/>
        <v>3.7013219842234955E-2</v>
      </c>
      <c r="N293" s="3">
        <v>3599.0230000000001</v>
      </c>
      <c r="O293" s="3">
        <v>3606.5169999999998</v>
      </c>
      <c r="P293" s="3">
        <f t="shared" si="244"/>
        <v>7.4939999999996871</v>
      </c>
      <c r="Q293" s="4">
        <f t="shared" si="245"/>
        <v>2.0822317612306691E-3</v>
      </c>
    </row>
    <row r="294" spans="1:17" outlineLevel="1">
      <c r="A294" s="30"/>
      <c r="B294" s="9" t="s">
        <v>229</v>
      </c>
      <c r="F294" s="3">
        <f>SUBTOTAL(9,F288:F293)</f>
        <v>37630.671724566106</v>
      </c>
      <c r="G294" s="3">
        <f>SUBTOTAL(9,G288:G293)</f>
        <v>34984.639515147828</v>
      </c>
      <c r="H294" s="16">
        <f>SUBTOTAL(9,H288:H293)</f>
        <v>-2646.0322094182789</v>
      </c>
      <c r="I294" s="4"/>
      <c r="J294" s="3">
        <f>SUBTOTAL(9,J288:J293)</f>
        <v>2326.4851103516535</v>
      </c>
      <c r="K294" s="3">
        <f>SUBTOTAL(9,K288:K293)</f>
        <v>2199.9171374609236</v>
      </c>
      <c r="L294" s="3">
        <f>SUBTOTAL(9,L288:L293)</f>
        <v>-126.56797289073</v>
      </c>
      <c r="M294" s="4"/>
      <c r="N294" s="3">
        <f>SUBTOTAL(9,N288:N293)</f>
        <v>28580.043218790473</v>
      </c>
      <c r="O294" s="3">
        <f>SUBTOTAL(9,O288:O293)</f>
        <v>30104.463171965988</v>
      </c>
      <c r="P294" s="3">
        <f>SUBTOTAL(9,P288:P293)</f>
        <v>1524.4199531755171</v>
      </c>
      <c r="Q294" s="4"/>
    </row>
    <row r="295" spans="1:17" outlineLevel="2">
      <c r="A295" s="30" t="s">
        <v>180</v>
      </c>
      <c r="B295" s="1" t="s">
        <v>91</v>
      </c>
      <c r="C295" s="1" t="s">
        <v>92</v>
      </c>
      <c r="D295" s="1" t="s">
        <v>93</v>
      </c>
      <c r="E295" s="1" t="s">
        <v>3</v>
      </c>
      <c r="F295" s="3">
        <v>1288.8327999999999</v>
      </c>
      <c r="G295" s="3">
        <v>1114.0918999999999</v>
      </c>
      <c r="H295" s="16">
        <f t="shared" ref="H295:H300" si="246">G295-F295</f>
        <v>-174.74090000000001</v>
      </c>
      <c r="I295" s="4">
        <f t="shared" ref="I295:I300" si="247">IF(F295&gt;0,(G295-F295)/F295,0)</f>
        <v>-0.13558073630652481</v>
      </c>
      <c r="J295" s="3">
        <v>1858.626</v>
      </c>
      <c r="K295" s="3">
        <v>1726.6451</v>
      </c>
      <c r="L295" s="3">
        <f t="shared" ref="L295:L300" si="248">K295-J295</f>
        <v>-131.98090000000002</v>
      </c>
      <c r="M295" s="4">
        <f t="shared" ref="M295:M300" si="249">IF(J295&gt;0,(K295-J295)/J295,0)</f>
        <v>-7.1009928839906478E-2</v>
      </c>
      <c r="N295" s="3">
        <v>2389.3834000000002</v>
      </c>
      <c r="O295" s="3">
        <v>1223.0243</v>
      </c>
      <c r="P295" s="3">
        <f t="shared" ref="P295:P300" si="250">O295-N295</f>
        <v>-1166.3591000000001</v>
      </c>
      <c r="Q295" s="4">
        <f t="shared" ref="Q295:Q300" si="251">IF(N295&gt;0,(O295-N295)/N295,0)</f>
        <v>-0.48814229646024998</v>
      </c>
    </row>
    <row r="296" spans="1:17" outlineLevel="2">
      <c r="A296" s="30" t="s">
        <v>180</v>
      </c>
      <c r="B296" s="1" t="s">
        <v>91</v>
      </c>
      <c r="C296" s="1" t="s">
        <v>92</v>
      </c>
      <c r="D296" s="1" t="s">
        <v>93</v>
      </c>
      <c r="E296" s="1" t="s">
        <v>154</v>
      </c>
      <c r="F296" s="3">
        <v>620.67600000000004</v>
      </c>
      <c r="G296" s="3">
        <v>306.97000000000003</v>
      </c>
      <c r="H296" s="16">
        <f t="shared" si="246"/>
        <v>-313.70600000000002</v>
      </c>
      <c r="I296" s="4">
        <f t="shared" si="247"/>
        <v>-0.50542634160173749</v>
      </c>
      <c r="J296" s="3">
        <v>30.042000000000002</v>
      </c>
      <c r="K296" s="3">
        <v>14.574</v>
      </c>
      <c r="L296" s="3">
        <f t="shared" si="248"/>
        <v>-15.468000000000002</v>
      </c>
      <c r="M296" s="4">
        <f t="shared" si="249"/>
        <v>-0.51487916916317156</v>
      </c>
      <c r="N296" s="3">
        <v>7.2140000000000004</v>
      </c>
      <c r="O296" s="3">
        <v>0.53400000000000003</v>
      </c>
      <c r="P296" s="3">
        <f t="shared" si="250"/>
        <v>-6.6800000000000006</v>
      </c>
      <c r="Q296" s="4">
        <f t="shared" si="251"/>
        <v>-0.92597726642639311</v>
      </c>
    </row>
    <row r="297" spans="1:17" outlineLevel="2">
      <c r="A297" s="30" t="s">
        <v>180</v>
      </c>
      <c r="B297" s="1" t="s">
        <v>91</v>
      </c>
      <c r="C297" s="1" t="s">
        <v>92</v>
      </c>
      <c r="D297" s="1" t="s">
        <v>93</v>
      </c>
      <c r="E297" s="1" t="s">
        <v>156</v>
      </c>
      <c r="F297" s="3">
        <v>1910.9580000000001</v>
      </c>
      <c r="G297" s="3">
        <v>695.84900000000005</v>
      </c>
      <c r="H297" s="16">
        <f t="shared" si="246"/>
        <v>-1215.1089999999999</v>
      </c>
      <c r="I297" s="4">
        <f t="shared" si="247"/>
        <v>-0.63586379187820974</v>
      </c>
      <c r="J297" s="3">
        <v>160.74299999999999</v>
      </c>
      <c r="K297" s="3">
        <v>72.468000000000004</v>
      </c>
      <c r="L297" s="3">
        <f t="shared" si="248"/>
        <v>-88.274999999999991</v>
      </c>
      <c r="M297" s="4">
        <f t="shared" si="249"/>
        <v>-0.54916854855265851</v>
      </c>
      <c r="N297" s="3">
        <v>98.93</v>
      </c>
      <c r="O297" s="3">
        <v>2.839</v>
      </c>
      <c r="P297" s="3">
        <f t="shared" si="250"/>
        <v>-96.091000000000008</v>
      </c>
      <c r="Q297" s="4">
        <f t="shared" si="251"/>
        <v>-0.97130294147376939</v>
      </c>
    </row>
    <row r="298" spans="1:17" outlineLevel="2">
      <c r="A298" s="30" t="s">
        <v>180</v>
      </c>
      <c r="B298" s="1" t="s">
        <v>91</v>
      </c>
      <c r="C298" s="1" t="s">
        <v>92</v>
      </c>
      <c r="D298" s="1" t="s">
        <v>93</v>
      </c>
      <c r="E298" s="1" t="s">
        <v>157</v>
      </c>
      <c r="F298" s="19">
        <v>11369.574409733405</v>
      </c>
      <c r="G298" s="41">
        <v>2831.3101559358893</v>
      </c>
      <c r="H298" s="16">
        <f t="shared" si="246"/>
        <v>-8538.2642537975153</v>
      </c>
      <c r="I298" s="4">
        <f t="shared" si="247"/>
        <v>-0.75097483389421982</v>
      </c>
      <c r="J298" s="19">
        <v>379.48976993868911</v>
      </c>
      <c r="K298" s="19">
        <v>95.863818081871614</v>
      </c>
      <c r="L298" s="3">
        <f t="shared" si="248"/>
        <v>-283.62595185681749</v>
      </c>
      <c r="M298" s="4">
        <f t="shared" si="249"/>
        <v>-0.74738760916438007</v>
      </c>
      <c r="N298" s="19">
        <v>80.532650371064335</v>
      </c>
      <c r="O298" s="19">
        <v>27.123555477526633</v>
      </c>
      <c r="P298" s="3">
        <f t="shared" si="250"/>
        <v>-53.409094893537699</v>
      </c>
      <c r="Q298" s="4">
        <f t="shared" si="251"/>
        <v>-0.66319802772476211</v>
      </c>
    </row>
    <row r="299" spans="1:17" outlineLevel="2">
      <c r="A299" s="30" t="s">
        <v>180</v>
      </c>
      <c r="B299" s="1" t="s">
        <v>91</v>
      </c>
      <c r="C299" s="1" t="s">
        <v>92</v>
      </c>
      <c r="D299" s="1" t="s">
        <v>93</v>
      </c>
      <c r="E299" s="1" t="s">
        <v>152</v>
      </c>
      <c r="F299" s="3">
        <v>2505.5729999999999</v>
      </c>
      <c r="G299" s="3">
        <v>2431.7370000000001</v>
      </c>
      <c r="H299" s="16">
        <f t="shared" si="246"/>
        <v>-73.835999999999785</v>
      </c>
      <c r="I299" s="4">
        <f t="shared" si="247"/>
        <v>-2.9468708355334206E-2</v>
      </c>
      <c r="J299" s="3">
        <v>946.56799999999998</v>
      </c>
      <c r="K299" s="3">
        <v>920.54499999999996</v>
      </c>
      <c r="L299" s="3">
        <f t="shared" si="248"/>
        <v>-26.023000000000025</v>
      </c>
      <c r="M299" s="4">
        <f t="shared" si="249"/>
        <v>-2.7491949865197245E-2</v>
      </c>
      <c r="N299" s="3">
        <v>14491.152</v>
      </c>
      <c r="O299" s="3">
        <v>13990.263999999999</v>
      </c>
      <c r="P299" s="3">
        <f t="shared" si="250"/>
        <v>-500.88800000000083</v>
      </c>
      <c r="Q299" s="4">
        <f t="shared" si="251"/>
        <v>-3.4565091857431403E-2</v>
      </c>
    </row>
    <row r="300" spans="1:17" outlineLevel="2">
      <c r="A300" s="30" t="s">
        <v>180</v>
      </c>
      <c r="B300" s="1" t="s">
        <v>91</v>
      </c>
      <c r="C300" s="1" t="s">
        <v>92</v>
      </c>
      <c r="D300" s="1" t="s">
        <v>93</v>
      </c>
      <c r="E300" s="1" t="s">
        <v>153</v>
      </c>
      <c r="F300" s="3">
        <v>3287.7170000000001</v>
      </c>
      <c r="G300" s="3">
        <v>1918.5239999999999</v>
      </c>
      <c r="H300" s="16">
        <f t="shared" si="246"/>
        <v>-1369.1930000000002</v>
      </c>
      <c r="I300" s="4">
        <f t="shared" si="247"/>
        <v>-0.41645707340382404</v>
      </c>
      <c r="J300" s="3">
        <v>325.11599999999999</v>
      </c>
      <c r="K300" s="3">
        <v>330.81599999999997</v>
      </c>
      <c r="L300" s="3">
        <f t="shared" si="248"/>
        <v>5.6999999999999886</v>
      </c>
      <c r="M300" s="4">
        <f t="shared" si="249"/>
        <v>1.7532203890303733E-2</v>
      </c>
      <c r="N300" s="3">
        <v>648.66899999999998</v>
      </c>
      <c r="O300" s="3">
        <v>659.67600000000004</v>
      </c>
      <c r="P300" s="3">
        <f t="shared" si="250"/>
        <v>11.007000000000062</v>
      </c>
      <c r="Q300" s="4">
        <f t="shared" si="251"/>
        <v>1.6968592610406945E-2</v>
      </c>
    </row>
    <row r="301" spans="1:17" outlineLevel="1">
      <c r="A301" s="30"/>
      <c r="B301" s="9" t="s">
        <v>230</v>
      </c>
      <c r="F301" s="3">
        <f>SUBTOTAL(9,F295:F300)</f>
        <v>20983.331209733406</v>
      </c>
      <c r="G301" s="3">
        <f>SUBTOTAL(9,G295:G300)</f>
        <v>9298.4820559358886</v>
      </c>
      <c r="H301" s="16">
        <f>SUBTOTAL(9,H295:H300)</f>
        <v>-11684.849153797513</v>
      </c>
      <c r="I301" s="4"/>
      <c r="J301" s="3">
        <f>SUBTOTAL(9,J295:J300)</f>
        <v>3700.5847699386895</v>
      </c>
      <c r="K301" s="3">
        <f>SUBTOTAL(9,K295:K300)</f>
        <v>3160.9119180818716</v>
      </c>
      <c r="L301" s="3">
        <f>SUBTOTAL(9,L295:L300)</f>
        <v>-539.67285185681749</v>
      </c>
      <c r="M301" s="4"/>
      <c r="N301" s="3">
        <f>SUBTOTAL(9,N295:N300)</f>
        <v>17715.881050371067</v>
      </c>
      <c r="O301" s="3">
        <f>SUBTOTAL(9,O295:O300)</f>
        <v>15903.460855477526</v>
      </c>
      <c r="P301" s="3">
        <f>SUBTOTAL(9,P295:P300)</f>
        <v>-1812.4201948935388</v>
      </c>
      <c r="Q301" s="4"/>
    </row>
    <row r="302" spans="1:17" outlineLevel="2">
      <c r="A302" s="30" t="s">
        <v>180</v>
      </c>
      <c r="B302" s="1" t="s">
        <v>94</v>
      </c>
      <c r="C302" s="1" t="s">
        <v>95</v>
      </c>
      <c r="D302" s="1" t="s">
        <v>11</v>
      </c>
      <c r="E302" s="1" t="s">
        <v>3</v>
      </c>
      <c r="F302" s="3">
        <v>2116.0942</v>
      </c>
      <c r="G302" s="3">
        <v>2050.4848999999999</v>
      </c>
      <c r="H302" s="16">
        <f t="shared" ref="H302:H307" si="252">G302-F302</f>
        <v>-65.609300000000076</v>
      </c>
      <c r="I302" s="4">
        <f t="shared" ref="I302:I307" si="253">IF(F302&gt;0,(G302-F302)/F302,0)</f>
        <v>-3.100490516915555E-2</v>
      </c>
      <c r="J302" s="3">
        <v>1334.4256</v>
      </c>
      <c r="K302" s="3">
        <v>1238.2019</v>
      </c>
      <c r="L302" s="3">
        <f t="shared" ref="L302:L307" si="254">K302-J302</f>
        <v>-96.223700000000008</v>
      </c>
      <c r="M302" s="4">
        <f t="shared" ref="M302:M307" si="255">IF(J302&gt;0,(K302-J302)/J302,0)</f>
        <v>-7.2108703550051806E-2</v>
      </c>
      <c r="N302" s="3">
        <v>2923.8888999999999</v>
      </c>
      <c r="O302" s="3">
        <v>1534.2971</v>
      </c>
      <c r="P302" s="3">
        <f t="shared" ref="P302:P307" si="256">O302-N302</f>
        <v>-1389.5917999999999</v>
      </c>
      <c r="Q302" s="4">
        <f t="shared" ref="Q302:Q307" si="257">IF(N302&gt;0,(O302-N302)/N302,0)</f>
        <v>-0.47525465143357531</v>
      </c>
    </row>
    <row r="303" spans="1:17" outlineLevel="2">
      <c r="A303" s="30" t="s">
        <v>180</v>
      </c>
      <c r="B303" s="1" t="s">
        <v>94</v>
      </c>
      <c r="C303" s="1" t="s">
        <v>95</v>
      </c>
      <c r="D303" s="1" t="s">
        <v>11</v>
      </c>
      <c r="E303" s="1" t="s">
        <v>154</v>
      </c>
      <c r="F303" s="3">
        <v>348.40600000000001</v>
      </c>
      <c r="G303" s="3">
        <v>185.17099999999999</v>
      </c>
      <c r="H303" s="16">
        <f t="shared" si="252"/>
        <v>-163.23500000000001</v>
      </c>
      <c r="I303" s="4">
        <f t="shared" si="253"/>
        <v>-0.4685194858871547</v>
      </c>
      <c r="J303" s="3">
        <v>27.449000000000002</v>
      </c>
      <c r="K303" s="3">
        <v>19.881</v>
      </c>
      <c r="L303" s="3">
        <f t="shared" si="254"/>
        <v>-7.5680000000000014</v>
      </c>
      <c r="M303" s="4">
        <f t="shared" si="255"/>
        <v>-0.27571131917374042</v>
      </c>
      <c r="N303" s="3">
        <v>118.208</v>
      </c>
      <c r="O303" s="3">
        <v>4.968</v>
      </c>
      <c r="P303" s="3">
        <f t="shared" si="256"/>
        <v>-113.24</v>
      </c>
      <c r="Q303" s="4">
        <f t="shared" si="257"/>
        <v>-0.95797238765565784</v>
      </c>
    </row>
    <row r="304" spans="1:17" outlineLevel="2">
      <c r="A304" s="30" t="s">
        <v>180</v>
      </c>
      <c r="B304" s="1" t="s">
        <v>94</v>
      </c>
      <c r="C304" s="1" t="s">
        <v>95</v>
      </c>
      <c r="D304" s="1" t="s">
        <v>11</v>
      </c>
      <c r="E304" s="1" t="s">
        <v>156</v>
      </c>
      <c r="F304" s="3">
        <v>2649.556</v>
      </c>
      <c r="G304" s="3">
        <v>1146.21</v>
      </c>
      <c r="H304" s="16">
        <f t="shared" si="252"/>
        <v>-1503.346</v>
      </c>
      <c r="I304" s="4">
        <f t="shared" si="253"/>
        <v>-0.56739544285910548</v>
      </c>
      <c r="J304" s="3">
        <v>252.03100000000001</v>
      </c>
      <c r="K304" s="3">
        <v>156.25800000000001</v>
      </c>
      <c r="L304" s="3">
        <f t="shared" si="254"/>
        <v>-95.772999999999996</v>
      </c>
      <c r="M304" s="4">
        <f t="shared" si="255"/>
        <v>-0.38000484067436147</v>
      </c>
      <c r="N304" s="3">
        <v>128.44200000000001</v>
      </c>
      <c r="O304" s="3">
        <v>4.609</v>
      </c>
      <c r="P304" s="3">
        <f t="shared" si="256"/>
        <v>-123.83300000000001</v>
      </c>
      <c r="Q304" s="4">
        <f t="shared" si="257"/>
        <v>-0.9641160990953116</v>
      </c>
    </row>
    <row r="305" spans="1:17" outlineLevel="2">
      <c r="A305" s="30" t="s">
        <v>180</v>
      </c>
      <c r="B305" s="1" t="s">
        <v>94</v>
      </c>
      <c r="C305" s="1" t="s">
        <v>95</v>
      </c>
      <c r="D305" s="1" t="s">
        <v>11</v>
      </c>
      <c r="E305" s="1" t="s">
        <v>157</v>
      </c>
      <c r="F305" s="19">
        <v>13273.709575774512</v>
      </c>
      <c r="G305" s="41">
        <v>3653.8342374996278</v>
      </c>
      <c r="H305" s="16">
        <f t="shared" si="252"/>
        <v>-9619.8753382748837</v>
      </c>
      <c r="I305" s="4">
        <f t="shared" si="253"/>
        <v>-0.72473149147634341</v>
      </c>
      <c r="J305" s="19">
        <v>447.68155067682824</v>
      </c>
      <c r="K305" s="19">
        <v>186.52756475695918</v>
      </c>
      <c r="L305" s="3">
        <f t="shared" si="254"/>
        <v>-261.15398591986906</v>
      </c>
      <c r="M305" s="4">
        <f t="shared" si="255"/>
        <v>-0.58334766202681998</v>
      </c>
      <c r="N305" s="19">
        <v>95.042446981655345</v>
      </c>
      <c r="O305" s="19">
        <v>41.247717488726117</v>
      </c>
      <c r="P305" s="3">
        <f t="shared" si="256"/>
        <v>-53.794729492929228</v>
      </c>
      <c r="Q305" s="4">
        <f t="shared" si="257"/>
        <v>-0.5660074124913097</v>
      </c>
    </row>
    <row r="306" spans="1:17" outlineLevel="2">
      <c r="A306" s="30" t="s">
        <v>180</v>
      </c>
      <c r="B306" s="1" t="s">
        <v>94</v>
      </c>
      <c r="C306" s="1" t="s">
        <v>95</v>
      </c>
      <c r="D306" s="1" t="s">
        <v>11</v>
      </c>
      <c r="E306" s="1" t="s">
        <v>152</v>
      </c>
      <c r="F306" s="3">
        <v>355.74200000000002</v>
      </c>
      <c r="G306" s="3">
        <v>482.24299999999999</v>
      </c>
      <c r="H306" s="16">
        <f t="shared" si="252"/>
        <v>126.50099999999998</v>
      </c>
      <c r="I306" s="4">
        <f t="shared" si="253"/>
        <v>0.35559759601059188</v>
      </c>
      <c r="J306" s="22">
        <v>69.17</v>
      </c>
      <c r="K306" s="3">
        <v>90.563999999999993</v>
      </c>
      <c r="L306" s="3">
        <f t="shared" si="254"/>
        <v>21.393999999999991</v>
      </c>
      <c r="M306" s="4">
        <f t="shared" si="255"/>
        <v>0.30929593754517842</v>
      </c>
      <c r="N306" s="3">
        <v>77.873999999999995</v>
      </c>
      <c r="O306" s="3">
        <v>84.902000000000001</v>
      </c>
      <c r="P306" s="3">
        <f t="shared" si="256"/>
        <v>7.0280000000000058</v>
      </c>
      <c r="Q306" s="4">
        <f t="shared" si="257"/>
        <v>9.0248349898554153E-2</v>
      </c>
    </row>
    <row r="307" spans="1:17" outlineLevel="2">
      <c r="A307" s="30" t="s">
        <v>180</v>
      </c>
      <c r="B307" s="1" t="s">
        <v>94</v>
      </c>
      <c r="C307" s="1" t="s">
        <v>95</v>
      </c>
      <c r="D307" s="1" t="s">
        <v>11</v>
      </c>
      <c r="E307" s="1" t="s">
        <v>153</v>
      </c>
      <c r="F307" s="3">
        <v>855.26700000000005</v>
      </c>
      <c r="G307" s="3">
        <v>918.96799999999996</v>
      </c>
      <c r="H307" s="16">
        <f t="shared" si="252"/>
        <v>63.700999999999908</v>
      </c>
      <c r="I307" s="4">
        <f t="shared" si="253"/>
        <v>7.4480834639942733E-2</v>
      </c>
      <c r="J307" s="22">
        <v>75.912000000000006</v>
      </c>
      <c r="K307" s="3">
        <v>81.984999999999999</v>
      </c>
      <c r="L307" s="3">
        <f t="shared" si="254"/>
        <v>6.0729999999999933</v>
      </c>
      <c r="M307" s="4">
        <f t="shared" si="255"/>
        <v>8.0000526925914126E-2</v>
      </c>
      <c r="N307" s="3">
        <v>194.63399999999999</v>
      </c>
      <c r="O307" s="3">
        <v>209.85300000000001</v>
      </c>
      <c r="P307" s="3">
        <f t="shared" si="256"/>
        <v>15.219000000000023</v>
      </c>
      <c r="Q307" s="4">
        <f t="shared" si="257"/>
        <v>7.8192915934523377E-2</v>
      </c>
    </row>
    <row r="308" spans="1:17" outlineLevel="1">
      <c r="A308" s="30"/>
      <c r="B308" s="9" t="s">
        <v>231</v>
      </c>
      <c r="F308" s="3">
        <f>SUBTOTAL(9,F302:F307)</f>
        <v>19598.774775774509</v>
      </c>
      <c r="G308" s="3">
        <f>SUBTOTAL(9,G302:G307)</f>
        <v>8436.9111374996282</v>
      </c>
      <c r="H308" s="16">
        <f>SUBTOTAL(9,H302:H307)</f>
        <v>-11161.863638274885</v>
      </c>
      <c r="I308" s="4"/>
      <c r="J308" s="22">
        <f>SUBTOTAL(9,J302:J307)</f>
        <v>2206.6691506768279</v>
      </c>
      <c r="K308" s="3">
        <f>SUBTOTAL(9,K302:K307)</f>
        <v>1773.4174647569594</v>
      </c>
      <c r="L308" s="3">
        <f>SUBTOTAL(9,L302:L307)</f>
        <v>-433.25168591986909</v>
      </c>
      <c r="M308" s="4"/>
      <c r="N308" s="3">
        <f>SUBTOTAL(9,N302:N307)</f>
        <v>3538.0893469816551</v>
      </c>
      <c r="O308" s="3">
        <f>SUBTOTAL(9,O302:O307)</f>
        <v>1879.8768174887261</v>
      </c>
      <c r="P308" s="3">
        <f>SUBTOTAL(9,P302:P307)</f>
        <v>-1658.2125294929292</v>
      </c>
      <c r="Q308" s="4"/>
    </row>
    <row r="309" spans="1:17" outlineLevel="2">
      <c r="A309" s="30" t="s">
        <v>180</v>
      </c>
      <c r="B309" s="1" t="s">
        <v>96</v>
      </c>
      <c r="C309" s="1" t="s">
        <v>97</v>
      </c>
      <c r="D309" s="1" t="s">
        <v>86</v>
      </c>
      <c r="E309" s="1" t="s">
        <v>3</v>
      </c>
      <c r="F309" s="3">
        <v>672.01220000000001</v>
      </c>
      <c r="G309" s="3">
        <v>629.78769999999997</v>
      </c>
      <c r="H309" s="16">
        <f t="shared" ref="H309:H314" si="258">G309-F309</f>
        <v>-42.224500000000035</v>
      </c>
      <c r="I309" s="4">
        <f t="shared" ref="I309:I314" si="259">IF(F309&gt;0,(G309-F309)/F309,0)</f>
        <v>-6.2832936663947514E-2</v>
      </c>
      <c r="J309" s="22">
        <v>1027.5482999999999</v>
      </c>
      <c r="K309" s="3">
        <v>987.67250000000001</v>
      </c>
      <c r="L309" s="3">
        <f t="shared" ref="L309:L314" si="260">K309-J309</f>
        <v>-39.875799999999913</v>
      </c>
      <c r="M309" s="4">
        <f t="shared" ref="M309:M314" si="261">IF(J309&gt;0,(K309-J309)/J309,0)</f>
        <v>-3.8806740276831675E-2</v>
      </c>
      <c r="N309" s="3">
        <v>1395.0151000000001</v>
      </c>
      <c r="O309" s="3">
        <v>1063.2783999999999</v>
      </c>
      <c r="P309" s="3">
        <f t="shared" ref="P309:P314" si="262">O309-N309</f>
        <v>-331.73670000000016</v>
      </c>
      <c r="Q309" s="4">
        <f t="shared" ref="Q309:Q314" si="263">IF(N309&gt;0,(O309-N309)/N309,0)</f>
        <v>-0.23780151196929705</v>
      </c>
    </row>
    <row r="310" spans="1:17" outlineLevel="2">
      <c r="A310" s="30" t="s">
        <v>180</v>
      </c>
      <c r="B310" s="1" t="s">
        <v>96</v>
      </c>
      <c r="C310" s="1" t="s">
        <v>97</v>
      </c>
      <c r="D310" s="1" t="s">
        <v>86</v>
      </c>
      <c r="E310" s="1" t="s">
        <v>154</v>
      </c>
      <c r="F310" s="3">
        <v>126.982</v>
      </c>
      <c r="G310" s="3">
        <v>85.491</v>
      </c>
      <c r="H310" s="16">
        <f t="shared" si="258"/>
        <v>-41.491</v>
      </c>
      <c r="I310" s="4">
        <f t="shared" si="259"/>
        <v>-0.32674709801389173</v>
      </c>
      <c r="J310" s="22">
        <v>7.9489999999999998</v>
      </c>
      <c r="K310" s="3">
        <v>7.6219999999999999</v>
      </c>
      <c r="L310" s="3">
        <f t="shared" si="260"/>
        <v>-0.32699999999999996</v>
      </c>
      <c r="M310" s="4">
        <f t="shared" si="261"/>
        <v>-4.1137249968549498E-2</v>
      </c>
      <c r="N310" s="3">
        <v>1.3380000000000001</v>
      </c>
      <c r="O310" s="3">
        <v>0.373</v>
      </c>
      <c r="P310" s="3">
        <f t="shared" si="262"/>
        <v>-0.96500000000000008</v>
      </c>
      <c r="Q310" s="4">
        <f t="shared" si="263"/>
        <v>-0.72122571001494773</v>
      </c>
    </row>
    <row r="311" spans="1:17" outlineLevel="2">
      <c r="A311" s="30" t="s">
        <v>180</v>
      </c>
      <c r="B311" s="1" t="s">
        <v>96</v>
      </c>
      <c r="C311" s="1" t="s">
        <v>97</v>
      </c>
      <c r="D311" s="1" t="s">
        <v>86</v>
      </c>
      <c r="E311" s="1" t="s">
        <v>156</v>
      </c>
      <c r="F311" s="3">
        <v>935.452</v>
      </c>
      <c r="G311" s="3">
        <v>364.12900000000002</v>
      </c>
      <c r="H311" s="16">
        <f t="shared" si="258"/>
        <v>-571.32299999999998</v>
      </c>
      <c r="I311" s="4">
        <f t="shared" si="259"/>
        <v>-0.61074539367065328</v>
      </c>
      <c r="J311" s="22">
        <v>83.447999999999993</v>
      </c>
      <c r="K311" s="3">
        <v>35.93</v>
      </c>
      <c r="L311" s="3">
        <f t="shared" si="260"/>
        <v>-47.517999999999994</v>
      </c>
      <c r="M311" s="4">
        <f t="shared" si="261"/>
        <v>-0.5694324609337551</v>
      </c>
      <c r="N311" s="3">
        <v>48.915999999999997</v>
      </c>
      <c r="O311" s="3">
        <v>1.4279999999999999</v>
      </c>
      <c r="P311" s="3">
        <f t="shared" si="262"/>
        <v>-47.488</v>
      </c>
      <c r="Q311" s="4">
        <f t="shared" si="263"/>
        <v>-0.97080709788208364</v>
      </c>
    </row>
    <row r="312" spans="1:17" outlineLevel="2">
      <c r="A312" s="30" t="s">
        <v>180</v>
      </c>
      <c r="B312" s="1" t="s">
        <v>96</v>
      </c>
      <c r="C312" s="1" t="s">
        <v>97</v>
      </c>
      <c r="D312" s="1" t="s">
        <v>86</v>
      </c>
      <c r="E312" s="1" t="s">
        <v>157</v>
      </c>
      <c r="F312" s="19">
        <v>5312.9502752242379</v>
      </c>
      <c r="G312" s="41">
        <v>1376.9851193178899</v>
      </c>
      <c r="H312" s="16">
        <f t="shared" si="258"/>
        <v>-3935.9651559063477</v>
      </c>
      <c r="I312" s="4">
        <f t="shared" si="259"/>
        <v>-0.74082476816333964</v>
      </c>
      <c r="J312" s="21">
        <v>175.19925851759101</v>
      </c>
      <c r="K312" s="19">
        <v>54.207605484268484</v>
      </c>
      <c r="L312" s="3">
        <f t="shared" si="260"/>
        <v>-120.99165303332252</v>
      </c>
      <c r="M312" s="4">
        <f t="shared" si="261"/>
        <v>-0.6905945496405983</v>
      </c>
      <c r="N312" s="19">
        <v>37.051142057769916</v>
      </c>
      <c r="O312" s="19">
        <v>14.243653108336227</v>
      </c>
      <c r="P312" s="3">
        <f t="shared" si="262"/>
        <v>-22.80748894943369</v>
      </c>
      <c r="Q312" s="4">
        <f t="shared" si="263"/>
        <v>-0.6155677715378487</v>
      </c>
    </row>
    <row r="313" spans="1:17" outlineLevel="2">
      <c r="A313" s="30" t="s">
        <v>180</v>
      </c>
      <c r="B313" s="1" t="s">
        <v>96</v>
      </c>
      <c r="C313" s="1" t="s">
        <v>97</v>
      </c>
      <c r="D313" s="1" t="s">
        <v>86</v>
      </c>
      <c r="E313" s="1" t="s">
        <v>152</v>
      </c>
      <c r="F313" s="3"/>
      <c r="G313" s="3"/>
      <c r="H313" s="16">
        <f t="shared" si="258"/>
        <v>0</v>
      </c>
      <c r="I313" s="4">
        <f t="shared" si="259"/>
        <v>0</v>
      </c>
      <c r="J313" s="22"/>
      <c r="K313" s="3"/>
      <c r="L313" s="3">
        <f t="shared" si="260"/>
        <v>0</v>
      </c>
      <c r="M313" s="4">
        <f t="shared" si="261"/>
        <v>0</v>
      </c>
      <c r="N313" s="3"/>
      <c r="O313" s="3"/>
      <c r="P313" s="3">
        <f t="shared" si="262"/>
        <v>0</v>
      </c>
      <c r="Q313" s="4">
        <f t="shared" si="263"/>
        <v>0</v>
      </c>
    </row>
    <row r="314" spans="1:17" outlineLevel="2">
      <c r="A314" s="30" t="s">
        <v>180</v>
      </c>
      <c r="B314" s="1" t="s">
        <v>96</v>
      </c>
      <c r="C314" s="1" t="s">
        <v>97</v>
      </c>
      <c r="D314" s="1" t="s">
        <v>86</v>
      </c>
      <c r="E314" s="1" t="s">
        <v>153</v>
      </c>
      <c r="F314" s="3">
        <v>1805.9870000000001</v>
      </c>
      <c r="G314" s="3">
        <v>1404.5889999999999</v>
      </c>
      <c r="H314" s="16">
        <f t="shared" si="258"/>
        <v>-401.39800000000014</v>
      </c>
      <c r="I314" s="4">
        <f t="shared" si="259"/>
        <v>-0.22225962866842347</v>
      </c>
      <c r="J314" s="22">
        <v>326.69799999999998</v>
      </c>
      <c r="K314" s="3">
        <v>315.65499999999997</v>
      </c>
      <c r="L314" s="3">
        <f t="shared" si="260"/>
        <v>-11.043000000000006</v>
      </c>
      <c r="M314" s="4">
        <f t="shared" si="261"/>
        <v>-3.3801859821608972E-2</v>
      </c>
      <c r="N314" s="3">
        <v>1354.81</v>
      </c>
      <c r="O314" s="3">
        <v>1358.5129999999999</v>
      </c>
      <c r="P314" s="3">
        <f t="shared" si="262"/>
        <v>3.7029999999999745</v>
      </c>
      <c r="Q314" s="4">
        <f t="shared" si="263"/>
        <v>2.7332245849971395E-3</v>
      </c>
    </row>
    <row r="315" spans="1:17" outlineLevel="1">
      <c r="A315" s="30"/>
      <c r="B315" s="9" t="s">
        <v>232</v>
      </c>
      <c r="F315" s="3">
        <f>SUBTOTAL(9,F309:F314)</f>
        <v>8853.3834752242365</v>
      </c>
      <c r="G315" s="3">
        <f>SUBTOTAL(9,G309:G314)</f>
        <v>3860.9818193178899</v>
      </c>
      <c r="H315" s="16">
        <f>SUBTOTAL(9,H309:H314)</f>
        <v>-4992.4016559063475</v>
      </c>
      <c r="I315" s="4"/>
      <c r="J315" s="36">
        <f>SUBTOTAL(9,J309:J314)</f>
        <v>1620.842558517591</v>
      </c>
      <c r="K315" s="3">
        <f>SUBTOTAL(9,K309:K314)</f>
        <v>1401.0871054842685</v>
      </c>
      <c r="L315" s="3">
        <f>SUBTOTAL(9,L309:L314)</f>
        <v>-219.75545303332245</v>
      </c>
      <c r="M315" s="4"/>
      <c r="N315" s="3">
        <f>SUBTOTAL(9,N309:N314)</f>
        <v>2837.1302420577699</v>
      </c>
      <c r="O315" s="3">
        <f>SUBTOTAL(9,O309:O314)</f>
        <v>2437.8360531083363</v>
      </c>
      <c r="P315" s="3">
        <f>SUBTOTAL(9,P309:P314)</f>
        <v>-399.29418894943387</v>
      </c>
      <c r="Q315" s="4"/>
    </row>
    <row r="316" spans="1:17" outlineLevel="2">
      <c r="A316" s="30" t="s">
        <v>180</v>
      </c>
      <c r="B316" s="1" t="s">
        <v>98</v>
      </c>
      <c r="C316" s="1" t="s">
        <v>99</v>
      </c>
      <c r="D316" s="1" t="s">
        <v>100</v>
      </c>
      <c r="E316" s="1" t="s">
        <v>3</v>
      </c>
      <c r="F316" s="3">
        <v>539.2432</v>
      </c>
      <c r="G316" s="3">
        <v>513.50170000000003</v>
      </c>
      <c r="H316" s="16">
        <f t="shared" ref="H316:H321" si="264">G316-F316</f>
        <v>-25.741499999999974</v>
      </c>
      <c r="I316" s="4">
        <f t="shared" ref="I316:I321" si="265">IF(F316&gt;0,(G316-F316)/F316,0)</f>
        <v>-4.7736346049426261E-2</v>
      </c>
      <c r="J316" s="3">
        <v>590.8261</v>
      </c>
      <c r="K316" s="3">
        <v>530.05359999999996</v>
      </c>
      <c r="L316" s="3">
        <f t="shared" ref="L316:L321" si="266">K316-J316</f>
        <v>-60.772500000000036</v>
      </c>
      <c r="M316" s="4">
        <f t="shared" ref="M316:M321" si="267">IF(J316&gt;0,(K316-J316)/J316,0)</f>
        <v>-0.10286021555242741</v>
      </c>
      <c r="N316" s="3">
        <v>772.30529999999999</v>
      </c>
      <c r="O316" s="3">
        <v>370.79390000000001</v>
      </c>
      <c r="P316" s="3">
        <f t="shared" ref="P316:P321" si="268">O316-N316</f>
        <v>-401.51139999999998</v>
      </c>
      <c r="Q316" s="4">
        <f t="shared" ref="Q316:Q321" si="269">IF(N316&gt;0,(O316-N316)/N316,0)</f>
        <v>-0.51988688929106142</v>
      </c>
    </row>
    <row r="317" spans="1:17" outlineLevel="2">
      <c r="A317" s="30" t="s">
        <v>180</v>
      </c>
      <c r="B317" s="1" t="s">
        <v>98</v>
      </c>
      <c r="C317" s="1" t="s">
        <v>99</v>
      </c>
      <c r="D317" s="1" t="s">
        <v>100</v>
      </c>
      <c r="E317" s="1" t="s">
        <v>154</v>
      </c>
      <c r="F317" s="3">
        <v>832.80799999999999</v>
      </c>
      <c r="G317" s="3">
        <v>397.68900000000002</v>
      </c>
      <c r="H317" s="16">
        <f t="shared" si="264"/>
        <v>-435.11899999999997</v>
      </c>
      <c r="I317" s="4">
        <f t="shared" si="265"/>
        <v>-0.5224721664537324</v>
      </c>
      <c r="J317" s="3">
        <v>33.067</v>
      </c>
      <c r="K317" s="3">
        <v>12.202999999999999</v>
      </c>
      <c r="L317" s="3">
        <f t="shared" si="266"/>
        <v>-20.864000000000001</v>
      </c>
      <c r="M317" s="4">
        <f t="shared" si="267"/>
        <v>-0.6309613814376871</v>
      </c>
      <c r="N317" s="3">
        <v>9.673</v>
      </c>
      <c r="O317" s="3">
        <v>0.38500000000000001</v>
      </c>
      <c r="P317" s="3">
        <f t="shared" si="268"/>
        <v>-9.2880000000000003</v>
      </c>
      <c r="Q317" s="4">
        <f t="shared" si="269"/>
        <v>-0.96019849064406082</v>
      </c>
    </row>
    <row r="318" spans="1:17" outlineLevel="2">
      <c r="A318" s="30" t="s">
        <v>180</v>
      </c>
      <c r="B318" s="1" t="s">
        <v>98</v>
      </c>
      <c r="C318" s="1" t="s">
        <v>99</v>
      </c>
      <c r="D318" s="1" t="s">
        <v>100</v>
      </c>
      <c r="E318" s="1" t="s">
        <v>156</v>
      </c>
      <c r="F318" s="3">
        <v>476.63499999999999</v>
      </c>
      <c r="G318" s="3">
        <v>192.529</v>
      </c>
      <c r="H318" s="16">
        <f t="shared" si="264"/>
        <v>-284.10599999999999</v>
      </c>
      <c r="I318" s="4">
        <f t="shared" si="265"/>
        <v>-0.596066172228225</v>
      </c>
      <c r="J318" s="3">
        <v>45.581000000000003</v>
      </c>
      <c r="K318" s="3">
        <v>21.509</v>
      </c>
      <c r="L318" s="3">
        <f t="shared" si="266"/>
        <v>-24.072000000000003</v>
      </c>
      <c r="M318" s="4">
        <f t="shared" si="267"/>
        <v>-0.52811478466905071</v>
      </c>
      <c r="N318" s="3">
        <v>26.15</v>
      </c>
      <c r="O318" s="3">
        <v>0.76900000000000002</v>
      </c>
      <c r="P318" s="3">
        <f t="shared" si="268"/>
        <v>-25.381</v>
      </c>
      <c r="Q318" s="4">
        <f t="shared" si="269"/>
        <v>-0.97059273422562142</v>
      </c>
    </row>
    <row r="319" spans="1:17" outlineLevel="2">
      <c r="A319" s="30" t="s">
        <v>180</v>
      </c>
      <c r="B319" s="1" t="s">
        <v>98</v>
      </c>
      <c r="C319" s="1" t="s">
        <v>99</v>
      </c>
      <c r="D319" s="1" t="s">
        <v>100</v>
      </c>
      <c r="E319" s="1" t="s">
        <v>157</v>
      </c>
      <c r="F319" s="19">
        <v>3331.443961277027</v>
      </c>
      <c r="G319" s="41">
        <v>624.0464067105496</v>
      </c>
      <c r="H319" s="16">
        <f t="shared" si="264"/>
        <v>-2707.3975545664775</v>
      </c>
      <c r="I319" s="4">
        <f t="shared" si="265"/>
        <v>-0.8126799027796533</v>
      </c>
      <c r="J319" s="19">
        <v>106.62417967013928</v>
      </c>
      <c r="K319" s="19">
        <v>23.16055389343596</v>
      </c>
      <c r="L319" s="3">
        <f t="shared" si="266"/>
        <v>-83.463625776703324</v>
      </c>
      <c r="M319" s="4">
        <f t="shared" si="267"/>
        <v>-0.78278328644508943</v>
      </c>
      <c r="N319" s="19">
        <v>25.495511564185914</v>
      </c>
      <c r="O319" s="19">
        <v>6.6407719717096301</v>
      </c>
      <c r="P319" s="3">
        <f t="shared" si="268"/>
        <v>-18.854739592476285</v>
      </c>
      <c r="Q319" s="4">
        <f t="shared" si="269"/>
        <v>-0.73953172286850433</v>
      </c>
    </row>
    <row r="320" spans="1:17" outlineLevel="2">
      <c r="A320" s="30" t="s">
        <v>180</v>
      </c>
      <c r="B320" s="1" t="s">
        <v>98</v>
      </c>
      <c r="C320" s="1" t="s">
        <v>99</v>
      </c>
      <c r="D320" s="1" t="s">
        <v>100</v>
      </c>
      <c r="E320" s="1" t="s">
        <v>152</v>
      </c>
      <c r="F320" s="3">
        <v>2136.44</v>
      </c>
      <c r="G320" s="3">
        <v>2062.127</v>
      </c>
      <c r="H320" s="16">
        <f t="shared" si="264"/>
        <v>-74.313000000000102</v>
      </c>
      <c r="I320" s="4">
        <f t="shared" si="265"/>
        <v>-3.4783565183202012E-2</v>
      </c>
      <c r="J320" s="3">
        <v>254.203</v>
      </c>
      <c r="K320" s="3">
        <v>245.536</v>
      </c>
      <c r="L320" s="3">
        <f t="shared" si="266"/>
        <v>-8.6670000000000016</v>
      </c>
      <c r="M320" s="4">
        <f t="shared" si="267"/>
        <v>-3.4094798251790896E-2</v>
      </c>
      <c r="N320" s="3">
        <v>7670.1809999999996</v>
      </c>
      <c r="O320" s="3">
        <v>7403.2579999999998</v>
      </c>
      <c r="P320" s="3">
        <f t="shared" si="268"/>
        <v>-266.92299999999977</v>
      </c>
      <c r="Q320" s="4">
        <f t="shared" si="269"/>
        <v>-3.4800091418963883E-2</v>
      </c>
    </row>
    <row r="321" spans="1:17" outlineLevel="2">
      <c r="A321" s="30" t="s">
        <v>180</v>
      </c>
      <c r="B321" s="1" t="s">
        <v>98</v>
      </c>
      <c r="C321" s="1" t="s">
        <v>99</v>
      </c>
      <c r="D321" s="1" t="s">
        <v>100</v>
      </c>
      <c r="E321" s="1" t="s">
        <v>153</v>
      </c>
      <c r="F321" s="3">
        <v>416.37900000000002</v>
      </c>
      <c r="G321" s="3">
        <v>546.35500000000002</v>
      </c>
      <c r="H321" s="16">
        <f t="shared" si="264"/>
        <v>129.976</v>
      </c>
      <c r="I321" s="4">
        <f t="shared" si="265"/>
        <v>0.31215791382370389</v>
      </c>
      <c r="J321" s="3">
        <v>54.203000000000003</v>
      </c>
      <c r="K321" s="3">
        <v>56.917999999999999</v>
      </c>
      <c r="L321" s="3">
        <f t="shared" si="266"/>
        <v>2.7149999999999963</v>
      </c>
      <c r="M321" s="4">
        <f t="shared" si="267"/>
        <v>5.0089478442152578E-2</v>
      </c>
      <c r="N321" s="3">
        <v>9.1140000000000008</v>
      </c>
      <c r="O321" s="3">
        <v>10.552</v>
      </c>
      <c r="P321" s="3">
        <f t="shared" si="268"/>
        <v>1.4379999999999988</v>
      </c>
      <c r="Q321" s="4">
        <f t="shared" si="269"/>
        <v>0.15777924072854935</v>
      </c>
    </row>
    <row r="322" spans="1:17" outlineLevel="1">
      <c r="A322" s="30"/>
      <c r="B322" s="9" t="s">
        <v>233</v>
      </c>
      <c r="F322" s="3">
        <f>SUBTOTAL(9,F316:F321)</f>
        <v>7732.9491612770262</v>
      </c>
      <c r="G322" s="3">
        <f>SUBTOTAL(9,G316:G321)</f>
        <v>4336.2481067105491</v>
      </c>
      <c r="H322" s="16">
        <f>SUBTOTAL(9,H316:H321)</f>
        <v>-3396.7010545664775</v>
      </c>
      <c r="I322" s="4"/>
      <c r="J322" s="3">
        <f>SUBTOTAL(9,J316:J321)</f>
        <v>1084.5042796701393</v>
      </c>
      <c r="K322" s="3">
        <f>SUBTOTAL(9,K316:K321)</f>
        <v>889.38015389343593</v>
      </c>
      <c r="L322" s="3">
        <f>SUBTOTAL(9,L316:L321)</f>
        <v>-195.12412577670335</v>
      </c>
      <c r="M322" s="4"/>
      <c r="N322" s="3">
        <f>SUBTOTAL(9,N316:N321)</f>
        <v>8512.9188115641846</v>
      </c>
      <c r="O322" s="3">
        <f>SUBTOTAL(9,O316:O321)</f>
        <v>7792.3986719717095</v>
      </c>
      <c r="P322" s="3">
        <f>SUBTOTAL(9,P316:P321)</f>
        <v>-720.52013959247608</v>
      </c>
      <c r="Q322" s="4"/>
    </row>
    <row r="323" spans="1:17" outlineLevel="2">
      <c r="A323" s="30" t="s">
        <v>180</v>
      </c>
      <c r="B323" s="1" t="s">
        <v>101</v>
      </c>
      <c r="C323" s="1" t="s">
        <v>102</v>
      </c>
      <c r="D323" s="1" t="s">
        <v>11</v>
      </c>
      <c r="E323" s="1" t="s">
        <v>3</v>
      </c>
      <c r="F323" s="3">
        <v>1363.1356000000001</v>
      </c>
      <c r="G323" s="3">
        <v>1204.6107</v>
      </c>
      <c r="H323" s="16">
        <f t="shared" ref="H323:H328" si="270">G323-F323</f>
        <v>-158.52490000000012</v>
      </c>
      <c r="I323" s="4">
        <f t="shared" ref="I323:I328" si="271">IF(F323&gt;0,(G323-F323)/F323,0)</f>
        <v>-0.11629429970136508</v>
      </c>
      <c r="J323" s="3">
        <v>1288.3883000000001</v>
      </c>
      <c r="K323" s="3">
        <v>1269.934</v>
      </c>
      <c r="L323" s="3">
        <f t="shared" ref="L323:L328" si="272">K323-J323</f>
        <v>-18.454300000000103</v>
      </c>
      <c r="M323" s="4">
        <f t="shared" ref="M323:M328" si="273">IF(J323&gt;0,(K323-J323)/J323,0)</f>
        <v>-1.4323554474998028E-2</v>
      </c>
      <c r="N323" s="3">
        <v>1950.5164</v>
      </c>
      <c r="O323" s="3">
        <v>1048.2644</v>
      </c>
      <c r="P323" s="3">
        <f t="shared" ref="P323:P328" si="274">O323-N323</f>
        <v>-902.25199999999995</v>
      </c>
      <c r="Q323" s="4">
        <f t="shared" ref="Q323:Q328" si="275">IF(N323&gt;0,(O323-N323)/N323,0)</f>
        <v>-0.46257083508756963</v>
      </c>
    </row>
    <row r="324" spans="1:17" outlineLevel="2">
      <c r="A324" s="30" t="s">
        <v>180</v>
      </c>
      <c r="B324" s="1" t="s">
        <v>101</v>
      </c>
      <c r="C324" s="1" t="s">
        <v>102</v>
      </c>
      <c r="D324" s="1" t="s">
        <v>11</v>
      </c>
      <c r="E324" s="1" t="s">
        <v>154</v>
      </c>
      <c r="F324" s="3">
        <v>128.00399999999999</v>
      </c>
      <c r="G324" s="3">
        <v>89.238</v>
      </c>
      <c r="H324" s="16">
        <f t="shared" si="270"/>
        <v>-38.765999999999991</v>
      </c>
      <c r="I324" s="4">
        <f t="shared" si="271"/>
        <v>-0.30284991094028307</v>
      </c>
      <c r="J324" s="3">
        <v>13.768000000000001</v>
      </c>
      <c r="K324" s="3">
        <v>12.766</v>
      </c>
      <c r="L324" s="3">
        <f t="shared" si="272"/>
        <v>-1.0020000000000007</v>
      </c>
      <c r="M324" s="4">
        <f t="shared" si="273"/>
        <v>-7.2777454968041874E-2</v>
      </c>
      <c r="N324" s="3">
        <v>1.75</v>
      </c>
      <c r="O324" s="3">
        <v>0.67300000000000004</v>
      </c>
      <c r="P324" s="3">
        <f t="shared" si="274"/>
        <v>-1.077</v>
      </c>
      <c r="Q324" s="4">
        <f t="shared" si="275"/>
        <v>-0.61542857142857144</v>
      </c>
    </row>
    <row r="325" spans="1:17" outlineLevel="2">
      <c r="A325" s="30" t="s">
        <v>180</v>
      </c>
      <c r="B325" s="1" t="s">
        <v>101</v>
      </c>
      <c r="C325" s="1" t="s">
        <v>102</v>
      </c>
      <c r="D325" s="1" t="s">
        <v>11</v>
      </c>
      <c r="E325" s="1" t="s">
        <v>156</v>
      </c>
      <c r="F325" s="3">
        <v>2627.4259999999999</v>
      </c>
      <c r="G325" s="3">
        <v>1065.8340000000001</v>
      </c>
      <c r="H325" s="16">
        <f t="shared" si="270"/>
        <v>-1561.5919999999999</v>
      </c>
      <c r="I325" s="4">
        <f t="shared" si="271"/>
        <v>-0.59434290442433013</v>
      </c>
      <c r="J325" s="3">
        <v>262.154</v>
      </c>
      <c r="K325" s="3">
        <v>147.78100000000001</v>
      </c>
      <c r="L325" s="3">
        <f t="shared" si="272"/>
        <v>-114.37299999999999</v>
      </c>
      <c r="M325" s="4">
        <f t="shared" si="273"/>
        <v>-0.43628172753419742</v>
      </c>
      <c r="N325" s="3">
        <v>148.34200000000001</v>
      </c>
      <c r="O325" s="3">
        <v>3.9540000000000002</v>
      </c>
      <c r="P325" s="3">
        <f t="shared" si="274"/>
        <v>-144.38800000000001</v>
      </c>
      <c r="Q325" s="4">
        <f t="shared" si="275"/>
        <v>-0.97334537757344508</v>
      </c>
    </row>
    <row r="326" spans="1:17" outlineLevel="2">
      <c r="A326" s="30" t="s">
        <v>180</v>
      </c>
      <c r="B326" s="1" t="s">
        <v>101</v>
      </c>
      <c r="C326" s="1" t="s">
        <v>102</v>
      </c>
      <c r="D326" s="1" t="s">
        <v>11</v>
      </c>
      <c r="E326" s="1" t="s">
        <v>157</v>
      </c>
      <c r="F326" s="19">
        <v>11989.781219636568</v>
      </c>
      <c r="G326" s="41">
        <v>3646.3571718834637</v>
      </c>
      <c r="H326" s="16">
        <f t="shared" si="270"/>
        <v>-8343.4240477531057</v>
      </c>
      <c r="I326" s="4">
        <f t="shared" si="271"/>
        <v>-0.69587792261700754</v>
      </c>
      <c r="J326" s="19">
        <v>412.24646705822823</v>
      </c>
      <c r="K326" s="19">
        <v>188.50381949690438</v>
      </c>
      <c r="L326" s="3">
        <f t="shared" si="272"/>
        <v>-223.74264756132385</v>
      </c>
      <c r="M326" s="4">
        <f t="shared" si="273"/>
        <v>-0.54274000007311418</v>
      </c>
      <c r="N326" s="19">
        <v>84.58517868711894</v>
      </c>
      <c r="O326" s="19">
        <v>40.322511020139224</v>
      </c>
      <c r="P326" s="3">
        <f t="shared" si="274"/>
        <v>-44.262667666979716</v>
      </c>
      <c r="Q326" s="4">
        <f t="shared" si="275"/>
        <v>-0.52329105824446598</v>
      </c>
    </row>
    <row r="327" spans="1:17" outlineLevel="2">
      <c r="A327" s="30" t="s">
        <v>180</v>
      </c>
      <c r="B327" s="1" t="s">
        <v>101</v>
      </c>
      <c r="C327" s="1" t="s">
        <v>102</v>
      </c>
      <c r="D327" s="1" t="s">
        <v>11</v>
      </c>
      <c r="E327" s="1" t="s">
        <v>152</v>
      </c>
      <c r="F327" s="3">
        <v>1973.4</v>
      </c>
      <c r="G327" s="3">
        <v>0</v>
      </c>
      <c r="H327" s="16">
        <f t="shared" si="270"/>
        <v>-1973.4</v>
      </c>
      <c r="I327" s="4">
        <f t="shared" si="271"/>
        <v>-1</v>
      </c>
      <c r="J327" s="3">
        <v>64.680000000000007</v>
      </c>
      <c r="K327" s="3">
        <v>0</v>
      </c>
      <c r="L327" s="3">
        <f t="shared" si="272"/>
        <v>-64.680000000000007</v>
      </c>
      <c r="M327" s="4">
        <f t="shared" si="273"/>
        <v>-1</v>
      </c>
      <c r="N327" s="3">
        <v>3446.7</v>
      </c>
      <c r="O327" s="3">
        <v>0</v>
      </c>
      <c r="P327" s="3">
        <f t="shared" si="274"/>
        <v>-3446.7</v>
      </c>
      <c r="Q327" s="4">
        <f t="shared" si="275"/>
        <v>-1</v>
      </c>
    </row>
    <row r="328" spans="1:17" outlineLevel="2">
      <c r="A328" s="30" t="s">
        <v>180</v>
      </c>
      <c r="B328" s="1" t="s">
        <v>101</v>
      </c>
      <c r="C328" s="1" t="s">
        <v>102</v>
      </c>
      <c r="D328" s="1" t="s">
        <v>11</v>
      </c>
      <c r="E328" s="1" t="s">
        <v>153</v>
      </c>
      <c r="F328" s="3">
        <v>1053.672</v>
      </c>
      <c r="G328" s="3">
        <v>1386.576</v>
      </c>
      <c r="H328" s="16">
        <f t="shared" si="270"/>
        <v>332.904</v>
      </c>
      <c r="I328" s="4">
        <f t="shared" si="271"/>
        <v>0.31594651846115296</v>
      </c>
      <c r="J328" s="3">
        <v>180.93799999999999</v>
      </c>
      <c r="K328" s="3">
        <v>193.73599999999999</v>
      </c>
      <c r="L328" s="3">
        <f t="shared" si="272"/>
        <v>12.798000000000002</v>
      </c>
      <c r="M328" s="4">
        <f t="shared" si="273"/>
        <v>7.073141075948669E-2</v>
      </c>
      <c r="N328" s="3">
        <v>186.76400000000001</v>
      </c>
      <c r="O328" s="3">
        <v>195.11600000000001</v>
      </c>
      <c r="P328" s="3">
        <f t="shared" si="274"/>
        <v>8.3520000000000039</v>
      </c>
      <c r="Q328" s="4">
        <f t="shared" si="275"/>
        <v>4.4719539097470624E-2</v>
      </c>
    </row>
    <row r="329" spans="1:17" outlineLevel="1">
      <c r="A329" s="30"/>
      <c r="B329" s="9" t="s">
        <v>234</v>
      </c>
      <c r="F329" s="3">
        <f>SUBTOTAL(9,F323:F328)</f>
        <v>19135.418819636569</v>
      </c>
      <c r="G329" s="3">
        <f>SUBTOTAL(9,G323:G328)</f>
        <v>7392.615871883464</v>
      </c>
      <c r="H329" s="16">
        <f>SUBTOTAL(9,H323:H328)</f>
        <v>-11742.802947753105</v>
      </c>
      <c r="I329" s="4"/>
      <c r="J329" s="3">
        <f>SUBTOTAL(9,J323:J328)</f>
        <v>2222.1747670582286</v>
      </c>
      <c r="K329" s="3">
        <f>SUBTOTAL(9,K323:K328)</f>
        <v>1812.7208194969044</v>
      </c>
      <c r="L329" s="3">
        <f>SUBTOTAL(9,L323:L328)</f>
        <v>-409.45394756132396</v>
      </c>
      <c r="M329" s="4"/>
      <c r="N329" s="3">
        <f>SUBTOTAL(9,N323:N328)</f>
        <v>5818.657578687119</v>
      </c>
      <c r="O329" s="3">
        <f>SUBTOTAL(9,O323:O328)</f>
        <v>1288.3299110201392</v>
      </c>
      <c r="P329" s="3">
        <f>SUBTOTAL(9,P323:P328)</f>
        <v>-4530.3276676669793</v>
      </c>
      <c r="Q329" s="4"/>
    </row>
    <row r="330" spans="1:17" outlineLevel="2">
      <c r="A330" s="30" t="s">
        <v>180</v>
      </c>
      <c r="B330" s="1" t="s">
        <v>103</v>
      </c>
      <c r="C330" s="1" t="s">
        <v>104</v>
      </c>
      <c r="D330" s="1" t="s">
        <v>105</v>
      </c>
      <c r="E330" s="1" t="s">
        <v>3</v>
      </c>
      <c r="F330" s="3">
        <v>764.38369999999998</v>
      </c>
      <c r="G330" s="3">
        <v>699.41210000000001</v>
      </c>
      <c r="H330" s="16">
        <f t="shared" ref="H330:H335" si="276">G330-F330</f>
        <v>-64.971599999999967</v>
      </c>
      <c r="I330" s="4">
        <f t="shared" ref="I330:I335" si="277">IF(F330&gt;0,(G330-F330)/F330,0)</f>
        <v>-8.4998672786978535E-2</v>
      </c>
      <c r="J330" s="3">
        <v>1261.5853</v>
      </c>
      <c r="K330" s="3">
        <v>1207.5523000000001</v>
      </c>
      <c r="L330" s="3">
        <f t="shared" ref="L330:L335" si="278">K330-J330</f>
        <v>-54.032999999999902</v>
      </c>
      <c r="M330" s="4">
        <f t="shared" ref="M330:M335" si="279">IF(J330&gt;0,(K330-J330)/J330,0)</f>
        <v>-4.2829446411590165E-2</v>
      </c>
      <c r="N330" s="3">
        <v>1102.8176000000001</v>
      </c>
      <c r="O330" s="3">
        <v>596.19309999999996</v>
      </c>
      <c r="P330" s="3">
        <f t="shared" ref="P330:P335" si="280">O330-N330</f>
        <v>-506.62450000000013</v>
      </c>
      <c r="Q330" s="4">
        <f t="shared" ref="Q330:Q335" si="281">IF(N330&gt;0,(O330-N330)/N330,0)</f>
        <v>-0.45939101806137306</v>
      </c>
    </row>
    <row r="331" spans="1:17" outlineLevel="2">
      <c r="A331" s="30" t="s">
        <v>180</v>
      </c>
      <c r="B331" s="1" t="s">
        <v>103</v>
      </c>
      <c r="C331" s="1" t="s">
        <v>104</v>
      </c>
      <c r="D331" s="1" t="s">
        <v>105</v>
      </c>
      <c r="E331" s="1" t="s">
        <v>154</v>
      </c>
      <c r="F331" s="3">
        <v>532.94100000000003</v>
      </c>
      <c r="G331" s="3">
        <v>290.77</v>
      </c>
      <c r="H331" s="16">
        <f t="shared" si="276"/>
        <v>-242.17100000000005</v>
      </c>
      <c r="I331" s="4">
        <f t="shared" si="277"/>
        <v>-0.45440489660206296</v>
      </c>
      <c r="J331" s="3">
        <v>19.768999999999998</v>
      </c>
      <c r="K331" s="3">
        <v>8.9540000000000006</v>
      </c>
      <c r="L331" s="3">
        <f t="shared" si="278"/>
        <v>-10.814999999999998</v>
      </c>
      <c r="M331" s="4">
        <f t="shared" si="279"/>
        <v>-0.54706864282462431</v>
      </c>
      <c r="N331" s="3">
        <v>5.6539999999999999</v>
      </c>
      <c r="O331" s="3">
        <v>0.157</v>
      </c>
      <c r="P331" s="3">
        <f t="shared" si="280"/>
        <v>-5.4969999999999999</v>
      </c>
      <c r="Q331" s="4">
        <f t="shared" si="281"/>
        <v>-0.9722320481075345</v>
      </c>
    </row>
    <row r="332" spans="1:17" outlineLevel="2">
      <c r="A332" s="30" t="s">
        <v>180</v>
      </c>
      <c r="B332" s="1" t="s">
        <v>103</v>
      </c>
      <c r="C332" s="1" t="s">
        <v>104</v>
      </c>
      <c r="D332" s="1" t="s">
        <v>105</v>
      </c>
      <c r="E332" s="1" t="s">
        <v>156</v>
      </c>
      <c r="F332" s="3">
        <v>964.81</v>
      </c>
      <c r="G332" s="3">
        <v>376.78399999999999</v>
      </c>
      <c r="H332" s="16">
        <f t="shared" si="276"/>
        <v>-588.02599999999995</v>
      </c>
      <c r="I332" s="4">
        <f t="shared" si="277"/>
        <v>-0.60947336781335182</v>
      </c>
      <c r="J332" s="3">
        <v>91.99</v>
      </c>
      <c r="K332" s="3">
        <v>45.02</v>
      </c>
      <c r="L332" s="3">
        <f t="shared" si="278"/>
        <v>-46.969999999999992</v>
      </c>
      <c r="M332" s="4">
        <f t="shared" si="279"/>
        <v>-0.51059897814979882</v>
      </c>
      <c r="N332" s="3">
        <v>54.898000000000003</v>
      </c>
      <c r="O332" s="3">
        <v>1.397</v>
      </c>
      <c r="P332" s="3">
        <f t="shared" si="280"/>
        <v>-53.501000000000005</v>
      </c>
      <c r="Q332" s="4">
        <f t="shared" si="281"/>
        <v>-0.97455280702393532</v>
      </c>
    </row>
    <row r="333" spans="1:17" outlineLevel="2">
      <c r="A333" s="30" t="s">
        <v>180</v>
      </c>
      <c r="B333" s="1" t="s">
        <v>103</v>
      </c>
      <c r="C333" s="1" t="s">
        <v>104</v>
      </c>
      <c r="D333" s="1" t="s">
        <v>105</v>
      </c>
      <c r="E333" s="1" t="s">
        <v>157</v>
      </c>
      <c r="F333" s="19">
        <v>11202.53720619058</v>
      </c>
      <c r="G333" s="41">
        <v>2957.7708711273885</v>
      </c>
      <c r="H333" s="16">
        <f t="shared" si="276"/>
        <v>-8244.7663350631919</v>
      </c>
      <c r="I333" s="4">
        <f t="shared" si="277"/>
        <v>-0.73597312674017201</v>
      </c>
      <c r="J333" s="19">
        <v>382.79164356777841</v>
      </c>
      <c r="K333" s="19">
        <v>96.423809866679122</v>
      </c>
      <c r="L333" s="3">
        <f t="shared" si="278"/>
        <v>-286.3678337010993</v>
      </c>
      <c r="M333" s="4">
        <f t="shared" si="279"/>
        <v>-0.74810367079080198</v>
      </c>
      <c r="N333" s="19">
        <v>72.975577497790425</v>
      </c>
      <c r="O333" s="19">
        <v>26.182389521802058</v>
      </c>
      <c r="P333" s="3">
        <f t="shared" si="280"/>
        <v>-46.793187975988367</v>
      </c>
      <c r="Q333" s="4">
        <f t="shared" si="281"/>
        <v>-0.64121709728717369</v>
      </c>
    </row>
    <row r="334" spans="1:17" outlineLevel="2">
      <c r="A334" s="30" t="s">
        <v>180</v>
      </c>
      <c r="B334" s="1" t="s">
        <v>103</v>
      </c>
      <c r="C334" s="1" t="s">
        <v>104</v>
      </c>
      <c r="D334" s="1" t="s">
        <v>105</v>
      </c>
      <c r="E334" s="1" t="s">
        <v>152</v>
      </c>
      <c r="F334" s="3">
        <v>82.34</v>
      </c>
      <c r="G334" s="3">
        <v>111.62</v>
      </c>
      <c r="H334" s="16">
        <f t="shared" si="276"/>
        <v>29.28</v>
      </c>
      <c r="I334" s="4">
        <f t="shared" si="277"/>
        <v>0.35559873694437699</v>
      </c>
      <c r="J334" s="3">
        <v>1.5049999999999999</v>
      </c>
      <c r="K334" s="3">
        <v>2.04</v>
      </c>
      <c r="L334" s="3">
        <f t="shared" si="278"/>
        <v>0.53500000000000014</v>
      </c>
      <c r="M334" s="4">
        <f t="shared" si="279"/>
        <v>0.35548172757475094</v>
      </c>
      <c r="N334" s="3">
        <v>26.17</v>
      </c>
      <c r="O334" s="3">
        <v>35.475999999999999</v>
      </c>
      <c r="P334" s="3">
        <f t="shared" si="280"/>
        <v>9.3059999999999974</v>
      </c>
      <c r="Q334" s="4">
        <f t="shared" si="281"/>
        <v>0.35559801299197541</v>
      </c>
    </row>
    <row r="335" spans="1:17" outlineLevel="2">
      <c r="A335" s="30" t="s">
        <v>180</v>
      </c>
      <c r="B335" s="1" t="s">
        <v>103</v>
      </c>
      <c r="C335" s="1" t="s">
        <v>104</v>
      </c>
      <c r="D335" s="1" t="s">
        <v>105</v>
      </c>
      <c r="E335" s="1" t="s">
        <v>153</v>
      </c>
      <c r="F335" s="3">
        <v>3319.3420000000001</v>
      </c>
      <c r="G335" s="3">
        <v>1775.33</v>
      </c>
      <c r="H335" s="16">
        <f t="shared" si="276"/>
        <v>-1544.0120000000002</v>
      </c>
      <c r="I335" s="4">
        <f t="shared" si="277"/>
        <v>-0.46515604598742766</v>
      </c>
      <c r="J335" s="3">
        <v>445.03</v>
      </c>
      <c r="K335" s="3">
        <v>430.33199999999999</v>
      </c>
      <c r="L335" s="3">
        <f t="shared" si="278"/>
        <v>-14.697999999999979</v>
      </c>
      <c r="M335" s="4">
        <f t="shared" si="279"/>
        <v>-3.3026986944700312E-2</v>
      </c>
      <c r="N335" s="3">
        <v>1076.4549999999999</v>
      </c>
      <c r="O335" s="3">
        <v>1084.575</v>
      </c>
      <c r="P335" s="3">
        <f t="shared" si="280"/>
        <v>8.1200000000001182</v>
      </c>
      <c r="Q335" s="4">
        <f t="shared" si="281"/>
        <v>7.5432786321770248E-3</v>
      </c>
    </row>
    <row r="336" spans="1:17" outlineLevel="1">
      <c r="A336" s="30"/>
      <c r="B336" s="9" t="s">
        <v>235</v>
      </c>
      <c r="F336" s="3">
        <f>SUBTOTAL(9,F330:F335)</f>
        <v>16866.353906190579</v>
      </c>
      <c r="G336" s="3">
        <f>SUBTOTAL(9,G330:G335)</f>
        <v>6211.6869711273885</v>
      </c>
      <c r="H336" s="16">
        <f>SUBTOTAL(9,H330:H335)</f>
        <v>-10654.666935063193</v>
      </c>
      <c r="I336" s="4"/>
      <c r="J336" s="3">
        <f>SUBTOTAL(9,J330:J335)</f>
        <v>2202.6709435677785</v>
      </c>
      <c r="K336" s="3">
        <f>SUBTOTAL(9,K330:K335)</f>
        <v>1790.3221098666791</v>
      </c>
      <c r="L336" s="3">
        <f>SUBTOTAL(9,L330:L335)</f>
        <v>-412.34883370109918</v>
      </c>
      <c r="M336" s="4"/>
      <c r="N336" s="3">
        <f>SUBTOTAL(9,N330:N335)</f>
        <v>2338.9701774977902</v>
      </c>
      <c r="O336" s="3">
        <f>SUBTOTAL(9,O330:O335)</f>
        <v>1743.9804895218022</v>
      </c>
      <c r="P336" s="3">
        <f>SUBTOTAL(9,P330:P335)</f>
        <v>-594.98968797598832</v>
      </c>
      <c r="Q336" s="4"/>
    </row>
    <row r="337" spans="1:17" outlineLevel="2">
      <c r="A337" s="30" t="s">
        <v>180</v>
      </c>
      <c r="B337" s="1" t="s">
        <v>106</v>
      </c>
      <c r="C337" s="1" t="s">
        <v>107</v>
      </c>
      <c r="D337" s="1" t="s">
        <v>105</v>
      </c>
      <c r="E337" s="1" t="s">
        <v>3</v>
      </c>
      <c r="F337" s="3">
        <v>833.44330000000002</v>
      </c>
      <c r="G337" s="3">
        <v>753.76189999999997</v>
      </c>
      <c r="H337" s="16">
        <f t="shared" ref="H337:H342" si="282">G337-F337</f>
        <v>-79.681400000000053</v>
      </c>
      <c r="I337" s="4">
        <f t="shared" ref="I337:I342" si="283">IF(F337&gt;0,(G337-F337)/F337,0)</f>
        <v>-9.5605063955760461E-2</v>
      </c>
      <c r="J337" s="3">
        <v>940.58109999999999</v>
      </c>
      <c r="K337" s="3">
        <v>850.74549999999999</v>
      </c>
      <c r="L337" s="3">
        <f t="shared" ref="L337:L342" si="284">K337-J337</f>
        <v>-89.835599999999999</v>
      </c>
      <c r="M337" s="4">
        <f t="shared" ref="M337:M342" si="285">IF(J337&gt;0,(K337-J337)/J337,0)</f>
        <v>-9.5510743305388557E-2</v>
      </c>
      <c r="N337" s="3">
        <v>1273.9328</v>
      </c>
      <c r="O337" s="3">
        <v>714.5145</v>
      </c>
      <c r="P337" s="3">
        <f t="shared" ref="P337:P342" si="286">O337-N337</f>
        <v>-559.41830000000004</v>
      </c>
      <c r="Q337" s="4">
        <f t="shared" ref="Q337:Q342" si="287">IF(N337&gt;0,(O337-N337)/N337,0)</f>
        <v>-0.4391270088971726</v>
      </c>
    </row>
    <row r="338" spans="1:17" outlineLevel="2">
      <c r="A338" s="30" t="s">
        <v>180</v>
      </c>
      <c r="B338" s="1" t="s">
        <v>106</v>
      </c>
      <c r="C338" s="1" t="s">
        <v>107</v>
      </c>
      <c r="D338" s="1" t="s">
        <v>105</v>
      </c>
      <c r="E338" s="1" t="s">
        <v>154</v>
      </c>
      <c r="F338" s="3">
        <v>724.48800000000006</v>
      </c>
      <c r="G338" s="3">
        <v>440.565</v>
      </c>
      <c r="H338" s="16">
        <f t="shared" si="282"/>
        <v>-283.92300000000006</v>
      </c>
      <c r="I338" s="4">
        <f t="shared" si="283"/>
        <v>-0.39189468976711833</v>
      </c>
      <c r="J338" s="3">
        <v>26.419</v>
      </c>
      <c r="K338" s="3">
        <v>12.397</v>
      </c>
      <c r="L338" s="3">
        <f t="shared" si="284"/>
        <v>-14.022</v>
      </c>
      <c r="M338" s="4">
        <f t="shared" si="285"/>
        <v>-0.53075438131647679</v>
      </c>
      <c r="N338" s="3">
        <v>18.457000000000001</v>
      </c>
      <c r="O338" s="3">
        <v>14.385</v>
      </c>
      <c r="P338" s="3">
        <f t="shared" si="286"/>
        <v>-4.072000000000001</v>
      </c>
      <c r="Q338" s="4">
        <f t="shared" si="287"/>
        <v>-0.22062090263856535</v>
      </c>
    </row>
    <row r="339" spans="1:17" outlineLevel="2">
      <c r="A339" s="30" t="s">
        <v>180</v>
      </c>
      <c r="B339" s="1" t="s">
        <v>106</v>
      </c>
      <c r="C339" s="1" t="s">
        <v>107</v>
      </c>
      <c r="D339" s="1" t="s">
        <v>105</v>
      </c>
      <c r="E339" s="1" t="s">
        <v>156</v>
      </c>
      <c r="F339" s="3">
        <v>1158.6880000000001</v>
      </c>
      <c r="G339" s="3">
        <v>589.40700000000004</v>
      </c>
      <c r="H339" s="16">
        <f t="shared" si="282"/>
        <v>-569.28100000000006</v>
      </c>
      <c r="I339" s="4">
        <f t="shared" si="283"/>
        <v>-0.49131517716589801</v>
      </c>
      <c r="J339" s="3">
        <v>122.39100000000001</v>
      </c>
      <c r="K339" s="3">
        <v>62.825000000000003</v>
      </c>
      <c r="L339" s="3">
        <f t="shared" si="284"/>
        <v>-59.566000000000003</v>
      </c>
      <c r="M339" s="4">
        <f t="shared" si="285"/>
        <v>-0.48668611254095479</v>
      </c>
      <c r="N339" s="3">
        <v>61.756</v>
      </c>
      <c r="O339" s="3">
        <v>2.0939999999999999</v>
      </c>
      <c r="P339" s="3">
        <f t="shared" si="286"/>
        <v>-59.661999999999999</v>
      </c>
      <c r="Q339" s="4">
        <f t="shared" si="287"/>
        <v>-0.96609236349504501</v>
      </c>
    </row>
    <row r="340" spans="1:17" outlineLevel="2">
      <c r="A340" s="30" t="s">
        <v>180</v>
      </c>
      <c r="B340" s="1" t="s">
        <v>106</v>
      </c>
      <c r="C340" s="1" t="s">
        <v>107</v>
      </c>
      <c r="D340" s="1" t="s">
        <v>105</v>
      </c>
      <c r="E340" s="1" t="s">
        <v>157</v>
      </c>
      <c r="F340" s="19">
        <v>10113.400787009927</v>
      </c>
      <c r="G340" s="41">
        <v>2479.5065762932586</v>
      </c>
      <c r="H340" s="16">
        <f t="shared" si="282"/>
        <v>-7633.8942107166677</v>
      </c>
      <c r="I340" s="4">
        <f t="shared" si="283"/>
        <v>-0.75482959406908501</v>
      </c>
      <c r="J340" s="19">
        <v>336.83401580816849</v>
      </c>
      <c r="K340" s="19">
        <v>92.472200115590653</v>
      </c>
      <c r="L340" s="3">
        <f t="shared" si="284"/>
        <v>-244.36181569257784</v>
      </c>
      <c r="M340" s="4">
        <f t="shared" si="285"/>
        <v>-0.72546656282999988</v>
      </c>
      <c r="N340" s="19">
        <v>72.900688424720428</v>
      </c>
      <c r="O340" s="19">
        <v>24.498451407101086</v>
      </c>
      <c r="P340" s="3">
        <f t="shared" si="286"/>
        <v>-48.402237017619342</v>
      </c>
      <c r="Q340" s="4">
        <f t="shared" si="287"/>
        <v>-0.66394759862385977</v>
      </c>
    </row>
    <row r="341" spans="1:17" outlineLevel="2">
      <c r="A341" s="30" t="s">
        <v>180</v>
      </c>
      <c r="B341" s="1" t="s">
        <v>106</v>
      </c>
      <c r="C341" s="1" t="s">
        <v>107</v>
      </c>
      <c r="D341" s="1" t="s">
        <v>105</v>
      </c>
      <c r="E341" s="1" t="s">
        <v>152</v>
      </c>
      <c r="F341" s="3"/>
      <c r="G341" s="3"/>
      <c r="H341" s="16">
        <f t="shared" si="282"/>
        <v>0</v>
      </c>
      <c r="I341" s="4">
        <f t="shared" si="283"/>
        <v>0</v>
      </c>
      <c r="J341" s="3"/>
      <c r="K341" s="3"/>
      <c r="L341" s="3">
        <f t="shared" si="284"/>
        <v>0</v>
      </c>
      <c r="M341" s="4">
        <f t="shared" si="285"/>
        <v>0</v>
      </c>
      <c r="N341" s="3"/>
      <c r="O341" s="3"/>
      <c r="P341" s="3">
        <f t="shared" si="286"/>
        <v>0</v>
      </c>
      <c r="Q341" s="4">
        <f t="shared" si="287"/>
        <v>0</v>
      </c>
    </row>
    <row r="342" spans="1:17" outlineLevel="2">
      <c r="A342" s="30" t="s">
        <v>180</v>
      </c>
      <c r="B342" s="1" t="s">
        <v>106</v>
      </c>
      <c r="C342" s="1" t="s">
        <v>107</v>
      </c>
      <c r="D342" s="1" t="s">
        <v>105</v>
      </c>
      <c r="E342" s="1" t="s">
        <v>153</v>
      </c>
      <c r="F342" s="3">
        <v>746.75400000000002</v>
      </c>
      <c r="G342" s="3">
        <v>910.995</v>
      </c>
      <c r="H342" s="16">
        <f t="shared" si="282"/>
        <v>164.24099999999999</v>
      </c>
      <c r="I342" s="4">
        <f t="shared" si="283"/>
        <v>0.21993989988670964</v>
      </c>
      <c r="J342" s="3">
        <v>82.106999999999999</v>
      </c>
      <c r="K342" s="3">
        <v>88.290999999999997</v>
      </c>
      <c r="L342" s="3">
        <f t="shared" si="284"/>
        <v>6.1839999999999975</v>
      </c>
      <c r="M342" s="4">
        <f t="shared" si="285"/>
        <v>7.5316355487351841E-2</v>
      </c>
      <c r="N342" s="3">
        <v>483.42200000000003</v>
      </c>
      <c r="O342" s="3">
        <v>486.13600000000002</v>
      </c>
      <c r="P342" s="3">
        <f t="shared" si="286"/>
        <v>2.7139999999999986</v>
      </c>
      <c r="Q342" s="4">
        <f t="shared" si="287"/>
        <v>5.614142509029375E-3</v>
      </c>
    </row>
    <row r="343" spans="1:17" outlineLevel="1">
      <c r="A343" s="30"/>
      <c r="B343" s="9" t="s">
        <v>236</v>
      </c>
      <c r="F343" s="3">
        <f>SUBTOTAL(9,F337:F342)</f>
        <v>13576.774087009928</v>
      </c>
      <c r="G343" s="3">
        <f>SUBTOTAL(9,G337:G342)</f>
        <v>5174.2354762932582</v>
      </c>
      <c r="H343" s="16">
        <f>SUBTOTAL(9,H337:H342)</f>
        <v>-8402.5386107166687</v>
      </c>
      <c r="I343" s="4"/>
      <c r="J343" s="3">
        <f>SUBTOTAL(9,J337:J342)</f>
        <v>1508.3321158081685</v>
      </c>
      <c r="K343" s="3">
        <f>SUBTOTAL(9,K337:K342)</f>
        <v>1106.7307001155907</v>
      </c>
      <c r="L343" s="3">
        <f>SUBTOTAL(9,L337:L342)</f>
        <v>-401.60141569257792</v>
      </c>
      <c r="M343" s="4"/>
      <c r="N343" s="3">
        <f>SUBTOTAL(9,N337:N342)</f>
        <v>1910.4684884247206</v>
      </c>
      <c r="O343" s="3">
        <f>SUBTOTAL(9,O337:O342)</f>
        <v>1241.6279514071011</v>
      </c>
      <c r="P343" s="3">
        <f>SUBTOTAL(9,P337:P342)</f>
        <v>-668.84053701761945</v>
      </c>
      <c r="Q343" s="4"/>
    </row>
    <row r="344" spans="1:17" outlineLevel="2">
      <c r="A344" s="30" t="s">
        <v>180</v>
      </c>
      <c r="B344" s="1" t="s">
        <v>108</v>
      </c>
      <c r="C344" s="1" t="s">
        <v>109</v>
      </c>
      <c r="D344" s="1" t="s">
        <v>11</v>
      </c>
      <c r="E344" s="1" t="s">
        <v>3</v>
      </c>
      <c r="F344" s="3">
        <v>1477.9087</v>
      </c>
      <c r="G344" s="3">
        <v>1395.7139</v>
      </c>
      <c r="H344" s="16">
        <f t="shared" ref="H344:H349" si="288">G344-F344</f>
        <v>-82.194799999999987</v>
      </c>
      <c r="I344" s="4">
        <f t="shared" ref="I344:I349" si="289">IF(F344&gt;0,(G344-F344)/F344,0)</f>
        <v>-5.561561414450026E-2</v>
      </c>
      <c r="J344" s="3">
        <v>949.74040000000002</v>
      </c>
      <c r="K344" s="3">
        <v>851.50379999999996</v>
      </c>
      <c r="L344" s="3">
        <f t="shared" ref="L344:L349" si="290">K344-J344</f>
        <v>-98.236600000000067</v>
      </c>
      <c r="M344" s="4">
        <f t="shared" ref="M344:M349" si="291">IF(J344&gt;0,(K344-J344)/J344,0)</f>
        <v>-0.10343521240119939</v>
      </c>
      <c r="N344" s="3">
        <v>1580.4713999999999</v>
      </c>
      <c r="O344" s="3">
        <v>881.81960000000004</v>
      </c>
      <c r="P344" s="3">
        <f t="shared" ref="P344:P349" si="292">O344-N344</f>
        <v>-698.65179999999987</v>
      </c>
      <c r="Q344" s="4">
        <f t="shared" ref="Q344:Q349" si="293">IF(N344&gt;0,(O344-N344)/N344,0)</f>
        <v>-0.44205279513441365</v>
      </c>
    </row>
    <row r="345" spans="1:17" outlineLevel="2">
      <c r="A345" s="30" t="s">
        <v>180</v>
      </c>
      <c r="B345" s="1" t="s">
        <v>108</v>
      </c>
      <c r="C345" s="1" t="s">
        <v>109</v>
      </c>
      <c r="D345" s="1" t="s">
        <v>11</v>
      </c>
      <c r="E345" s="1" t="s">
        <v>154</v>
      </c>
      <c r="F345" s="3">
        <v>4148.7529999999997</v>
      </c>
      <c r="G345" s="3">
        <v>4540.9660000000003</v>
      </c>
      <c r="H345" s="16">
        <f t="shared" si="288"/>
        <v>392.21300000000065</v>
      </c>
      <c r="I345" s="4">
        <f t="shared" si="289"/>
        <v>9.4537563455814475E-2</v>
      </c>
      <c r="J345" s="3">
        <v>137.601</v>
      </c>
      <c r="K345" s="3">
        <v>88.789000000000001</v>
      </c>
      <c r="L345" s="3">
        <f t="shared" si="290"/>
        <v>-48.811999999999998</v>
      </c>
      <c r="M345" s="4">
        <f t="shared" si="291"/>
        <v>-0.35473579407126399</v>
      </c>
      <c r="N345" s="3">
        <v>1369.972</v>
      </c>
      <c r="O345" s="3">
        <v>452.61200000000002</v>
      </c>
      <c r="P345" s="3">
        <f t="shared" si="292"/>
        <v>-917.3599999999999</v>
      </c>
      <c r="Q345" s="4">
        <f t="shared" si="293"/>
        <v>-0.66961952507058531</v>
      </c>
    </row>
    <row r="346" spans="1:17" outlineLevel="2">
      <c r="A346" s="30" t="s">
        <v>180</v>
      </c>
      <c r="B346" s="1" t="s">
        <v>108</v>
      </c>
      <c r="C346" s="1" t="s">
        <v>109</v>
      </c>
      <c r="D346" s="1" t="s">
        <v>11</v>
      </c>
      <c r="E346" s="1" t="s">
        <v>156</v>
      </c>
      <c r="F346" s="3">
        <v>1352.627</v>
      </c>
      <c r="G346" s="3">
        <v>607.01499999999999</v>
      </c>
      <c r="H346" s="16">
        <f t="shared" si="288"/>
        <v>-745.61199999999997</v>
      </c>
      <c r="I346" s="4">
        <f t="shared" si="289"/>
        <v>-0.55123252751867291</v>
      </c>
      <c r="J346" s="3">
        <v>129.34200000000001</v>
      </c>
      <c r="K346" s="3">
        <v>84.210999999999999</v>
      </c>
      <c r="L346" s="3">
        <f t="shared" si="290"/>
        <v>-45.131000000000014</v>
      </c>
      <c r="M346" s="4">
        <f t="shared" si="291"/>
        <v>-0.34892764917814795</v>
      </c>
      <c r="N346" s="3">
        <v>64.664000000000001</v>
      </c>
      <c r="O346" s="3">
        <v>2.4630000000000001</v>
      </c>
      <c r="P346" s="3">
        <f t="shared" si="292"/>
        <v>-62.201000000000001</v>
      </c>
      <c r="Q346" s="4">
        <f t="shared" si="293"/>
        <v>-0.96191080044537913</v>
      </c>
    </row>
    <row r="347" spans="1:17" outlineLevel="2">
      <c r="A347" s="30" t="s">
        <v>180</v>
      </c>
      <c r="B347" s="1" t="s">
        <v>108</v>
      </c>
      <c r="C347" s="1" t="s">
        <v>109</v>
      </c>
      <c r="D347" s="1" t="s">
        <v>11</v>
      </c>
      <c r="E347" s="1" t="s">
        <v>157</v>
      </c>
      <c r="F347" s="19">
        <v>9411.6709458859004</v>
      </c>
      <c r="G347" s="41">
        <v>2361.5405525973201</v>
      </c>
      <c r="H347" s="16">
        <f t="shared" si="288"/>
        <v>-7050.1303932885803</v>
      </c>
      <c r="I347" s="4">
        <f t="shared" si="289"/>
        <v>-0.74908381665961088</v>
      </c>
      <c r="J347" s="19">
        <v>316.10797272972405</v>
      </c>
      <c r="K347" s="19">
        <v>137.26580749894123</v>
      </c>
      <c r="L347" s="3">
        <f t="shared" si="290"/>
        <v>-178.84216523078283</v>
      </c>
      <c r="M347" s="4">
        <f t="shared" si="291"/>
        <v>-0.56576290590334122</v>
      </c>
      <c r="N347" s="19">
        <v>70.658688788219607</v>
      </c>
      <c r="O347" s="19">
        <v>27.976180803615581</v>
      </c>
      <c r="P347" s="3">
        <f t="shared" si="292"/>
        <v>-42.68250798460403</v>
      </c>
      <c r="Q347" s="4">
        <f t="shared" si="293"/>
        <v>-0.60406595022635301</v>
      </c>
    </row>
    <row r="348" spans="1:17" outlineLevel="2">
      <c r="A348" s="30" t="s">
        <v>180</v>
      </c>
      <c r="B348" s="1" t="s">
        <v>108</v>
      </c>
      <c r="C348" s="1" t="s">
        <v>109</v>
      </c>
      <c r="D348" s="1" t="s">
        <v>11</v>
      </c>
      <c r="E348" s="1" t="s">
        <v>152</v>
      </c>
      <c r="F348" s="3">
        <v>5790.7020000000002</v>
      </c>
      <c r="G348" s="3">
        <v>956.78399999999999</v>
      </c>
      <c r="H348" s="16">
        <f t="shared" si="288"/>
        <v>-4833.9180000000006</v>
      </c>
      <c r="I348" s="4">
        <f t="shared" si="289"/>
        <v>-0.83477236438690861</v>
      </c>
      <c r="J348" s="3">
        <v>288.07900000000001</v>
      </c>
      <c r="K348" s="3">
        <v>94.91</v>
      </c>
      <c r="L348" s="3">
        <f t="shared" si="290"/>
        <v>-193.16900000000001</v>
      </c>
      <c r="M348" s="4">
        <f t="shared" si="291"/>
        <v>-0.67054176111413888</v>
      </c>
      <c r="N348" s="3">
        <v>6873.94</v>
      </c>
      <c r="O348" s="3">
        <v>957.85900000000004</v>
      </c>
      <c r="P348" s="3">
        <f t="shared" si="292"/>
        <v>-5916.0809999999992</v>
      </c>
      <c r="Q348" s="4">
        <f t="shared" si="293"/>
        <v>-0.86065356985949826</v>
      </c>
    </row>
    <row r="349" spans="1:17" outlineLevel="2">
      <c r="A349" s="30" t="s">
        <v>180</v>
      </c>
      <c r="B349" s="1" t="s">
        <v>108</v>
      </c>
      <c r="C349" s="1" t="s">
        <v>109</v>
      </c>
      <c r="D349" s="1" t="s">
        <v>11</v>
      </c>
      <c r="E349" s="1" t="s">
        <v>153</v>
      </c>
      <c r="F349" s="3">
        <v>5432.65</v>
      </c>
      <c r="G349" s="3">
        <v>3439.8090000000002</v>
      </c>
      <c r="H349" s="16">
        <f t="shared" si="288"/>
        <v>-1992.8409999999994</v>
      </c>
      <c r="I349" s="4">
        <f t="shared" si="289"/>
        <v>-0.36682668679189706</v>
      </c>
      <c r="J349" s="3">
        <v>802.59799999999996</v>
      </c>
      <c r="K349" s="3">
        <v>498.26400000000001</v>
      </c>
      <c r="L349" s="3">
        <f t="shared" si="290"/>
        <v>-304.33399999999995</v>
      </c>
      <c r="M349" s="4">
        <f t="shared" si="291"/>
        <v>-0.37918609316245488</v>
      </c>
      <c r="N349" s="3">
        <v>5384.31</v>
      </c>
      <c r="O349" s="3">
        <v>2412.2190000000001</v>
      </c>
      <c r="P349" s="3">
        <f t="shared" si="292"/>
        <v>-2972.0910000000003</v>
      </c>
      <c r="Q349" s="4">
        <f t="shared" si="293"/>
        <v>-0.55199106292171141</v>
      </c>
    </row>
    <row r="350" spans="1:17" outlineLevel="1">
      <c r="A350" s="30"/>
      <c r="B350" s="9" t="s">
        <v>237</v>
      </c>
      <c r="F350" s="3">
        <f>SUBTOTAL(9,F344:F349)</f>
        <v>27614.3116458859</v>
      </c>
      <c r="G350" s="3">
        <f>SUBTOTAL(9,G344:G349)</f>
        <v>13301.828452597321</v>
      </c>
      <c r="H350" s="16">
        <f>SUBTOTAL(9,H344:H349)</f>
        <v>-14312.483193288579</v>
      </c>
      <c r="I350" s="4"/>
      <c r="J350" s="3">
        <f>SUBTOTAL(9,J344:J349)</f>
        <v>2623.4683727297243</v>
      </c>
      <c r="K350" s="3">
        <f>SUBTOTAL(9,K344:K349)</f>
        <v>1754.9436074989412</v>
      </c>
      <c r="L350" s="3">
        <f>SUBTOTAL(9,L344:L349)</f>
        <v>-868.52476523078292</v>
      </c>
      <c r="M350" s="4"/>
      <c r="N350" s="3">
        <f>SUBTOTAL(9,N344:N349)</f>
        <v>15344.016088788219</v>
      </c>
      <c r="O350" s="3">
        <f>SUBTOTAL(9,O344:O349)</f>
        <v>4734.9487808036156</v>
      </c>
      <c r="P350" s="3">
        <f>SUBTOTAL(9,P344:P349)</f>
        <v>-10609.067307984604</v>
      </c>
      <c r="Q350" s="4"/>
    </row>
    <row r="351" spans="1:17" outlineLevel="2">
      <c r="A351" s="30" t="s">
        <v>180</v>
      </c>
      <c r="B351" s="1" t="s">
        <v>110</v>
      </c>
      <c r="C351" s="1" t="s">
        <v>111</v>
      </c>
      <c r="D351" s="1" t="s">
        <v>86</v>
      </c>
      <c r="E351" s="1" t="s">
        <v>3</v>
      </c>
      <c r="F351" s="3">
        <v>105.3116</v>
      </c>
      <c r="G351" s="3">
        <v>101.9577</v>
      </c>
      <c r="H351" s="16">
        <f t="shared" ref="H351:H356" si="294">G351-F351</f>
        <v>-3.3538999999999959</v>
      </c>
      <c r="I351" s="4">
        <f t="shared" ref="I351:I356" si="295">IF(F351&gt;0,(G351-F351)/F351,0)</f>
        <v>-3.1847393829359687E-2</v>
      </c>
      <c r="J351" s="3">
        <v>273.93720000000002</v>
      </c>
      <c r="K351" s="3">
        <v>268.50400000000002</v>
      </c>
      <c r="L351" s="3">
        <f t="shared" ref="L351:L356" si="296">K351-J351</f>
        <v>-5.4331999999999994</v>
      </c>
      <c r="M351" s="4">
        <f t="shared" ref="M351:M356" si="297">IF(J351&gt;0,(K351-J351)/J351,0)</f>
        <v>-1.9833742916259636E-2</v>
      </c>
      <c r="N351" s="3">
        <v>81.549599999999998</v>
      </c>
      <c r="O351" s="3">
        <v>38.853900000000003</v>
      </c>
      <c r="P351" s="3">
        <f t="shared" ref="P351:P356" si="298">O351-N351</f>
        <v>-42.695699999999995</v>
      </c>
      <c r="Q351" s="4">
        <f t="shared" ref="Q351:Q356" si="299">IF(N351&gt;0,(O351-N351)/N351,0)</f>
        <v>-0.52355498984666993</v>
      </c>
    </row>
    <row r="352" spans="1:17" outlineLevel="2">
      <c r="A352" s="30" t="s">
        <v>180</v>
      </c>
      <c r="B352" s="1" t="s">
        <v>110</v>
      </c>
      <c r="C352" s="1" t="s">
        <v>111</v>
      </c>
      <c r="D352" s="1" t="s">
        <v>86</v>
      </c>
      <c r="E352" s="1" t="s">
        <v>154</v>
      </c>
      <c r="F352" s="3">
        <v>632.04200000000003</v>
      </c>
      <c r="G352" s="3">
        <v>275.49299999999999</v>
      </c>
      <c r="H352" s="16">
        <f t="shared" si="294"/>
        <v>-356.54900000000004</v>
      </c>
      <c r="I352" s="4">
        <f t="shared" si="295"/>
        <v>-0.56412232098499782</v>
      </c>
      <c r="J352" s="3">
        <v>19.968</v>
      </c>
      <c r="K352" s="3">
        <v>7.4320000000000004</v>
      </c>
      <c r="L352" s="3">
        <f t="shared" si="296"/>
        <v>-12.536</v>
      </c>
      <c r="M352" s="4">
        <f t="shared" si="297"/>
        <v>-0.62780448717948711</v>
      </c>
      <c r="N352" s="3">
        <v>9.2629999999999999</v>
      </c>
      <c r="O352" s="3">
        <v>0.29399999999999998</v>
      </c>
      <c r="P352" s="3">
        <f t="shared" si="298"/>
        <v>-8.9689999999999994</v>
      </c>
      <c r="Q352" s="4">
        <f t="shared" si="299"/>
        <v>-0.96826082262765834</v>
      </c>
    </row>
    <row r="353" spans="1:17" outlineLevel="2">
      <c r="A353" s="30" t="s">
        <v>180</v>
      </c>
      <c r="B353" s="1" t="s">
        <v>110</v>
      </c>
      <c r="C353" s="1" t="s">
        <v>111</v>
      </c>
      <c r="D353" s="1" t="s">
        <v>86</v>
      </c>
      <c r="E353" s="1" t="s">
        <v>156</v>
      </c>
      <c r="F353" s="3">
        <v>558.61400000000003</v>
      </c>
      <c r="G353" s="3">
        <v>407.79500000000002</v>
      </c>
      <c r="H353" s="16">
        <f t="shared" si="294"/>
        <v>-150.81900000000002</v>
      </c>
      <c r="I353" s="4">
        <f t="shared" si="295"/>
        <v>-0.2699878628176165</v>
      </c>
      <c r="J353" s="3">
        <v>68.765000000000001</v>
      </c>
      <c r="K353" s="3">
        <v>35.433</v>
      </c>
      <c r="L353" s="3">
        <f t="shared" si="296"/>
        <v>-33.332000000000001</v>
      </c>
      <c r="M353" s="4">
        <f t="shared" si="297"/>
        <v>-0.48472333309096199</v>
      </c>
      <c r="N353" s="3">
        <v>33.677999999999997</v>
      </c>
      <c r="O353" s="3">
        <v>0.496</v>
      </c>
      <c r="P353" s="3">
        <f t="shared" si="298"/>
        <v>-33.181999999999995</v>
      </c>
      <c r="Q353" s="4">
        <f t="shared" si="299"/>
        <v>-0.98527228457746885</v>
      </c>
    </row>
    <row r="354" spans="1:17" outlineLevel="2">
      <c r="A354" s="30" t="s">
        <v>180</v>
      </c>
      <c r="B354" s="1" t="s">
        <v>110</v>
      </c>
      <c r="C354" s="1" t="s">
        <v>111</v>
      </c>
      <c r="D354" s="1" t="s">
        <v>86</v>
      </c>
      <c r="E354" s="1" t="s">
        <v>157</v>
      </c>
      <c r="F354" s="19">
        <v>1458.9197885781841</v>
      </c>
      <c r="G354" s="41">
        <v>308.04676915231181</v>
      </c>
      <c r="H354" s="16">
        <f t="shared" si="294"/>
        <v>-1150.8730194258724</v>
      </c>
      <c r="I354" s="4">
        <f t="shared" si="295"/>
        <v>-0.78885284059891725</v>
      </c>
      <c r="J354" s="19">
        <v>44.815856727184077</v>
      </c>
      <c r="K354" s="19">
        <v>9.2886638605998222</v>
      </c>
      <c r="L354" s="3">
        <f t="shared" si="296"/>
        <v>-35.527192866584258</v>
      </c>
      <c r="M354" s="4">
        <f t="shared" si="297"/>
        <v>-0.7927371127334587</v>
      </c>
      <c r="N354" s="19">
        <v>10.517933530935036</v>
      </c>
      <c r="O354" s="19">
        <v>3.1023288582592308</v>
      </c>
      <c r="P354" s="3">
        <f t="shared" si="298"/>
        <v>-7.4156046726758049</v>
      </c>
      <c r="Q354" s="4">
        <f t="shared" si="299"/>
        <v>-0.70504388061259826</v>
      </c>
    </row>
    <row r="355" spans="1:17" outlineLevel="2">
      <c r="A355" s="30" t="s">
        <v>180</v>
      </c>
      <c r="B355" s="1" t="s">
        <v>110</v>
      </c>
      <c r="C355" s="1" t="s">
        <v>111</v>
      </c>
      <c r="D355" s="1" t="s">
        <v>86</v>
      </c>
      <c r="E355" s="1" t="s">
        <v>152</v>
      </c>
      <c r="F355" s="3">
        <v>23670.7</v>
      </c>
      <c r="G355" s="3">
        <v>22848.620999999999</v>
      </c>
      <c r="H355" s="16">
        <f t="shared" si="294"/>
        <v>-822.07900000000154</v>
      </c>
      <c r="I355" s="4">
        <f t="shared" si="295"/>
        <v>-3.4729813651476364E-2</v>
      </c>
      <c r="J355" s="3">
        <v>753.21</v>
      </c>
      <c r="K355" s="3">
        <v>727.255</v>
      </c>
      <c r="L355" s="3">
        <f t="shared" si="296"/>
        <v>-25.955000000000041</v>
      </c>
      <c r="M355" s="4">
        <f t="shared" si="297"/>
        <v>-3.4459181370401402E-2</v>
      </c>
      <c r="N355" s="3">
        <v>144926</v>
      </c>
      <c r="O355" s="3">
        <v>5735.57</v>
      </c>
      <c r="P355" s="3">
        <f t="shared" si="298"/>
        <v>-139190.43</v>
      </c>
      <c r="Q355" s="4">
        <f t="shared" si="299"/>
        <v>-0.96042414749596339</v>
      </c>
    </row>
    <row r="356" spans="1:17" outlineLevel="2">
      <c r="A356" s="30" t="s">
        <v>180</v>
      </c>
      <c r="B356" s="1" t="s">
        <v>110</v>
      </c>
      <c r="C356" s="1" t="s">
        <v>111</v>
      </c>
      <c r="D356" s="1" t="s">
        <v>86</v>
      </c>
      <c r="E356" s="1" t="s">
        <v>153</v>
      </c>
      <c r="F356" s="3">
        <v>912.29100000000005</v>
      </c>
      <c r="G356" s="3">
        <v>1087.9649999999999</v>
      </c>
      <c r="H356" s="16">
        <f t="shared" si="294"/>
        <v>175.67399999999986</v>
      </c>
      <c r="I356" s="4">
        <f t="shared" si="295"/>
        <v>0.19256355702292344</v>
      </c>
      <c r="J356" s="3">
        <v>76.796000000000006</v>
      </c>
      <c r="K356" s="3">
        <v>70.438999999999993</v>
      </c>
      <c r="L356" s="3">
        <f t="shared" si="296"/>
        <v>-6.3570000000000135</v>
      </c>
      <c r="M356" s="4">
        <f t="shared" si="297"/>
        <v>-8.2777748841085644E-2</v>
      </c>
      <c r="N356" s="3">
        <v>551.10900000000004</v>
      </c>
      <c r="O356" s="3">
        <v>583.61099999999999</v>
      </c>
      <c r="P356" s="3">
        <f t="shared" si="298"/>
        <v>32.501999999999953</v>
      </c>
      <c r="Q356" s="4">
        <f t="shared" si="299"/>
        <v>5.8975629140514761E-2</v>
      </c>
    </row>
    <row r="357" spans="1:17" outlineLevel="1">
      <c r="A357" s="30"/>
      <c r="B357" s="9" t="s">
        <v>238</v>
      </c>
      <c r="F357" s="3">
        <f>SUBTOTAL(9,F351:F356)</f>
        <v>27337.878388578185</v>
      </c>
      <c r="G357" s="3">
        <f>SUBTOTAL(9,G351:G356)</f>
        <v>25029.878469152311</v>
      </c>
      <c r="H357" s="16">
        <f>SUBTOTAL(9,H351:H356)</f>
        <v>-2307.9999194258739</v>
      </c>
      <c r="I357" s="4"/>
      <c r="J357" s="3">
        <f>SUBTOTAL(9,J351:J356)</f>
        <v>1237.4920567271843</v>
      </c>
      <c r="K357" s="3">
        <f>SUBTOTAL(9,K351:K356)</f>
        <v>1118.3516638606</v>
      </c>
      <c r="L357" s="3">
        <f>SUBTOTAL(9,L351:L356)</f>
        <v>-119.14039286658432</v>
      </c>
      <c r="M357" s="4"/>
      <c r="N357" s="3">
        <f>SUBTOTAL(9,N351:N356)</f>
        <v>145612.11753353092</v>
      </c>
      <c r="O357" s="3">
        <f>SUBTOTAL(9,O351:O356)</f>
        <v>6361.9272288582588</v>
      </c>
      <c r="P357" s="3">
        <f>SUBTOTAL(9,P351:P356)</f>
        <v>-139250.19030467267</v>
      </c>
      <c r="Q357" s="4"/>
    </row>
    <row r="358" spans="1:17" outlineLevel="2">
      <c r="A358" s="30" t="s">
        <v>180</v>
      </c>
      <c r="B358" s="1" t="s">
        <v>112</v>
      </c>
      <c r="C358" s="1" t="s">
        <v>113</v>
      </c>
      <c r="D358" s="1" t="s">
        <v>100</v>
      </c>
      <c r="E358" s="1" t="s">
        <v>3</v>
      </c>
      <c r="F358" s="3">
        <v>321.4359</v>
      </c>
      <c r="G358" s="3">
        <v>308.53620000000001</v>
      </c>
      <c r="H358" s="16">
        <f t="shared" ref="H358:H363" si="300">G358-F358</f>
        <v>-12.899699999999996</v>
      </c>
      <c r="I358" s="4">
        <f t="shared" ref="I358:I363" si="301">IF(F358&gt;0,(G358-F358)/F358,0)</f>
        <v>-4.0131485002141941E-2</v>
      </c>
      <c r="J358" s="3">
        <v>607.34339999999997</v>
      </c>
      <c r="K358" s="3">
        <v>583.83989999999994</v>
      </c>
      <c r="L358" s="3">
        <f t="shared" ref="L358:L363" si="302">K358-J358</f>
        <v>-23.503500000000031</v>
      </c>
      <c r="M358" s="4">
        <f t="shared" ref="M358:M363" si="303">IF(J358&gt;0,(K358-J358)/J358,0)</f>
        <v>-3.8698864596207076E-2</v>
      </c>
      <c r="N358" s="3">
        <v>407.07490000000001</v>
      </c>
      <c r="O358" s="3">
        <v>222.09569999999999</v>
      </c>
      <c r="P358" s="3">
        <f t="shared" ref="P358:P363" si="304">O358-N358</f>
        <v>-184.97920000000002</v>
      </c>
      <c r="Q358" s="4">
        <f t="shared" ref="Q358:Q363" si="305">IF(N358&gt;0,(O358-N358)/N358,0)</f>
        <v>-0.45441072392328785</v>
      </c>
    </row>
    <row r="359" spans="1:17" outlineLevel="2">
      <c r="A359" s="30" t="s">
        <v>180</v>
      </c>
      <c r="B359" s="1" t="s">
        <v>112</v>
      </c>
      <c r="C359" s="1" t="s">
        <v>113</v>
      </c>
      <c r="D359" s="1" t="s">
        <v>100</v>
      </c>
      <c r="E359" s="1" t="s">
        <v>154</v>
      </c>
      <c r="F359" s="3">
        <v>299.17899999999997</v>
      </c>
      <c r="G359" s="3">
        <v>170.434</v>
      </c>
      <c r="H359" s="16">
        <f t="shared" si="300"/>
        <v>-128.74499999999998</v>
      </c>
      <c r="I359" s="4">
        <f t="shared" si="301"/>
        <v>-0.43032766337209494</v>
      </c>
      <c r="J359" s="3">
        <v>12.273999999999999</v>
      </c>
      <c r="K359" s="3">
        <v>5.6820000000000004</v>
      </c>
      <c r="L359" s="3">
        <f t="shared" si="302"/>
        <v>-6.5919999999999987</v>
      </c>
      <c r="M359" s="4">
        <f t="shared" si="303"/>
        <v>-0.53707022975395136</v>
      </c>
      <c r="N359" s="3">
        <v>3.2410000000000001</v>
      </c>
      <c r="O359" s="3">
        <v>0.14499999999999999</v>
      </c>
      <c r="P359" s="3">
        <f t="shared" si="304"/>
        <v>-3.0960000000000001</v>
      </c>
      <c r="Q359" s="4">
        <f t="shared" si="305"/>
        <v>-0.95526072199938294</v>
      </c>
    </row>
    <row r="360" spans="1:17" outlineLevel="2">
      <c r="A360" s="30" t="s">
        <v>180</v>
      </c>
      <c r="B360" s="1" t="s">
        <v>112</v>
      </c>
      <c r="C360" s="1" t="s">
        <v>113</v>
      </c>
      <c r="D360" s="1" t="s">
        <v>100</v>
      </c>
      <c r="E360" s="1" t="s">
        <v>156</v>
      </c>
      <c r="F360" s="3">
        <v>432.02300000000002</v>
      </c>
      <c r="G360" s="3">
        <v>173.22499999999999</v>
      </c>
      <c r="H360" s="16">
        <f t="shared" si="300"/>
        <v>-258.798</v>
      </c>
      <c r="I360" s="4">
        <f t="shared" si="301"/>
        <v>-0.59903755124148483</v>
      </c>
      <c r="J360" s="3">
        <v>37.970999999999997</v>
      </c>
      <c r="K360" s="3">
        <v>14.471</v>
      </c>
      <c r="L360" s="3">
        <f t="shared" si="302"/>
        <v>-23.499999999999996</v>
      </c>
      <c r="M360" s="4">
        <f t="shared" si="303"/>
        <v>-0.61889336598983435</v>
      </c>
      <c r="N360" s="3">
        <v>24.856000000000002</v>
      </c>
      <c r="O360" s="3">
        <v>0.57499999999999996</v>
      </c>
      <c r="P360" s="3">
        <f t="shared" si="304"/>
        <v>-24.281000000000002</v>
      </c>
      <c r="Q360" s="4">
        <f t="shared" si="305"/>
        <v>-0.97686675249436761</v>
      </c>
    </row>
    <row r="361" spans="1:17" outlineLevel="2">
      <c r="A361" s="30" t="s">
        <v>180</v>
      </c>
      <c r="B361" s="1" t="s">
        <v>112</v>
      </c>
      <c r="C361" s="1" t="s">
        <v>113</v>
      </c>
      <c r="D361" s="1" t="s">
        <v>100</v>
      </c>
      <c r="E361" s="1" t="s">
        <v>157</v>
      </c>
      <c r="F361" s="19">
        <v>2685.9266632218341</v>
      </c>
      <c r="G361" s="41">
        <v>593.19649743793161</v>
      </c>
      <c r="H361" s="16">
        <f t="shared" si="300"/>
        <v>-2092.7301657839025</v>
      </c>
      <c r="I361" s="4">
        <f t="shared" si="301"/>
        <v>-0.77914642809853263</v>
      </c>
      <c r="J361" s="19">
        <v>88.234348270298241</v>
      </c>
      <c r="K361" s="19">
        <v>19.341811528830391</v>
      </c>
      <c r="L361" s="3">
        <f t="shared" si="302"/>
        <v>-68.89253674146785</v>
      </c>
      <c r="M361" s="4">
        <f t="shared" si="303"/>
        <v>-0.78079045283387327</v>
      </c>
      <c r="N361" s="19">
        <v>19.172899937024976</v>
      </c>
      <c r="O361" s="19">
        <v>5.7186178839114401</v>
      </c>
      <c r="P361" s="3">
        <f t="shared" si="304"/>
        <v>-13.454282053113536</v>
      </c>
      <c r="Q361" s="4">
        <f t="shared" si="305"/>
        <v>-0.70173432799969082</v>
      </c>
    </row>
    <row r="362" spans="1:17" outlineLevel="2">
      <c r="A362" s="30" t="s">
        <v>180</v>
      </c>
      <c r="B362" s="1" t="s">
        <v>112</v>
      </c>
      <c r="C362" s="1" t="s">
        <v>113</v>
      </c>
      <c r="D362" s="1" t="s">
        <v>100</v>
      </c>
      <c r="E362" s="1" t="s">
        <v>152</v>
      </c>
      <c r="F362" s="3">
        <v>39303.47</v>
      </c>
      <c r="G362" s="3">
        <v>37942.305999999997</v>
      </c>
      <c r="H362" s="16">
        <f t="shared" si="300"/>
        <v>-1361.1640000000043</v>
      </c>
      <c r="I362" s="4">
        <f t="shared" si="301"/>
        <v>-3.4632158432830594E-2</v>
      </c>
      <c r="J362" s="3">
        <v>2612.3989999999999</v>
      </c>
      <c r="K362" s="3">
        <v>2522.221</v>
      </c>
      <c r="L362" s="3">
        <f t="shared" si="302"/>
        <v>-90.177999999999884</v>
      </c>
      <c r="M362" s="4">
        <f t="shared" si="303"/>
        <v>-3.4519229260155083E-2</v>
      </c>
      <c r="N362" s="3">
        <v>135632.62100000001</v>
      </c>
      <c r="O362" s="3">
        <v>134078.114</v>
      </c>
      <c r="P362" s="3">
        <f t="shared" si="304"/>
        <v>-1554.5070000000123</v>
      </c>
      <c r="Q362" s="4">
        <f t="shared" si="305"/>
        <v>-1.1461158742925215E-2</v>
      </c>
    </row>
    <row r="363" spans="1:17" outlineLevel="2">
      <c r="A363" s="30" t="s">
        <v>180</v>
      </c>
      <c r="B363" s="1" t="s">
        <v>112</v>
      </c>
      <c r="C363" s="1" t="s">
        <v>113</v>
      </c>
      <c r="D363" s="1" t="s">
        <v>100</v>
      </c>
      <c r="E363" s="1" t="s">
        <v>153</v>
      </c>
      <c r="F363" s="3">
        <v>515.75599999999997</v>
      </c>
      <c r="G363" s="3">
        <v>550.52099999999996</v>
      </c>
      <c r="H363" s="16">
        <f t="shared" si="300"/>
        <v>34.764999999999986</v>
      </c>
      <c r="I363" s="4">
        <f t="shared" si="301"/>
        <v>6.740590511792395E-2</v>
      </c>
      <c r="J363" s="3">
        <v>176.74</v>
      </c>
      <c r="K363" s="3">
        <v>177.33099999999999</v>
      </c>
      <c r="L363" s="3">
        <f t="shared" si="302"/>
        <v>0.59099999999997976</v>
      </c>
      <c r="M363" s="4">
        <f t="shared" si="303"/>
        <v>3.3438949869864193E-3</v>
      </c>
      <c r="N363" s="3">
        <v>21.013000000000002</v>
      </c>
      <c r="O363" s="3">
        <v>24.015000000000001</v>
      </c>
      <c r="P363" s="3">
        <f t="shared" si="304"/>
        <v>3.0019999999999989</v>
      </c>
      <c r="Q363" s="4">
        <f t="shared" si="305"/>
        <v>0.14286394136962827</v>
      </c>
    </row>
    <row r="364" spans="1:17" outlineLevel="1">
      <c r="A364" s="30"/>
      <c r="B364" s="9" t="s">
        <v>239</v>
      </c>
      <c r="F364" s="3">
        <f>SUBTOTAL(9,F358:F363)</f>
        <v>43557.790563221839</v>
      </c>
      <c r="G364" s="3">
        <f>SUBTOTAL(9,G358:G363)</f>
        <v>39738.218697437929</v>
      </c>
      <c r="H364" s="16">
        <f>SUBTOTAL(9,H358:H363)</f>
        <v>-3819.571865783907</v>
      </c>
      <c r="I364" s="4"/>
      <c r="J364" s="3">
        <f>SUBTOTAL(9,J358:J363)</f>
        <v>3534.9617482702979</v>
      </c>
      <c r="K364" s="3">
        <f>SUBTOTAL(9,K358:K363)</f>
        <v>3322.8867115288303</v>
      </c>
      <c r="L364" s="3">
        <f>SUBTOTAL(9,L358:L363)</f>
        <v>-212.07503674146778</v>
      </c>
      <c r="M364" s="4"/>
      <c r="N364" s="3">
        <f>SUBTOTAL(9,N358:N363)</f>
        <v>136107.97879993703</v>
      </c>
      <c r="O364" s="3">
        <f>SUBTOTAL(9,O358:O363)</f>
        <v>134330.66331788394</v>
      </c>
      <c r="P364" s="3">
        <f>SUBTOTAL(9,P358:P363)</f>
        <v>-1777.3154820531258</v>
      </c>
      <c r="Q364" s="4"/>
    </row>
    <row r="365" spans="1:17" outlineLevel="2">
      <c r="A365" s="30" t="s">
        <v>180</v>
      </c>
      <c r="B365" s="1" t="s">
        <v>114</v>
      </c>
      <c r="C365" s="1" t="s">
        <v>115</v>
      </c>
      <c r="D365" s="1" t="s">
        <v>116</v>
      </c>
      <c r="E365" s="1" t="s">
        <v>3</v>
      </c>
      <c r="F365" s="3">
        <v>1826.5087000000001</v>
      </c>
      <c r="G365" s="3">
        <v>1704.1266000000001</v>
      </c>
      <c r="H365" s="16">
        <f t="shared" ref="H365:H370" si="306">G365-F365</f>
        <v>-122.38210000000004</v>
      </c>
      <c r="I365" s="4">
        <f t="shared" ref="I365:I370" si="307">IF(F365&gt;0,(G365-F365)/F365,0)</f>
        <v>-6.7003294317733081E-2</v>
      </c>
      <c r="J365" s="22">
        <v>2690.8753999999999</v>
      </c>
      <c r="K365" s="3">
        <v>2610.1475999999998</v>
      </c>
      <c r="L365" s="3">
        <f t="shared" ref="L365:L370" si="308">K365-J365</f>
        <v>-80.727800000000116</v>
      </c>
      <c r="M365" s="4">
        <f t="shared" ref="M365:M370" si="309">IF(J365&gt;0,(K365-J365)/J365,0)</f>
        <v>-3.00005715612102E-2</v>
      </c>
      <c r="N365" s="3">
        <v>3029.9852000000001</v>
      </c>
      <c r="O365" s="3">
        <v>1765.6569999999999</v>
      </c>
      <c r="P365" s="3">
        <f t="shared" ref="P365:P370" si="310">O365-N365</f>
        <v>-1264.3282000000002</v>
      </c>
      <c r="Q365" s="4">
        <f t="shared" ref="Q365:Q370" si="311">IF(N365&gt;0,(O365-N365)/N365,0)</f>
        <v>-0.41727207116391202</v>
      </c>
    </row>
    <row r="366" spans="1:17" outlineLevel="2">
      <c r="A366" s="30" t="s">
        <v>180</v>
      </c>
      <c r="B366" s="1" t="s">
        <v>114</v>
      </c>
      <c r="C366" s="1" t="s">
        <v>115</v>
      </c>
      <c r="D366" s="1" t="s">
        <v>116</v>
      </c>
      <c r="E366" s="1" t="s">
        <v>154</v>
      </c>
      <c r="F366" s="3">
        <v>292.94799999999998</v>
      </c>
      <c r="G366" s="3">
        <v>140.273</v>
      </c>
      <c r="H366" s="16">
        <f t="shared" si="306"/>
        <v>-152.67499999999998</v>
      </c>
      <c r="I366" s="4">
        <f t="shared" si="307"/>
        <v>-0.52116757922907819</v>
      </c>
      <c r="J366" s="22">
        <v>17.408999999999999</v>
      </c>
      <c r="K366" s="3">
        <v>9.6519999999999992</v>
      </c>
      <c r="L366" s="3">
        <f t="shared" si="308"/>
        <v>-7.7569999999999997</v>
      </c>
      <c r="M366" s="4">
        <f t="shared" si="309"/>
        <v>-0.44557412832442989</v>
      </c>
      <c r="N366" s="3">
        <v>3.6440000000000001</v>
      </c>
      <c r="O366" s="3">
        <v>0.45200000000000001</v>
      </c>
      <c r="P366" s="3">
        <f t="shared" si="310"/>
        <v>-3.1920000000000002</v>
      </c>
      <c r="Q366" s="4">
        <f t="shared" si="311"/>
        <v>-0.87596048298573004</v>
      </c>
    </row>
    <row r="367" spans="1:17" outlineLevel="2">
      <c r="A367" s="30" t="s">
        <v>180</v>
      </c>
      <c r="B367" s="1" t="s">
        <v>114</v>
      </c>
      <c r="C367" s="1" t="s">
        <v>115</v>
      </c>
      <c r="D367" s="1" t="s">
        <v>116</v>
      </c>
      <c r="E367" s="1" t="s">
        <v>156</v>
      </c>
      <c r="F367" s="3">
        <v>2879.9490000000001</v>
      </c>
      <c r="G367" s="3">
        <v>1170.1659999999999</v>
      </c>
      <c r="H367" s="16">
        <f t="shared" si="306"/>
        <v>-1709.7830000000001</v>
      </c>
      <c r="I367" s="4">
        <f t="shared" si="307"/>
        <v>-0.59368516595259158</v>
      </c>
      <c r="J367" s="22">
        <v>272.77300000000002</v>
      </c>
      <c r="K367" s="3">
        <v>122.47799999999999</v>
      </c>
      <c r="L367" s="3">
        <f t="shared" si="308"/>
        <v>-150.29500000000002</v>
      </c>
      <c r="M367" s="4">
        <f t="shared" si="309"/>
        <v>-0.55098928413002757</v>
      </c>
      <c r="N367" s="3">
        <v>143.965</v>
      </c>
      <c r="O367" s="3">
        <v>4.673</v>
      </c>
      <c r="P367" s="3">
        <f t="shared" si="310"/>
        <v>-139.292</v>
      </c>
      <c r="Q367" s="4">
        <f t="shared" si="311"/>
        <v>-0.96754072170319172</v>
      </c>
    </row>
    <row r="368" spans="1:17" outlineLevel="2">
      <c r="A368" s="30" t="s">
        <v>180</v>
      </c>
      <c r="B368" s="1" t="s">
        <v>114</v>
      </c>
      <c r="C368" s="1" t="s">
        <v>115</v>
      </c>
      <c r="D368" s="1" t="s">
        <v>116</v>
      </c>
      <c r="E368" s="1" t="s">
        <v>157</v>
      </c>
      <c r="F368" s="19">
        <v>14163.016332227715</v>
      </c>
      <c r="G368" s="41">
        <v>3779.0478334135814</v>
      </c>
      <c r="H368" s="16">
        <f t="shared" si="306"/>
        <v>-10383.968498814134</v>
      </c>
      <c r="I368" s="4">
        <f t="shared" si="307"/>
        <v>-0.73317492935354323</v>
      </c>
      <c r="J368" s="21">
        <v>485.74730933713971</v>
      </c>
      <c r="K368" s="19">
        <v>175.21500467879582</v>
      </c>
      <c r="L368" s="3">
        <f t="shared" si="308"/>
        <v>-310.53230465834389</v>
      </c>
      <c r="M368" s="4">
        <f t="shared" si="309"/>
        <v>-0.63928775041925057</v>
      </c>
      <c r="N368" s="19">
        <v>103.50025239693225</v>
      </c>
      <c r="O368" s="19">
        <v>37.916401324421145</v>
      </c>
      <c r="P368" s="3">
        <f t="shared" si="310"/>
        <v>-65.583851072511109</v>
      </c>
      <c r="Q368" s="4">
        <f t="shared" si="311"/>
        <v>-0.63365885158416302</v>
      </c>
    </row>
    <row r="369" spans="1:17" outlineLevel="2">
      <c r="A369" s="30" t="s">
        <v>180</v>
      </c>
      <c r="B369" s="1" t="s">
        <v>114</v>
      </c>
      <c r="C369" s="1" t="s">
        <v>115</v>
      </c>
      <c r="D369" s="1" t="s">
        <v>116</v>
      </c>
      <c r="E369" s="1" t="s">
        <v>152</v>
      </c>
      <c r="F369" s="3"/>
      <c r="G369" s="16"/>
      <c r="H369" s="16">
        <f t="shared" si="306"/>
        <v>0</v>
      </c>
      <c r="I369" s="4">
        <f t="shared" si="307"/>
        <v>0</v>
      </c>
      <c r="J369" s="22"/>
      <c r="K369" s="3"/>
      <c r="L369" s="3">
        <f t="shared" si="308"/>
        <v>0</v>
      </c>
      <c r="M369" s="4">
        <f t="shared" si="309"/>
        <v>0</v>
      </c>
      <c r="N369" s="3"/>
      <c r="O369" s="3"/>
      <c r="P369" s="3">
        <f t="shared" si="310"/>
        <v>0</v>
      </c>
      <c r="Q369" s="4">
        <f t="shared" si="311"/>
        <v>0</v>
      </c>
    </row>
    <row r="370" spans="1:17" outlineLevel="2">
      <c r="A370" s="30" t="s">
        <v>180</v>
      </c>
      <c r="B370" s="1" t="s">
        <v>114</v>
      </c>
      <c r="C370" s="1" t="s">
        <v>115</v>
      </c>
      <c r="D370" s="1" t="s">
        <v>116</v>
      </c>
      <c r="E370" s="1" t="s">
        <v>153</v>
      </c>
      <c r="F370" s="3">
        <v>1147.3420000000001</v>
      </c>
      <c r="G370" s="3">
        <v>1383.0740000000001</v>
      </c>
      <c r="H370" s="16">
        <f t="shared" si="306"/>
        <v>235.73199999999997</v>
      </c>
      <c r="I370" s="4">
        <f t="shared" si="307"/>
        <v>0.20545922662989757</v>
      </c>
      <c r="J370" s="22">
        <v>253.94200000000001</v>
      </c>
      <c r="K370" s="3">
        <v>272.07400000000001</v>
      </c>
      <c r="L370" s="3">
        <f t="shared" si="308"/>
        <v>18.132000000000005</v>
      </c>
      <c r="M370" s="4">
        <f t="shared" si="309"/>
        <v>7.1402131195312329E-2</v>
      </c>
      <c r="N370" s="3">
        <v>102.492</v>
      </c>
      <c r="O370" s="3">
        <v>120.46899999999999</v>
      </c>
      <c r="P370" s="3">
        <f t="shared" si="310"/>
        <v>17.97699999999999</v>
      </c>
      <c r="Q370" s="4">
        <f t="shared" si="311"/>
        <v>0.17539905553604174</v>
      </c>
    </row>
    <row r="371" spans="1:17" outlineLevel="1">
      <c r="A371" s="30"/>
      <c r="B371" s="9" t="s">
        <v>240</v>
      </c>
      <c r="F371" s="3">
        <f>SUBTOTAL(9,F365:F370)</f>
        <v>20309.764032227715</v>
      </c>
      <c r="G371" s="3">
        <f>SUBTOTAL(9,G365:G370)</f>
        <v>8176.6874334135809</v>
      </c>
      <c r="H371" s="16">
        <f>SUBTOTAL(9,H365:H370)</f>
        <v>-12133.076598814134</v>
      </c>
      <c r="I371" s="4"/>
      <c r="J371" s="22">
        <f>SUBTOTAL(9,J365:J370)</f>
        <v>3720.7467093371397</v>
      </c>
      <c r="K371" s="3">
        <f>SUBTOTAL(9,K365:K370)</f>
        <v>3189.566604678796</v>
      </c>
      <c r="L371" s="3">
        <f>SUBTOTAL(9,L365:L370)</f>
        <v>-531.18010465834391</v>
      </c>
      <c r="M371" s="4"/>
      <c r="N371" s="3">
        <f>SUBTOTAL(9,N365:N370)</f>
        <v>3383.5864523969326</v>
      </c>
      <c r="O371" s="3">
        <f>SUBTOTAL(9,O365:O370)</f>
        <v>1929.167401324421</v>
      </c>
      <c r="P371" s="3">
        <f>SUBTOTAL(9,P365:P370)</f>
        <v>-1454.4190510725111</v>
      </c>
      <c r="Q371" s="4"/>
    </row>
    <row r="372" spans="1:17" outlineLevel="2">
      <c r="A372" s="30" t="s">
        <v>180</v>
      </c>
      <c r="B372" s="1" t="s">
        <v>117</v>
      </c>
      <c r="C372" s="1" t="s">
        <v>118</v>
      </c>
      <c r="D372" s="1" t="s">
        <v>86</v>
      </c>
      <c r="E372" s="1" t="s">
        <v>3</v>
      </c>
      <c r="F372" s="3">
        <v>258.9273</v>
      </c>
      <c r="G372" s="3">
        <v>241.67769999999999</v>
      </c>
      <c r="H372" s="16">
        <f t="shared" ref="H372:H377" si="312">G372-F372</f>
        <v>-17.249600000000015</v>
      </c>
      <c r="I372" s="4">
        <f t="shared" ref="I372:I377" si="313">IF(F372&gt;0,(G372-F372)/F372,0)</f>
        <v>-6.6619471952165776E-2</v>
      </c>
      <c r="J372" s="22">
        <v>450.07060000000001</v>
      </c>
      <c r="K372" s="3">
        <v>422.70549999999997</v>
      </c>
      <c r="L372" s="3">
        <f t="shared" ref="L372:L377" si="314">K372-J372</f>
        <v>-27.365100000000041</v>
      </c>
      <c r="M372" s="4">
        <f t="shared" ref="M372:M377" si="315">IF(J372&gt;0,(K372-J372)/J372,0)</f>
        <v>-6.0801794207397772E-2</v>
      </c>
      <c r="N372" s="3">
        <v>375.97739999999999</v>
      </c>
      <c r="O372" s="3">
        <v>228.00470000000001</v>
      </c>
      <c r="P372" s="3">
        <f t="shared" ref="P372:P377" si="316">O372-N372</f>
        <v>-147.97269999999997</v>
      </c>
      <c r="Q372" s="4">
        <f t="shared" ref="Q372:Q377" si="317">IF(N372&gt;0,(O372-N372)/N372,0)</f>
        <v>-0.3935680708468115</v>
      </c>
    </row>
    <row r="373" spans="1:17" outlineLevel="2">
      <c r="A373" s="30" t="s">
        <v>180</v>
      </c>
      <c r="B373" s="1" t="s">
        <v>117</v>
      </c>
      <c r="C373" s="1" t="s">
        <v>118</v>
      </c>
      <c r="D373" s="1" t="s">
        <v>86</v>
      </c>
      <c r="E373" s="1" t="s">
        <v>154</v>
      </c>
      <c r="F373" s="3">
        <v>655.79899999999998</v>
      </c>
      <c r="G373" s="3">
        <v>340.93</v>
      </c>
      <c r="H373" s="16">
        <f t="shared" si="312"/>
        <v>-314.86899999999997</v>
      </c>
      <c r="I373" s="4">
        <f t="shared" si="313"/>
        <v>-0.4801303448160183</v>
      </c>
      <c r="J373" s="22">
        <v>22.506</v>
      </c>
      <c r="K373" s="3">
        <v>9.4109999999999996</v>
      </c>
      <c r="L373" s="3">
        <f t="shared" si="314"/>
        <v>-13.095000000000001</v>
      </c>
      <c r="M373" s="4">
        <f t="shared" si="315"/>
        <v>-0.58184484137563319</v>
      </c>
      <c r="N373" s="3">
        <v>6.5979999999999999</v>
      </c>
      <c r="O373" s="3">
        <v>0.16400000000000001</v>
      </c>
      <c r="P373" s="3">
        <f t="shared" si="316"/>
        <v>-6.4340000000000002</v>
      </c>
      <c r="Q373" s="4">
        <f t="shared" si="317"/>
        <v>-0.97514398302515914</v>
      </c>
    </row>
    <row r="374" spans="1:17" outlineLevel="2">
      <c r="A374" s="30" t="s">
        <v>180</v>
      </c>
      <c r="B374" s="1" t="s">
        <v>117</v>
      </c>
      <c r="C374" s="1" t="s">
        <v>118</v>
      </c>
      <c r="D374" s="1" t="s">
        <v>86</v>
      </c>
      <c r="E374" s="1" t="s">
        <v>156</v>
      </c>
      <c r="F374" s="3">
        <v>339.91</v>
      </c>
      <c r="G374" s="3">
        <v>130.30000000000001</v>
      </c>
      <c r="H374" s="16">
        <f t="shared" si="312"/>
        <v>-209.61</v>
      </c>
      <c r="I374" s="4">
        <f t="shared" si="313"/>
        <v>-0.61666323438557269</v>
      </c>
      <c r="J374" s="3">
        <v>34.39</v>
      </c>
      <c r="K374" s="3">
        <v>14.526999999999999</v>
      </c>
      <c r="L374" s="3">
        <f t="shared" si="314"/>
        <v>-19.863</v>
      </c>
      <c r="M374" s="4">
        <f t="shared" si="315"/>
        <v>-0.57758069206164575</v>
      </c>
      <c r="N374" s="3">
        <v>17.864999999999998</v>
      </c>
      <c r="O374" s="3">
        <v>0.55500000000000005</v>
      </c>
      <c r="P374" s="3">
        <f t="shared" si="316"/>
        <v>-17.309999999999999</v>
      </c>
      <c r="Q374" s="4">
        <f t="shared" si="317"/>
        <v>-0.96893366918555834</v>
      </c>
    </row>
    <row r="375" spans="1:17" outlineLevel="2">
      <c r="A375" s="30" t="s">
        <v>180</v>
      </c>
      <c r="B375" s="1" t="s">
        <v>117</v>
      </c>
      <c r="C375" s="1" t="s">
        <v>118</v>
      </c>
      <c r="D375" s="1" t="s">
        <v>86</v>
      </c>
      <c r="E375" s="1" t="s">
        <v>157</v>
      </c>
      <c r="F375" s="19">
        <v>2683.0526116214446</v>
      </c>
      <c r="G375" s="41">
        <v>583.33889788442264</v>
      </c>
      <c r="H375" s="16">
        <f t="shared" si="312"/>
        <v>-2099.7137137370219</v>
      </c>
      <c r="I375" s="4">
        <f t="shared" si="313"/>
        <v>-0.78258387653013839</v>
      </c>
      <c r="J375" s="19">
        <v>87.25211126956826</v>
      </c>
      <c r="K375" s="19">
        <v>19.107590938231123</v>
      </c>
      <c r="L375" s="3">
        <f t="shared" si="314"/>
        <v>-68.144520331337134</v>
      </c>
      <c r="M375" s="4">
        <f t="shared" si="315"/>
        <v>-0.78100712223229074</v>
      </c>
      <c r="N375" s="19">
        <v>18.876039511493246</v>
      </c>
      <c r="O375" s="19">
        <v>5.5595195725983118</v>
      </c>
      <c r="P375" s="3">
        <f t="shared" si="316"/>
        <v>-13.316519938894935</v>
      </c>
      <c r="Q375" s="4">
        <f t="shared" si="317"/>
        <v>-0.70547213735099301</v>
      </c>
    </row>
    <row r="376" spans="1:17" outlineLevel="2">
      <c r="A376" s="30" t="s">
        <v>180</v>
      </c>
      <c r="B376" s="1" t="s">
        <v>117</v>
      </c>
      <c r="C376" s="1" t="s">
        <v>118</v>
      </c>
      <c r="D376" s="1" t="s">
        <v>86</v>
      </c>
      <c r="E376" s="1" t="s">
        <v>152</v>
      </c>
      <c r="F376" s="3">
        <v>3046.79</v>
      </c>
      <c r="G376" s="3">
        <v>3281.221</v>
      </c>
      <c r="H376" s="16">
        <f t="shared" si="312"/>
        <v>234.43100000000004</v>
      </c>
      <c r="I376" s="4">
        <f t="shared" si="313"/>
        <v>7.6943602939487141E-2</v>
      </c>
      <c r="J376" s="3">
        <v>112.703</v>
      </c>
      <c r="K376" s="3">
        <v>121.24</v>
      </c>
      <c r="L376" s="3">
        <f t="shared" si="314"/>
        <v>8.5369999999999919</v>
      </c>
      <c r="M376" s="4">
        <f t="shared" si="315"/>
        <v>7.5747761816455567E-2</v>
      </c>
      <c r="N376" s="3">
        <v>18510.86</v>
      </c>
      <c r="O376" s="3">
        <v>19937.985000000001</v>
      </c>
      <c r="P376" s="3">
        <f t="shared" si="316"/>
        <v>1427.125</v>
      </c>
      <c r="Q376" s="4">
        <f t="shared" si="317"/>
        <v>7.7096634083991769E-2</v>
      </c>
    </row>
    <row r="377" spans="1:17" outlineLevel="2">
      <c r="A377" s="30" t="s">
        <v>180</v>
      </c>
      <c r="B377" s="1" t="s">
        <v>117</v>
      </c>
      <c r="C377" s="1" t="s">
        <v>118</v>
      </c>
      <c r="D377" s="1" t="s">
        <v>86</v>
      </c>
      <c r="E377" s="1" t="s">
        <v>153</v>
      </c>
      <c r="F377" s="3">
        <v>3795.9589999999998</v>
      </c>
      <c r="G377" s="3">
        <v>1701.51</v>
      </c>
      <c r="H377" s="16">
        <f t="shared" si="312"/>
        <v>-2094.4489999999996</v>
      </c>
      <c r="I377" s="4">
        <f t="shared" si="313"/>
        <v>-0.5517575400577297</v>
      </c>
      <c r="J377" s="3">
        <v>444.48099999999999</v>
      </c>
      <c r="K377" s="3">
        <v>426.16800000000001</v>
      </c>
      <c r="L377" s="3">
        <f t="shared" si="314"/>
        <v>-18.312999999999988</v>
      </c>
      <c r="M377" s="4">
        <f t="shared" si="315"/>
        <v>-4.1200861229163874E-2</v>
      </c>
      <c r="N377" s="3">
        <v>1412.3019999999999</v>
      </c>
      <c r="O377" s="3">
        <v>1412.5050000000001</v>
      </c>
      <c r="P377" s="3">
        <f t="shared" si="316"/>
        <v>0.20300000000020191</v>
      </c>
      <c r="Q377" s="4">
        <f t="shared" si="317"/>
        <v>1.4373696277439381E-4</v>
      </c>
    </row>
    <row r="378" spans="1:17" outlineLevel="1">
      <c r="A378" s="30"/>
      <c r="B378" s="9" t="s">
        <v>241</v>
      </c>
      <c r="F378" s="3">
        <f>SUBTOTAL(9,F372:F377)</f>
        <v>10780.437911621444</v>
      </c>
      <c r="G378" s="3">
        <f>SUBTOTAL(9,G372:G377)</f>
        <v>6278.9775978844227</v>
      </c>
      <c r="H378" s="16">
        <f>SUBTOTAL(9,H372:H377)</f>
        <v>-4501.4603137370214</v>
      </c>
      <c r="I378" s="4"/>
      <c r="J378" s="3">
        <f>SUBTOTAL(9,J372:J377)</f>
        <v>1151.402711269568</v>
      </c>
      <c r="K378" s="3">
        <f>SUBTOTAL(9,K372:K377)</f>
        <v>1013.1590909382311</v>
      </c>
      <c r="L378" s="3">
        <f>SUBTOTAL(9,L372:L377)</f>
        <v>-138.24362033133718</v>
      </c>
      <c r="M378" s="4"/>
      <c r="N378" s="3">
        <f>SUBTOTAL(9,N372:N377)</f>
        <v>20342.478439511495</v>
      </c>
      <c r="O378" s="3">
        <f>SUBTOTAL(9,O372:O377)</f>
        <v>21584.773219572598</v>
      </c>
      <c r="P378" s="3">
        <f>SUBTOTAL(9,P372:P377)</f>
        <v>1242.2947800611053</v>
      </c>
      <c r="Q378" s="4"/>
    </row>
    <row r="379" spans="1:17" outlineLevel="2">
      <c r="A379" s="30" t="s">
        <v>180</v>
      </c>
      <c r="B379" s="1" t="s">
        <v>119</v>
      </c>
      <c r="C379" s="1" t="s">
        <v>120</v>
      </c>
      <c r="D379" s="1" t="s">
        <v>105</v>
      </c>
      <c r="E379" s="1" t="s">
        <v>3</v>
      </c>
      <c r="F379" s="3">
        <v>595.92639999999994</v>
      </c>
      <c r="G379" s="3">
        <v>573.73040000000003</v>
      </c>
      <c r="H379" s="16">
        <f t="shared" ref="H379:H384" si="318">G379-F379</f>
        <v>-22.195999999999913</v>
      </c>
      <c r="I379" s="4">
        <f t="shared" ref="I379:I384" si="319">IF(F379&gt;0,(G379-F379)/F379,0)</f>
        <v>-3.7246210270261419E-2</v>
      </c>
      <c r="J379" s="3">
        <v>856.50199999999995</v>
      </c>
      <c r="K379" s="3">
        <v>818.1191</v>
      </c>
      <c r="L379" s="3">
        <f t="shared" ref="L379:L384" si="320">K379-J379</f>
        <v>-38.38289999999995</v>
      </c>
      <c r="M379" s="4">
        <f t="shared" ref="M379:M384" si="321">IF(J379&gt;0,(K379-J379)/J379,0)</f>
        <v>-4.4813555601738178E-2</v>
      </c>
      <c r="N379" s="3">
        <v>839.10580000000004</v>
      </c>
      <c r="O379" s="3">
        <v>393.61070000000001</v>
      </c>
      <c r="P379" s="3">
        <f t="shared" ref="P379:P384" si="322">O379-N379</f>
        <v>-445.49510000000004</v>
      </c>
      <c r="Q379" s="4">
        <f t="shared" ref="Q379:Q384" si="323">IF(N379&gt;0,(O379-N379)/N379,0)</f>
        <v>-0.53091648276057679</v>
      </c>
    </row>
    <row r="380" spans="1:17" outlineLevel="2">
      <c r="A380" s="30" t="s">
        <v>180</v>
      </c>
      <c r="B380" s="1" t="s">
        <v>119</v>
      </c>
      <c r="C380" s="1" t="s">
        <v>120</v>
      </c>
      <c r="D380" s="1" t="s">
        <v>105</v>
      </c>
      <c r="E380" s="1" t="s">
        <v>154</v>
      </c>
      <c r="F380" s="3">
        <v>319.52100000000002</v>
      </c>
      <c r="G380" s="3">
        <v>145.50299999999999</v>
      </c>
      <c r="H380" s="16">
        <f t="shared" si="318"/>
        <v>-174.01800000000003</v>
      </c>
      <c r="I380" s="4">
        <f t="shared" si="319"/>
        <v>-0.5446214802782916</v>
      </c>
      <c r="J380" s="3">
        <v>14.866</v>
      </c>
      <c r="K380" s="3">
        <v>7.2960000000000003</v>
      </c>
      <c r="L380" s="3">
        <f t="shared" si="320"/>
        <v>-7.5699999999999994</v>
      </c>
      <c r="M380" s="4">
        <f t="shared" si="321"/>
        <v>-0.50921565989506257</v>
      </c>
      <c r="N380" s="3">
        <v>3.7749999999999999</v>
      </c>
      <c r="O380" s="3">
        <v>0.28100000000000003</v>
      </c>
      <c r="P380" s="3">
        <f t="shared" si="322"/>
        <v>-3.4939999999999998</v>
      </c>
      <c r="Q380" s="4">
        <f t="shared" si="323"/>
        <v>-0.92556291390728473</v>
      </c>
    </row>
    <row r="381" spans="1:17" outlineLevel="2">
      <c r="A381" s="30" t="s">
        <v>180</v>
      </c>
      <c r="B381" s="1" t="s">
        <v>119</v>
      </c>
      <c r="C381" s="1" t="s">
        <v>120</v>
      </c>
      <c r="D381" s="1" t="s">
        <v>105</v>
      </c>
      <c r="E381" s="1" t="s">
        <v>156</v>
      </c>
      <c r="F381" s="3">
        <v>742.93399999999997</v>
      </c>
      <c r="G381" s="3">
        <v>252.81700000000001</v>
      </c>
      <c r="H381" s="16">
        <f t="shared" si="318"/>
        <v>-490.11699999999996</v>
      </c>
      <c r="I381" s="4">
        <f t="shared" si="319"/>
        <v>-0.65970463055937667</v>
      </c>
      <c r="J381" s="3">
        <v>70.177999999999997</v>
      </c>
      <c r="K381" s="3">
        <v>26.57</v>
      </c>
      <c r="L381" s="3">
        <f t="shared" si="320"/>
        <v>-43.607999999999997</v>
      </c>
      <c r="M381" s="4">
        <f t="shared" si="321"/>
        <v>-0.62139131921684854</v>
      </c>
      <c r="N381" s="3">
        <v>43.664999999999999</v>
      </c>
      <c r="O381" s="3">
        <v>0.96599999999999997</v>
      </c>
      <c r="P381" s="3">
        <f t="shared" si="322"/>
        <v>-42.698999999999998</v>
      </c>
      <c r="Q381" s="4">
        <f t="shared" si="323"/>
        <v>-0.97787701820680173</v>
      </c>
    </row>
    <row r="382" spans="1:17" outlineLevel="2">
      <c r="A382" s="30" t="s">
        <v>180</v>
      </c>
      <c r="B382" s="1" t="s">
        <v>119</v>
      </c>
      <c r="C382" s="1" t="s">
        <v>120</v>
      </c>
      <c r="D382" s="1" t="s">
        <v>105</v>
      </c>
      <c r="E382" s="1" t="s">
        <v>157</v>
      </c>
      <c r="F382" s="19">
        <v>4604.7178389090432</v>
      </c>
      <c r="G382" s="41">
        <v>1160.2747756796023</v>
      </c>
      <c r="H382" s="16">
        <f t="shared" si="318"/>
        <v>-3444.4430632294407</v>
      </c>
      <c r="I382" s="4">
        <f t="shared" si="319"/>
        <v>-0.74802478321787969</v>
      </c>
      <c r="J382" s="19">
        <v>156.95817557972001</v>
      </c>
      <c r="K382" s="19">
        <v>35.888809123803746</v>
      </c>
      <c r="L382" s="3">
        <f t="shared" si="320"/>
        <v>-121.06936645591625</v>
      </c>
      <c r="M382" s="4">
        <f t="shared" si="321"/>
        <v>-0.771347946730079</v>
      </c>
      <c r="N382" s="19">
        <v>30.315217870506014</v>
      </c>
      <c r="O382" s="19">
        <v>10.329372640991858</v>
      </c>
      <c r="P382" s="3">
        <f t="shared" si="322"/>
        <v>-19.985845229514155</v>
      </c>
      <c r="Q382" s="4">
        <f t="shared" si="323"/>
        <v>-0.65926774186104686</v>
      </c>
    </row>
    <row r="383" spans="1:17" outlineLevel="2">
      <c r="A383" s="30" t="s">
        <v>180</v>
      </c>
      <c r="B383" s="1" t="s">
        <v>119</v>
      </c>
      <c r="C383" s="1" t="s">
        <v>120</v>
      </c>
      <c r="D383" s="1" t="s">
        <v>105</v>
      </c>
      <c r="E383" s="1" t="s">
        <v>152</v>
      </c>
      <c r="F383" s="3">
        <v>142.53</v>
      </c>
      <c r="G383" s="3">
        <v>193.214</v>
      </c>
      <c r="H383" s="16">
        <f t="shared" si="318"/>
        <v>50.683999999999997</v>
      </c>
      <c r="I383" s="4">
        <f t="shared" si="319"/>
        <v>0.35560232933417524</v>
      </c>
      <c r="J383" s="3">
        <v>23.55</v>
      </c>
      <c r="K383" s="3">
        <v>31.923999999999999</v>
      </c>
      <c r="L383" s="3">
        <f t="shared" si="320"/>
        <v>8.3739999999999988</v>
      </c>
      <c r="M383" s="4">
        <f t="shared" si="321"/>
        <v>0.35558386411889592</v>
      </c>
      <c r="N383" s="3">
        <v>5.3</v>
      </c>
      <c r="O383" s="3">
        <v>7.1840000000000002</v>
      </c>
      <c r="P383" s="3">
        <f t="shared" si="322"/>
        <v>1.8840000000000003</v>
      </c>
      <c r="Q383" s="4">
        <f t="shared" si="323"/>
        <v>0.35547169811320761</v>
      </c>
    </row>
    <row r="384" spans="1:17" outlineLevel="2">
      <c r="A384" s="30" t="s">
        <v>180</v>
      </c>
      <c r="B384" s="1" t="s">
        <v>119</v>
      </c>
      <c r="C384" s="1" t="s">
        <v>120</v>
      </c>
      <c r="D384" s="1" t="s">
        <v>105</v>
      </c>
      <c r="E384" s="1" t="s">
        <v>153</v>
      </c>
      <c r="F384" s="3">
        <v>495.197</v>
      </c>
      <c r="G384" s="3">
        <v>528.27700000000004</v>
      </c>
      <c r="H384" s="16">
        <f t="shared" si="318"/>
        <v>33.080000000000041</v>
      </c>
      <c r="I384" s="4">
        <f t="shared" si="319"/>
        <v>6.6801697102365401E-2</v>
      </c>
      <c r="J384" s="3">
        <v>31.905999999999999</v>
      </c>
      <c r="K384" s="3">
        <v>31.030999999999999</v>
      </c>
      <c r="L384" s="3">
        <f t="shared" si="320"/>
        <v>-0.875</v>
      </c>
      <c r="M384" s="4">
        <f t="shared" si="321"/>
        <v>-2.7424308907415533E-2</v>
      </c>
      <c r="N384" s="3">
        <v>216.92599999999999</v>
      </c>
      <c r="O384" s="3">
        <v>218.66399999999999</v>
      </c>
      <c r="P384" s="3">
        <f t="shared" si="322"/>
        <v>1.7379999999999995</v>
      </c>
      <c r="Q384" s="4">
        <f t="shared" si="323"/>
        <v>8.0119487751583469E-3</v>
      </c>
    </row>
    <row r="385" spans="1:17" outlineLevel="1">
      <c r="A385" s="30"/>
      <c r="B385" s="9" t="s">
        <v>242</v>
      </c>
      <c r="F385" s="3">
        <f>SUBTOTAL(9,F379:F384)</f>
        <v>6900.8262389090432</v>
      </c>
      <c r="G385" s="3">
        <f>SUBTOTAL(9,G379:G384)</f>
        <v>2853.8161756796026</v>
      </c>
      <c r="H385" s="16">
        <f>SUBTOTAL(9,H379:H384)</f>
        <v>-4047.0100632294407</v>
      </c>
      <c r="I385" s="4"/>
      <c r="J385" s="3">
        <f>SUBTOTAL(9,J379:J384)</f>
        <v>1153.9601755797198</v>
      </c>
      <c r="K385" s="3">
        <f>SUBTOTAL(9,K379:K384)</f>
        <v>950.82890912380378</v>
      </c>
      <c r="L385" s="3">
        <f>SUBTOTAL(9,L379:L384)</f>
        <v>-203.1312664559162</v>
      </c>
      <c r="M385" s="4"/>
      <c r="N385" s="3">
        <f>SUBTOTAL(9,N379:N384)</f>
        <v>1139.0870178705059</v>
      </c>
      <c r="O385" s="3">
        <f>SUBTOTAL(9,O379:O384)</f>
        <v>631.03507264099187</v>
      </c>
      <c r="P385" s="3">
        <f>SUBTOTAL(9,P379:P384)</f>
        <v>-508.05194522951416</v>
      </c>
      <c r="Q385" s="4"/>
    </row>
    <row r="386" spans="1:17" outlineLevel="2">
      <c r="A386" s="30" t="s">
        <v>180</v>
      </c>
      <c r="B386" s="1" t="s">
        <v>121</v>
      </c>
      <c r="C386" s="1" t="s">
        <v>122</v>
      </c>
      <c r="D386" s="1" t="s">
        <v>123</v>
      </c>
      <c r="E386" s="1" t="s">
        <v>3</v>
      </c>
      <c r="F386" s="3">
        <v>1143.7899</v>
      </c>
      <c r="G386" s="3">
        <v>1127.5990999999999</v>
      </c>
      <c r="H386" s="16">
        <f t="shared" ref="H386:H391" si="324">G386-F386</f>
        <v>-16.190800000000081</v>
      </c>
      <c r="I386" s="4">
        <f t="shared" ref="I386:I391" si="325">IF(F386&gt;0,(G386-F386)/F386,0)</f>
        <v>-1.4155396895881037E-2</v>
      </c>
      <c r="J386" s="3">
        <v>1169.2927</v>
      </c>
      <c r="K386" s="3">
        <v>1067.4286</v>
      </c>
      <c r="L386" s="3">
        <f t="shared" ref="L386:L391" si="326">K386-J386</f>
        <v>-101.86410000000001</v>
      </c>
      <c r="M386" s="4">
        <f t="shared" ref="M386:M391" si="327">IF(J386&gt;0,(K386-J386)/J386,0)</f>
        <v>-8.7115997559892411E-2</v>
      </c>
      <c r="N386" s="3">
        <v>1547.2331999999999</v>
      </c>
      <c r="O386" s="3">
        <v>781.07740000000001</v>
      </c>
      <c r="P386" s="3">
        <f t="shared" ref="P386:P391" si="328">O386-N386</f>
        <v>-766.15579999999989</v>
      </c>
      <c r="Q386" s="4">
        <f t="shared" ref="Q386:Q391" si="329">IF(N386&gt;0,(O386-N386)/N386,0)</f>
        <v>-0.49517797317172352</v>
      </c>
    </row>
    <row r="387" spans="1:17" outlineLevel="2">
      <c r="A387" s="30" t="s">
        <v>180</v>
      </c>
      <c r="B387" s="1" t="s">
        <v>121</v>
      </c>
      <c r="C387" s="1" t="s">
        <v>122</v>
      </c>
      <c r="D387" s="1" t="s">
        <v>123</v>
      </c>
      <c r="E387" s="1" t="s">
        <v>154</v>
      </c>
      <c r="F387" s="3">
        <v>321.57100000000003</v>
      </c>
      <c r="G387" s="3">
        <v>169.119</v>
      </c>
      <c r="H387" s="16">
        <f t="shared" si="324"/>
        <v>-152.45200000000003</v>
      </c>
      <c r="I387" s="4">
        <f t="shared" si="325"/>
        <v>-0.47408503876282382</v>
      </c>
      <c r="J387" s="3">
        <v>18.099</v>
      </c>
      <c r="K387" s="3">
        <v>10.625</v>
      </c>
      <c r="L387" s="3">
        <f t="shared" si="326"/>
        <v>-7.4740000000000002</v>
      </c>
      <c r="M387" s="4">
        <f t="shared" si="327"/>
        <v>-0.412950991767501</v>
      </c>
      <c r="N387" s="3">
        <v>9.8010000000000002</v>
      </c>
      <c r="O387" s="3">
        <v>3.38</v>
      </c>
      <c r="P387" s="3">
        <f t="shared" si="328"/>
        <v>-6.4210000000000003</v>
      </c>
      <c r="Q387" s="4">
        <f t="shared" si="329"/>
        <v>-0.65513723089480669</v>
      </c>
    </row>
    <row r="388" spans="1:17" outlineLevel="2">
      <c r="A388" s="30" t="s">
        <v>180</v>
      </c>
      <c r="B388" s="1" t="s">
        <v>121</v>
      </c>
      <c r="C388" s="1" t="s">
        <v>122</v>
      </c>
      <c r="D388" s="1" t="s">
        <v>123</v>
      </c>
      <c r="E388" s="1" t="s">
        <v>156</v>
      </c>
      <c r="F388" s="3">
        <v>1521.8810000000001</v>
      </c>
      <c r="G388" s="3">
        <v>581.13</v>
      </c>
      <c r="H388" s="16">
        <f t="shared" si="324"/>
        <v>-940.75100000000009</v>
      </c>
      <c r="I388" s="4">
        <f t="shared" si="325"/>
        <v>-0.61815017074265333</v>
      </c>
      <c r="J388" s="3">
        <v>131.096</v>
      </c>
      <c r="K388" s="3">
        <v>69.465999999999994</v>
      </c>
      <c r="L388" s="3">
        <f t="shared" si="326"/>
        <v>-61.63000000000001</v>
      </c>
      <c r="M388" s="4">
        <f t="shared" si="327"/>
        <v>-0.47011350460731072</v>
      </c>
      <c r="N388" s="3">
        <v>81.933000000000007</v>
      </c>
      <c r="O388" s="3">
        <v>2.3199999999999998</v>
      </c>
      <c r="P388" s="3">
        <f t="shared" si="328"/>
        <v>-79.613000000000014</v>
      </c>
      <c r="Q388" s="4">
        <f t="shared" si="329"/>
        <v>-0.97168418097713993</v>
      </c>
    </row>
    <row r="389" spans="1:17" outlineLevel="2">
      <c r="A389" s="30" t="s">
        <v>180</v>
      </c>
      <c r="B389" s="1" t="s">
        <v>121</v>
      </c>
      <c r="C389" s="1" t="s">
        <v>122</v>
      </c>
      <c r="D389" s="1" t="s">
        <v>123</v>
      </c>
      <c r="E389" s="1" t="s">
        <v>157</v>
      </c>
      <c r="F389" s="19">
        <v>9318.3520953686402</v>
      </c>
      <c r="G389" s="41">
        <v>2474.69616196994</v>
      </c>
      <c r="H389" s="16">
        <f t="shared" si="324"/>
        <v>-6843.6559333987007</v>
      </c>
      <c r="I389" s="4">
        <f t="shared" si="325"/>
        <v>-0.73442770388555068</v>
      </c>
      <c r="J389" s="19">
        <v>312.69646950179634</v>
      </c>
      <c r="K389" s="19">
        <v>112.0859087916576</v>
      </c>
      <c r="L389" s="3">
        <f t="shared" si="326"/>
        <v>-200.61056071013874</v>
      </c>
      <c r="M389" s="4">
        <f t="shared" si="327"/>
        <v>-0.64155044996114452</v>
      </c>
      <c r="N389" s="19">
        <v>70.292135402466968</v>
      </c>
      <c r="O389" s="19">
        <v>25.559515008025926</v>
      </c>
      <c r="P389" s="3">
        <f t="shared" si="328"/>
        <v>-44.732620394441042</v>
      </c>
      <c r="Q389" s="4">
        <f t="shared" si="329"/>
        <v>-0.6363815829227335</v>
      </c>
    </row>
    <row r="390" spans="1:17" outlineLevel="2">
      <c r="A390" s="30" t="s">
        <v>180</v>
      </c>
      <c r="B390" s="1" t="s">
        <v>121</v>
      </c>
      <c r="C390" s="1" t="s">
        <v>122</v>
      </c>
      <c r="D390" s="1" t="s">
        <v>123</v>
      </c>
      <c r="E390" s="1" t="s">
        <v>152</v>
      </c>
      <c r="F390" s="3"/>
      <c r="G390" s="16"/>
      <c r="H390" s="16">
        <f t="shared" si="324"/>
        <v>0</v>
      </c>
      <c r="I390" s="4">
        <f t="shared" si="325"/>
        <v>0</v>
      </c>
      <c r="J390" s="3"/>
      <c r="K390" s="3"/>
      <c r="L390" s="3">
        <f t="shared" si="326"/>
        <v>0</v>
      </c>
      <c r="M390" s="4">
        <f t="shared" si="327"/>
        <v>0</v>
      </c>
      <c r="N390" s="3"/>
      <c r="O390" s="3"/>
      <c r="P390" s="3">
        <f t="shared" si="328"/>
        <v>0</v>
      </c>
      <c r="Q390" s="4">
        <f t="shared" si="329"/>
        <v>0</v>
      </c>
    </row>
    <row r="391" spans="1:17" outlineLevel="2">
      <c r="A391" s="30" t="s">
        <v>180</v>
      </c>
      <c r="B391" s="1" t="s">
        <v>121</v>
      </c>
      <c r="C391" s="1" t="s">
        <v>122</v>
      </c>
      <c r="D391" s="1" t="s">
        <v>123</v>
      </c>
      <c r="E391" s="1" t="s">
        <v>153</v>
      </c>
      <c r="F391" s="3">
        <v>829.62599999999998</v>
      </c>
      <c r="G391" s="3">
        <v>431.98599999999999</v>
      </c>
      <c r="H391" s="16">
        <f t="shared" si="324"/>
        <v>-397.64</v>
      </c>
      <c r="I391" s="4">
        <f t="shared" si="325"/>
        <v>-0.47930031122457589</v>
      </c>
      <c r="J391" s="3">
        <v>186.291</v>
      </c>
      <c r="K391" s="3">
        <v>186.43899999999999</v>
      </c>
      <c r="L391" s="3">
        <f t="shared" si="326"/>
        <v>0.14799999999999613</v>
      </c>
      <c r="M391" s="4">
        <f t="shared" si="327"/>
        <v>7.9445598552799722E-4</v>
      </c>
      <c r="N391" s="3">
        <v>800.04200000000003</v>
      </c>
      <c r="O391" s="3">
        <v>800.12300000000005</v>
      </c>
      <c r="P391" s="3">
        <f t="shared" si="328"/>
        <v>8.100000000001728E-2</v>
      </c>
      <c r="Q391" s="4">
        <f t="shared" si="329"/>
        <v>1.0124468465407726E-4</v>
      </c>
    </row>
    <row r="392" spans="1:17" outlineLevel="1">
      <c r="A392" s="30"/>
      <c r="B392" s="9" t="s">
        <v>243</v>
      </c>
      <c r="F392" s="3">
        <f>SUBTOTAL(9,F386:F391)</f>
        <v>13135.21999536864</v>
      </c>
      <c r="G392" s="3">
        <f>SUBTOTAL(9,G386:G391)</f>
        <v>4784.5302619699396</v>
      </c>
      <c r="H392" s="16">
        <f>SUBTOTAL(9,H386:H391)</f>
        <v>-8350.6897333986999</v>
      </c>
      <c r="I392" s="4"/>
      <c r="J392" s="3">
        <f>SUBTOTAL(9,J386:J391)</f>
        <v>1817.4751695017962</v>
      </c>
      <c r="K392" s="3">
        <f>SUBTOTAL(9,K386:K391)</f>
        <v>1446.0445087916576</v>
      </c>
      <c r="L392" s="3">
        <f>SUBTOTAL(9,L386:L391)</f>
        <v>-371.4306607101388</v>
      </c>
      <c r="M392" s="4"/>
      <c r="N392" s="3">
        <f>SUBTOTAL(9,N386:N391)</f>
        <v>2509.301335402467</v>
      </c>
      <c r="O392" s="3">
        <f>SUBTOTAL(9,O386:O391)</f>
        <v>1612.459915008026</v>
      </c>
      <c r="P392" s="3">
        <f>SUBTOTAL(9,P386:P391)</f>
        <v>-896.841420394441</v>
      </c>
      <c r="Q392" s="4"/>
    </row>
    <row r="393" spans="1:17" outlineLevel="2">
      <c r="A393" s="30" t="s">
        <v>180</v>
      </c>
      <c r="B393" s="1" t="s">
        <v>124</v>
      </c>
      <c r="C393" s="1" t="s">
        <v>31</v>
      </c>
      <c r="D393" s="1" t="s">
        <v>11</v>
      </c>
      <c r="E393" s="1" t="s">
        <v>3</v>
      </c>
      <c r="F393" s="3">
        <v>3400.5426000000002</v>
      </c>
      <c r="G393" s="3">
        <v>3379.7894999999999</v>
      </c>
      <c r="H393" s="16">
        <f t="shared" ref="H393:H398" si="330">G393-F393</f>
        <v>-20.753100000000359</v>
      </c>
      <c r="I393" s="4">
        <f t="shared" ref="I393:I398" si="331">IF(F393&gt;0,(G393-F393)/F393,0)</f>
        <v>-6.1028789934877911E-3</v>
      </c>
      <c r="J393" s="3">
        <v>1896.8395</v>
      </c>
      <c r="K393" s="3">
        <v>1733.4242999999999</v>
      </c>
      <c r="L393" s="3">
        <f t="shared" ref="L393:L398" si="332">K393-J393</f>
        <v>-163.41520000000014</v>
      </c>
      <c r="M393" s="4">
        <f t="shared" ref="M393:M398" si="333">IF(J393&gt;0,(K393-J393)/J393,0)</f>
        <v>-8.6151305895939084E-2</v>
      </c>
      <c r="N393" s="3">
        <v>4636.7327999999998</v>
      </c>
      <c r="O393" s="3">
        <v>2884.3186999999998</v>
      </c>
      <c r="P393" s="3">
        <f t="shared" ref="P393:P398" si="334">O393-N393</f>
        <v>-1752.4141</v>
      </c>
      <c r="Q393" s="4">
        <f t="shared" ref="Q393:Q398" si="335">IF(N393&gt;0,(O393-N393)/N393,0)</f>
        <v>-0.37794157558529146</v>
      </c>
    </row>
    <row r="394" spans="1:17" outlineLevel="2">
      <c r="A394" s="30" t="s">
        <v>180</v>
      </c>
      <c r="B394" s="1" t="s">
        <v>124</v>
      </c>
      <c r="C394" s="1" t="s">
        <v>31</v>
      </c>
      <c r="D394" s="1" t="s">
        <v>11</v>
      </c>
      <c r="E394" s="1" t="s">
        <v>154</v>
      </c>
      <c r="F394" s="3">
        <v>224.26499999999999</v>
      </c>
      <c r="G394" s="3">
        <v>116.086</v>
      </c>
      <c r="H394" s="16">
        <f t="shared" si="330"/>
        <v>-108.17899999999999</v>
      </c>
      <c r="I394" s="4">
        <f t="shared" si="331"/>
        <v>-0.48237130180812876</v>
      </c>
      <c r="J394" s="3">
        <v>18.678000000000001</v>
      </c>
      <c r="K394" s="3">
        <v>15.972</v>
      </c>
      <c r="L394" s="3">
        <f t="shared" si="332"/>
        <v>-2.7060000000000013</v>
      </c>
      <c r="M394" s="4">
        <f t="shared" si="333"/>
        <v>-0.14487632508833928</v>
      </c>
      <c r="N394" s="3">
        <v>2.9630000000000001</v>
      </c>
      <c r="O394" s="3">
        <v>0.80400000000000005</v>
      </c>
      <c r="P394" s="3">
        <f t="shared" si="334"/>
        <v>-2.1589999999999998</v>
      </c>
      <c r="Q394" s="4">
        <f t="shared" si="335"/>
        <v>-0.72865339183260203</v>
      </c>
    </row>
    <row r="395" spans="1:17" outlineLevel="2">
      <c r="A395" s="30" t="s">
        <v>180</v>
      </c>
      <c r="B395" s="1" t="s">
        <v>124</v>
      </c>
      <c r="C395" s="1" t="s">
        <v>31</v>
      </c>
      <c r="D395" s="1" t="s">
        <v>11</v>
      </c>
      <c r="E395" s="1" t="s">
        <v>156</v>
      </c>
      <c r="F395" s="3">
        <v>3790.4780000000001</v>
      </c>
      <c r="G395" s="3">
        <v>1551.6479999999999</v>
      </c>
      <c r="H395" s="16">
        <f t="shared" si="330"/>
        <v>-2238.83</v>
      </c>
      <c r="I395" s="4">
        <f t="shared" si="331"/>
        <v>-0.59064582356103901</v>
      </c>
      <c r="J395" s="3">
        <v>354.61200000000002</v>
      </c>
      <c r="K395" s="3">
        <v>232.303</v>
      </c>
      <c r="L395" s="3">
        <f t="shared" si="332"/>
        <v>-122.30900000000003</v>
      </c>
      <c r="M395" s="4">
        <f t="shared" si="333"/>
        <v>-0.3449093657293042</v>
      </c>
      <c r="N395" s="3">
        <v>181.768</v>
      </c>
      <c r="O395" s="3">
        <v>6.5839999999999996</v>
      </c>
      <c r="P395" s="3">
        <f t="shared" si="334"/>
        <v>-175.184</v>
      </c>
      <c r="Q395" s="4">
        <f t="shared" si="335"/>
        <v>-0.96377800272875314</v>
      </c>
    </row>
    <row r="396" spans="1:17" outlineLevel="2">
      <c r="A396" s="30" t="s">
        <v>180</v>
      </c>
      <c r="B396" s="1" t="s">
        <v>124</v>
      </c>
      <c r="C396" s="1" t="s">
        <v>31</v>
      </c>
      <c r="D396" s="1" t="s">
        <v>11</v>
      </c>
      <c r="E396" s="1" t="s">
        <v>157</v>
      </c>
      <c r="F396" s="19">
        <v>18039.481041662948</v>
      </c>
      <c r="G396" s="41">
        <v>4481.1088067458131</v>
      </c>
      <c r="H396" s="16">
        <f t="shared" si="330"/>
        <v>-13558.372234917135</v>
      </c>
      <c r="I396" s="4">
        <f t="shared" si="331"/>
        <v>-0.75159436147877523</v>
      </c>
      <c r="J396" s="21">
        <v>607.4483847009177</v>
      </c>
      <c r="K396" s="19">
        <v>244.78486806754961</v>
      </c>
      <c r="L396" s="3">
        <f t="shared" si="332"/>
        <v>-362.66351663336809</v>
      </c>
      <c r="M396" s="4">
        <f t="shared" si="333"/>
        <v>-0.59702770764947954</v>
      </c>
      <c r="N396" s="19">
        <v>132.57644275875373</v>
      </c>
      <c r="O396" s="19">
        <v>52.034454683088896</v>
      </c>
      <c r="P396" s="3">
        <f t="shared" si="334"/>
        <v>-80.541988075664833</v>
      </c>
      <c r="Q396" s="4">
        <f t="shared" si="335"/>
        <v>-0.60751357028205388</v>
      </c>
    </row>
    <row r="397" spans="1:17" outlineLevel="2">
      <c r="A397" s="30" t="s">
        <v>180</v>
      </c>
      <c r="B397" s="1" t="s">
        <v>124</v>
      </c>
      <c r="C397" s="1" t="s">
        <v>31</v>
      </c>
      <c r="D397" s="1" t="s">
        <v>11</v>
      </c>
      <c r="E397" s="1" t="s">
        <v>152</v>
      </c>
      <c r="F397" s="3"/>
      <c r="G397" s="3"/>
      <c r="H397" s="16">
        <f t="shared" si="330"/>
        <v>0</v>
      </c>
      <c r="I397" s="4">
        <f t="shared" si="331"/>
        <v>0</v>
      </c>
      <c r="J397" s="3"/>
      <c r="K397" s="3"/>
      <c r="L397" s="3">
        <f t="shared" si="332"/>
        <v>0</v>
      </c>
      <c r="M397" s="4">
        <f t="shared" si="333"/>
        <v>0</v>
      </c>
      <c r="N397" s="3"/>
      <c r="O397" s="3"/>
      <c r="P397" s="3">
        <f t="shared" si="334"/>
        <v>0</v>
      </c>
      <c r="Q397" s="4">
        <f t="shared" si="335"/>
        <v>0</v>
      </c>
    </row>
    <row r="398" spans="1:17" outlineLevel="2">
      <c r="A398" s="30" t="s">
        <v>180</v>
      </c>
      <c r="B398" s="1" t="s">
        <v>124</v>
      </c>
      <c r="C398" s="1" t="s">
        <v>31</v>
      </c>
      <c r="D398" s="1" t="s">
        <v>11</v>
      </c>
      <c r="E398" s="1" t="s">
        <v>153</v>
      </c>
      <c r="F398" s="3">
        <v>1411.904</v>
      </c>
      <c r="G398" s="3">
        <v>1568.894</v>
      </c>
      <c r="H398" s="16">
        <f t="shared" si="330"/>
        <v>156.99</v>
      </c>
      <c r="I398" s="4">
        <f t="shared" si="331"/>
        <v>0.11119027922578306</v>
      </c>
      <c r="J398" s="3">
        <v>200</v>
      </c>
      <c r="K398" s="3">
        <v>197.28299999999999</v>
      </c>
      <c r="L398" s="3">
        <f t="shared" si="332"/>
        <v>-2.717000000000013</v>
      </c>
      <c r="M398" s="4">
        <f t="shared" si="333"/>
        <v>-1.3585000000000064E-2</v>
      </c>
      <c r="N398" s="3">
        <v>451.61799999999999</v>
      </c>
      <c r="O398" s="3">
        <v>458.54500000000002</v>
      </c>
      <c r="P398" s="3">
        <f t="shared" si="334"/>
        <v>6.9270000000000209</v>
      </c>
      <c r="Q398" s="4">
        <f t="shared" si="335"/>
        <v>1.5338184040494446E-2</v>
      </c>
    </row>
    <row r="399" spans="1:17" outlineLevel="1">
      <c r="A399" s="30"/>
      <c r="B399" s="9" t="s">
        <v>244</v>
      </c>
      <c r="F399" s="3">
        <f>SUBTOTAL(9,F393:F398)</f>
        <v>26866.670641662946</v>
      </c>
      <c r="G399" s="3">
        <f>SUBTOTAL(9,G393:G398)</f>
        <v>11097.526306745813</v>
      </c>
      <c r="H399" s="16">
        <f>SUBTOTAL(9,H393:H398)</f>
        <v>-15769.144334917135</v>
      </c>
      <c r="I399" s="4"/>
      <c r="J399" s="3">
        <f>SUBTOTAL(9,J393:J398)</f>
        <v>3077.5778847009178</v>
      </c>
      <c r="K399" s="3">
        <f>SUBTOTAL(9,K393:K398)</f>
        <v>2423.7671680675494</v>
      </c>
      <c r="L399" s="3">
        <f>SUBTOTAL(9,L393:L398)</f>
        <v>-653.8107166333682</v>
      </c>
      <c r="M399" s="4"/>
      <c r="N399" s="3">
        <f>SUBTOTAL(9,N393:N398)</f>
        <v>5405.6582427587537</v>
      </c>
      <c r="O399" s="3">
        <f>SUBTOTAL(9,O393:O398)</f>
        <v>3402.2861546830886</v>
      </c>
      <c r="P399" s="3">
        <f>SUBTOTAL(9,P393:P398)</f>
        <v>-2003.372088075665</v>
      </c>
      <c r="Q399" s="4"/>
    </row>
    <row r="400" spans="1:17" outlineLevel="2">
      <c r="A400" s="30" t="s">
        <v>180</v>
      </c>
      <c r="B400" s="1" t="s">
        <v>125</v>
      </c>
      <c r="C400" s="1" t="s">
        <v>126</v>
      </c>
      <c r="D400" s="1" t="s">
        <v>123</v>
      </c>
      <c r="E400" s="1" t="s">
        <v>3</v>
      </c>
      <c r="F400" s="3">
        <v>843.61320000000001</v>
      </c>
      <c r="G400" s="3">
        <v>808.83090000000004</v>
      </c>
      <c r="H400" s="16">
        <f t="shared" ref="H400:H405" si="336">G400-F400</f>
        <v>-34.782299999999964</v>
      </c>
      <c r="I400" s="4">
        <f t="shared" ref="I400:I405" si="337">IF(F400&gt;0,(G400-F400)/F400,0)</f>
        <v>-4.1230151448554818E-2</v>
      </c>
      <c r="J400" s="3">
        <v>980.44979999999998</v>
      </c>
      <c r="K400" s="3">
        <v>890.17409999999995</v>
      </c>
      <c r="L400" s="3">
        <f t="shared" ref="L400:L405" si="338">K400-J400</f>
        <v>-90.275700000000029</v>
      </c>
      <c r="M400" s="4">
        <f t="shared" ref="M400:M405" si="339">IF(J400&gt;0,(K400-J400)/J400,0)</f>
        <v>-9.2075800311244932E-2</v>
      </c>
      <c r="N400" s="3">
        <v>1005.175</v>
      </c>
      <c r="O400" s="3">
        <v>336.94009999999997</v>
      </c>
      <c r="P400" s="3">
        <f t="shared" ref="P400:P405" si="340">O400-N400</f>
        <v>-668.23489999999993</v>
      </c>
      <c r="Q400" s="4">
        <f t="shared" ref="Q400:Q405" si="341">IF(N400&gt;0,(O400-N400)/N400,0)</f>
        <v>-0.66479458800706337</v>
      </c>
    </row>
    <row r="401" spans="1:17" outlineLevel="2">
      <c r="A401" s="30" t="s">
        <v>180</v>
      </c>
      <c r="B401" s="1" t="s">
        <v>125</v>
      </c>
      <c r="C401" s="1" t="s">
        <v>126</v>
      </c>
      <c r="D401" s="1" t="s">
        <v>123</v>
      </c>
      <c r="E401" s="1" t="s">
        <v>154</v>
      </c>
      <c r="F401" s="3">
        <v>194.071</v>
      </c>
      <c r="G401" s="3">
        <v>107.866</v>
      </c>
      <c r="H401" s="16">
        <f t="shared" si="336"/>
        <v>-86.204999999999998</v>
      </c>
      <c r="I401" s="4">
        <f t="shared" si="337"/>
        <v>-0.44419310458543521</v>
      </c>
      <c r="J401" s="3">
        <v>8.3339999999999996</v>
      </c>
      <c r="K401" s="3">
        <v>4.6189999999999998</v>
      </c>
      <c r="L401" s="3">
        <f t="shared" si="338"/>
        <v>-3.7149999999999999</v>
      </c>
      <c r="M401" s="4">
        <f t="shared" si="339"/>
        <v>-0.44576433885289179</v>
      </c>
      <c r="N401" s="3">
        <v>2.089</v>
      </c>
      <c r="O401" s="3">
        <v>0.13800000000000001</v>
      </c>
      <c r="P401" s="3">
        <f t="shared" si="340"/>
        <v>-1.9510000000000001</v>
      </c>
      <c r="Q401" s="4">
        <f t="shared" si="341"/>
        <v>-0.93393968405935857</v>
      </c>
    </row>
    <row r="402" spans="1:17" outlineLevel="2">
      <c r="A402" s="30" t="s">
        <v>180</v>
      </c>
      <c r="B402" s="1" t="s">
        <v>125</v>
      </c>
      <c r="C402" s="1" t="s">
        <v>126</v>
      </c>
      <c r="D402" s="1" t="s">
        <v>123</v>
      </c>
      <c r="E402" s="1" t="s">
        <v>156</v>
      </c>
      <c r="F402" s="3">
        <v>1139.51</v>
      </c>
      <c r="G402" s="3">
        <v>426.233</v>
      </c>
      <c r="H402" s="16">
        <f t="shared" si="336"/>
        <v>-713.27700000000004</v>
      </c>
      <c r="I402" s="4">
        <f t="shared" si="337"/>
        <v>-0.62595062790146649</v>
      </c>
      <c r="J402" s="3">
        <v>98.366</v>
      </c>
      <c r="K402" s="3">
        <v>43.052999999999997</v>
      </c>
      <c r="L402" s="3">
        <f t="shared" si="338"/>
        <v>-55.313000000000002</v>
      </c>
      <c r="M402" s="4">
        <f t="shared" si="339"/>
        <v>-0.56231828070674827</v>
      </c>
      <c r="N402" s="3">
        <v>64.620999999999995</v>
      </c>
      <c r="O402" s="3">
        <v>1.603</v>
      </c>
      <c r="P402" s="3">
        <f t="shared" si="340"/>
        <v>-63.017999999999994</v>
      </c>
      <c r="Q402" s="4">
        <f t="shared" si="341"/>
        <v>-0.97519382244162112</v>
      </c>
    </row>
    <row r="403" spans="1:17" outlineLevel="2">
      <c r="A403" s="30" t="s">
        <v>180</v>
      </c>
      <c r="B403" s="1" t="s">
        <v>125</v>
      </c>
      <c r="C403" s="1" t="s">
        <v>126</v>
      </c>
      <c r="D403" s="1" t="s">
        <v>123</v>
      </c>
      <c r="E403" s="1" t="s">
        <v>157</v>
      </c>
      <c r="F403" s="19">
        <v>6333.6020253684746</v>
      </c>
      <c r="G403" s="41">
        <v>1715.6065250362385</v>
      </c>
      <c r="H403" s="16">
        <f t="shared" si="336"/>
        <v>-4617.9955003322357</v>
      </c>
      <c r="I403" s="4">
        <f t="shared" si="337"/>
        <v>-0.72912625103936357</v>
      </c>
      <c r="J403" s="19">
        <v>214.98057547278702</v>
      </c>
      <c r="K403" s="19">
        <v>77.912685950366907</v>
      </c>
      <c r="L403" s="3">
        <f t="shared" si="338"/>
        <v>-137.0678895224201</v>
      </c>
      <c r="M403" s="4">
        <f t="shared" si="339"/>
        <v>-0.63758267099703914</v>
      </c>
      <c r="N403" s="19">
        <v>47.651191307710114</v>
      </c>
      <c r="O403" s="19">
        <v>17.83343978460292</v>
      </c>
      <c r="P403" s="3">
        <f t="shared" si="340"/>
        <v>-29.817751523107194</v>
      </c>
      <c r="Q403" s="4">
        <f t="shared" si="341"/>
        <v>-0.62575038954550943</v>
      </c>
    </row>
    <row r="404" spans="1:17" outlineLevel="2">
      <c r="A404" s="30" t="s">
        <v>180</v>
      </c>
      <c r="B404" s="1" t="s">
        <v>125</v>
      </c>
      <c r="C404" s="1" t="s">
        <v>126</v>
      </c>
      <c r="D404" s="1" t="s">
        <v>123</v>
      </c>
      <c r="E404" s="1" t="s">
        <v>152</v>
      </c>
      <c r="F404" s="3">
        <v>7763.11</v>
      </c>
      <c r="G404" s="3">
        <v>5836.5370000000003</v>
      </c>
      <c r="H404" s="16">
        <f t="shared" si="336"/>
        <v>-1926.5729999999994</v>
      </c>
      <c r="I404" s="4">
        <f t="shared" si="337"/>
        <v>-0.24817025650802313</v>
      </c>
      <c r="J404" s="3">
        <v>2263.7049999999999</v>
      </c>
      <c r="K404" s="3">
        <v>2138.4609999999998</v>
      </c>
      <c r="L404" s="3">
        <f t="shared" si="338"/>
        <v>-125.24400000000014</v>
      </c>
      <c r="M404" s="4">
        <f t="shared" si="339"/>
        <v>-5.5326997113139806E-2</v>
      </c>
      <c r="N404" s="3">
        <v>48202.96</v>
      </c>
      <c r="O404" s="3">
        <v>3961.77</v>
      </c>
      <c r="P404" s="3">
        <f t="shared" si="340"/>
        <v>-44241.19</v>
      </c>
      <c r="Q404" s="4">
        <f t="shared" si="341"/>
        <v>-0.91781064897259423</v>
      </c>
    </row>
    <row r="405" spans="1:17" outlineLevel="2">
      <c r="A405" s="30" t="s">
        <v>180</v>
      </c>
      <c r="B405" s="1" t="s">
        <v>125</v>
      </c>
      <c r="C405" s="1" t="s">
        <v>126</v>
      </c>
      <c r="D405" s="1" t="s">
        <v>123</v>
      </c>
      <c r="E405" s="1" t="s">
        <v>153</v>
      </c>
      <c r="F405" s="3">
        <v>5070.3779999999997</v>
      </c>
      <c r="G405" s="3">
        <v>1682.471</v>
      </c>
      <c r="H405" s="16">
        <f t="shared" si="336"/>
        <v>-3387.9069999999997</v>
      </c>
      <c r="I405" s="4">
        <f t="shared" si="337"/>
        <v>-0.66817641603840972</v>
      </c>
      <c r="J405" s="3">
        <v>1115.1289999999999</v>
      </c>
      <c r="K405" s="3">
        <v>1040.1690000000001</v>
      </c>
      <c r="L405" s="3">
        <f t="shared" si="338"/>
        <v>-74.959999999999809</v>
      </c>
      <c r="M405" s="4">
        <f t="shared" si="339"/>
        <v>-6.7220922422428095E-2</v>
      </c>
      <c r="N405" s="3">
        <v>5068.1850000000004</v>
      </c>
      <c r="O405" s="3">
        <v>5074.6629999999996</v>
      </c>
      <c r="P405" s="3">
        <f t="shared" si="340"/>
        <v>6.477999999999156</v>
      </c>
      <c r="Q405" s="4">
        <f t="shared" si="341"/>
        <v>1.2781696011489626E-3</v>
      </c>
    </row>
    <row r="406" spans="1:17" outlineLevel="1">
      <c r="A406" s="30"/>
      <c r="B406" s="9" t="s">
        <v>245</v>
      </c>
      <c r="F406" s="3">
        <f>SUBTOTAL(9,F400:F405)</f>
        <v>21344.284225368476</v>
      </c>
      <c r="G406" s="3">
        <f>SUBTOTAL(9,G400:G405)</f>
        <v>10577.544425036238</v>
      </c>
      <c r="H406" s="16">
        <f>SUBTOTAL(9,H400:H405)</f>
        <v>-10766.739800332234</v>
      </c>
      <c r="I406" s="4"/>
      <c r="J406" s="3">
        <f>SUBTOTAL(9,J400:J405)</f>
        <v>4680.9643754727867</v>
      </c>
      <c r="K406" s="3">
        <f>SUBTOTAL(9,K400:K405)</f>
        <v>4194.3887859503666</v>
      </c>
      <c r="L406" s="3">
        <f>SUBTOTAL(9,L400:L405)</f>
        <v>-486.5755895224201</v>
      </c>
      <c r="M406" s="4"/>
      <c r="N406" s="3">
        <f>SUBTOTAL(9,N400:N405)</f>
        <v>54390.681191307704</v>
      </c>
      <c r="O406" s="3">
        <f>SUBTOTAL(9,O400:O405)</f>
        <v>9392.9475397846036</v>
      </c>
      <c r="P406" s="3">
        <f>SUBTOTAL(9,P400:P405)</f>
        <v>-44997.733651523115</v>
      </c>
      <c r="Q406" s="4"/>
    </row>
    <row r="407" spans="1:17" outlineLevel="2">
      <c r="A407" s="30" t="s">
        <v>180</v>
      </c>
      <c r="B407" s="1" t="s">
        <v>127</v>
      </c>
      <c r="C407" s="1" t="s">
        <v>128</v>
      </c>
      <c r="D407" s="1" t="s">
        <v>11</v>
      </c>
      <c r="E407" s="1" t="s">
        <v>3</v>
      </c>
      <c r="F407" s="3">
        <v>4566.8768</v>
      </c>
      <c r="G407" s="3">
        <v>4643.9719999999998</v>
      </c>
      <c r="H407" s="16">
        <f t="shared" ref="H407:H412" si="342">G407-F407</f>
        <v>77.09519999999975</v>
      </c>
      <c r="I407" s="4">
        <f t="shared" ref="I407:I412" si="343">IF(F407&gt;0,(G407-F407)/F407,0)</f>
        <v>1.6881383793843477E-2</v>
      </c>
      <c r="J407" s="3">
        <v>2252.2593999999999</v>
      </c>
      <c r="K407" s="3">
        <v>1954.1012000000001</v>
      </c>
      <c r="L407" s="3">
        <f t="shared" ref="L407:L412" si="344">K407-J407</f>
        <v>-298.15819999999985</v>
      </c>
      <c r="M407" s="4">
        <f t="shared" ref="M407:M412" si="345">IF(J407&gt;0,(K407-J407)/J407,0)</f>
        <v>-0.13238182067305385</v>
      </c>
      <c r="N407" s="3">
        <v>3912.9787000000001</v>
      </c>
      <c r="O407" s="3">
        <v>2837.7247000000002</v>
      </c>
      <c r="P407" s="3">
        <f t="shared" ref="P407:P412" si="346">O407-N407</f>
        <v>-1075.2539999999999</v>
      </c>
      <c r="Q407" s="4">
        <f t="shared" ref="Q407:Q412" si="347">IF(N407&gt;0,(O407-N407)/N407,0)</f>
        <v>-0.27479168235697266</v>
      </c>
    </row>
    <row r="408" spans="1:17" outlineLevel="2">
      <c r="A408" s="30" t="s">
        <v>180</v>
      </c>
      <c r="B408" s="1" t="s">
        <v>127</v>
      </c>
      <c r="C408" s="1" t="s">
        <v>128</v>
      </c>
      <c r="D408" s="1" t="s">
        <v>11</v>
      </c>
      <c r="E408" s="1" t="s">
        <v>154</v>
      </c>
      <c r="F408" s="3">
        <v>2126.04</v>
      </c>
      <c r="G408" s="3">
        <v>990.67100000000005</v>
      </c>
      <c r="H408" s="16">
        <f t="shared" si="342"/>
        <v>-1135.3689999999999</v>
      </c>
      <c r="I408" s="4">
        <f t="shared" si="343"/>
        <v>-0.53402993358544526</v>
      </c>
      <c r="J408" s="3">
        <v>127.033</v>
      </c>
      <c r="K408" s="3">
        <v>24.869</v>
      </c>
      <c r="L408" s="3">
        <f t="shared" si="344"/>
        <v>-102.164</v>
      </c>
      <c r="M408" s="4">
        <f t="shared" si="345"/>
        <v>-0.80423197122007672</v>
      </c>
      <c r="N408" s="3">
        <v>1195.625</v>
      </c>
      <c r="O408" s="3">
        <v>50.463000000000001</v>
      </c>
      <c r="P408" s="3">
        <f t="shared" si="346"/>
        <v>-1145.162</v>
      </c>
      <c r="Q408" s="4">
        <f t="shared" si="347"/>
        <v>-0.95779362258233147</v>
      </c>
    </row>
    <row r="409" spans="1:17" outlineLevel="2">
      <c r="A409" s="30" t="s">
        <v>180</v>
      </c>
      <c r="B409" s="1" t="s">
        <v>127</v>
      </c>
      <c r="C409" s="1" t="s">
        <v>128</v>
      </c>
      <c r="D409" s="1" t="s">
        <v>11</v>
      </c>
      <c r="E409" s="1" t="s">
        <v>156</v>
      </c>
      <c r="F409" s="3">
        <v>2997.8440000000001</v>
      </c>
      <c r="G409" s="3">
        <v>1201.53</v>
      </c>
      <c r="H409" s="16">
        <f t="shared" si="342"/>
        <v>-1796.3140000000001</v>
      </c>
      <c r="I409" s="4">
        <f t="shared" si="343"/>
        <v>-0.59920195980844904</v>
      </c>
      <c r="J409" s="3">
        <v>239.77199999999999</v>
      </c>
      <c r="K409" s="3">
        <v>114.045</v>
      </c>
      <c r="L409" s="3">
        <f t="shared" si="344"/>
        <v>-125.72699999999999</v>
      </c>
      <c r="M409" s="4">
        <f t="shared" si="345"/>
        <v>-0.52436064261047988</v>
      </c>
      <c r="N409" s="3">
        <v>163.41900000000001</v>
      </c>
      <c r="O409" s="3">
        <v>4.524</v>
      </c>
      <c r="P409" s="3">
        <f t="shared" si="346"/>
        <v>-158.89500000000001</v>
      </c>
      <c r="Q409" s="4">
        <f t="shared" si="347"/>
        <v>-0.9723165604978613</v>
      </c>
    </row>
    <row r="410" spans="1:17" outlineLevel="2">
      <c r="A410" s="30" t="s">
        <v>180</v>
      </c>
      <c r="B410" s="1" t="s">
        <v>127</v>
      </c>
      <c r="C410" s="1" t="s">
        <v>128</v>
      </c>
      <c r="D410" s="1" t="s">
        <v>11</v>
      </c>
      <c r="E410" s="1" t="s">
        <v>157</v>
      </c>
      <c r="F410" s="19">
        <v>17248.777473132825</v>
      </c>
      <c r="G410" s="41">
        <v>4487.4706004371765</v>
      </c>
      <c r="H410" s="16">
        <f t="shared" si="342"/>
        <v>-12761.306872695648</v>
      </c>
      <c r="I410" s="4">
        <f t="shared" si="343"/>
        <v>-0.73983833883723149</v>
      </c>
      <c r="J410" s="19">
        <v>631.32514925805219</v>
      </c>
      <c r="K410" s="19">
        <v>311.64425415616768</v>
      </c>
      <c r="L410" s="3">
        <f t="shared" si="344"/>
        <v>-319.68089510188452</v>
      </c>
      <c r="M410" s="4">
        <f t="shared" si="345"/>
        <v>-0.50636489846409705</v>
      </c>
      <c r="N410" s="19">
        <v>129.03620351267932</v>
      </c>
      <c r="O410" s="19">
        <v>48.110677783758547</v>
      </c>
      <c r="P410" s="3">
        <f t="shared" si="346"/>
        <v>-80.925525728920775</v>
      </c>
      <c r="Q410" s="4">
        <f t="shared" si="347"/>
        <v>-0.62715364778202642</v>
      </c>
    </row>
    <row r="411" spans="1:17" outlineLevel="2">
      <c r="A411" s="30" t="s">
        <v>180</v>
      </c>
      <c r="B411" s="1" t="s">
        <v>127</v>
      </c>
      <c r="C411" s="1" t="s">
        <v>128</v>
      </c>
      <c r="D411" s="1" t="s">
        <v>11</v>
      </c>
      <c r="E411" s="1" t="s">
        <v>152</v>
      </c>
      <c r="F411" s="3">
        <v>384.98099999999999</v>
      </c>
      <c r="G411" s="3">
        <v>410.75099999999998</v>
      </c>
      <c r="H411" s="16">
        <f t="shared" si="342"/>
        <v>25.769999999999982</v>
      </c>
      <c r="I411" s="4">
        <f t="shared" si="343"/>
        <v>6.6938368387011254E-2</v>
      </c>
      <c r="J411" s="3">
        <v>30.86</v>
      </c>
      <c r="K411" s="3">
        <v>21.724</v>
      </c>
      <c r="L411" s="3">
        <f t="shared" si="344"/>
        <v>-9.1359999999999992</v>
      </c>
      <c r="M411" s="4">
        <f t="shared" si="345"/>
        <v>-0.29604666234607907</v>
      </c>
      <c r="N411" s="3">
        <v>295.90499999999997</v>
      </c>
      <c r="O411" s="3">
        <v>139.24100000000001</v>
      </c>
      <c r="P411" s="3">
        <f t="shared" si="346"/>
        <v>-156.66399999999996</v>
      </c>
      <c r="Q411" s="4">
        <f t="shared" si="347"/>
        <v>-0.52944019195349845</v>
      </c>
    </row>
    <row r="412" spans="1:17" outlineLevel="2">
      <c r="A412" s="30" t="s">
        <v>180</v>
      </c>
      <c r="B412" s="1" t="s">
        <v>127</v>
      </c>
      <c r="C412" s="1" t="s">
        <v>128</v>
      </c>
      <c r="D412" s="1" t="s">
        <v>11</v>
      </c>
      <c r="E412" s="1" t="s">
        <v>153</v>
      </c>
      <c r="F412" s="3">
        <v>3486.0819999999999</v>
      </c>
      <c r="G412" s="3">
        <v>2152.0790000000002</v>
      </c>
      <c r="H412" s="16">
        <f t="shared" si="342"/>
        <v>-1334.0029999999997</v>
      </c>
      <c r="I412" s="4">
        <f t="shared" si="343"/>
        <v>-0.38266541062430537</v>
      </c>
      <c r="J412" s="3">
        <v>731.81899999999996</v>
      </c>
      <c r="K412" s="3">
        <v>629.63</v>
      </c>
      <c r="L412" s="3">
        <f t="shared" si="344"/>
        <v>-102.18899999999996</v>
      </c>
      <c r="M412" s="4">
        <f t="shared" si="345"/>
        <v>-0.13963698674125702</v>
      </c>
      <c r="N412" s="3">
        <v>2720.989</v>
      </c>
      <c r="O412" s="3">
        <v>1400.384</v>
      </c>
      <c r="P412" s="3">
        <f t="shared" si="346"/>
        <v>-1320.605</v>
      </c>
      <c r="Q412" s="4">
        <f t="shared" si="347"/>
        <v>-0.48534007303961907</v>
      </c>
    </row>
    <row r="413" spans="1:17" outlineLevel="1">
      <c r="A413" s="30"/>
      <c r="B413" s="9" t="s">
        <v>246</v>
      </c>
      <c r="F413" s="3">
        <f>SUBTOTAL(9,F407:F412)</f>
        <v>30810.601273132823</v>
      </c>
      <c r="G413" s="3">
        <f>SUBTOTAL(9,G407:G412)</f>
        <v>13886.473600437175</v>
      </c>
      <c r="H413" s="16">
        <f>SUBTOTAL(9,H407:H412)</f>
        <v>-16924.127672695649</v>
      </c>
      <c r="I413" s="4"/>
      <c r="J413" s="3">
        <f>SUBTOTAL(9,J407:J412)</f>
        <v>4013.0685492580519</v>
      </c>
      <c r="K413" s="3">
        <f>SUBTOTAL(9,K407:K412)</f>
        <v>3056.0134541561679</v>
      </c>
      <c r="L413" s="3">
        <f>SUBTOTAL(9,L407:L412)</f>
        <v>-957.05509510188426</v>
      </c>
      <c r="M413" s="4"/>
      <c r="N413" s="3">
        <f>SUBTOTAL(9,N407:N412)</f>
        <v>8417.9529035126779</v>
      </c>
      <c r="O413" s="3">
        <f>SUBTOTAL(9,O407:O412)</f>
        <v>4480.4473777837593</v>
      </c>
      <c r="P413" s="3">
        <f>SUBTOTAL(9,P407:P412)</f>
        <v>-3937.5055257289209</v>
      </c>
      <c r="Q413" s="4"/>
    </row>
    <row r="414" spans="1:17" outlineLevel="2">
      <c r="A414" s="30" t="s">
        <v>180</v>
      </c>
      <c r="B414" s="1" t="s">
        <v>129</v>
      </c>
      <c r="C414" s="1" t="s">
        <v>13</v>
      </c>
      <c r="D414" s="1" t="s">
        <v>86</v>
      </c>
      <c r="E414" s="1" t="s">
        <v>3</v>
      </c>
      <c r="F414" s="3">
        <v>645.03859999999997</v>
      </c>
      <c r="G414" s="3">
        <v>610.98130000000003</v>
      </c>
      <c r="H414" s="16">
        <f t="shared" ref="H414:H419" si="348">G414-F414</f>
        <v>-34.057299999999941</v>
      </c>
      <c r="I414" s="4">
        <f t="shared" ref="I414:I419" si="349">IF(F414&gt;0,(G414-F414)/F414,0)</f>
        <v>-5.2798855758399488E-2</v>
      </c>
      <c r="J414" s="3">
        <v>921.05319999999995</v>
      </c>
      <c r="K414" s="3">
        <v>865.86410000000001</v>
      </c>
      <c r="L414" s="3">
        <f t="shared" ref="L414:L419" si="350">K414-J414</f>
        <v>-55.189099999999939</v>
      </c>
      <c r="M414" s="4">
        <f t="shared" ref="M414:M419" si="351">IF(J414&gt;0,(K414-J414)/J414,0)</f>
        <v>-5.9919557306787427E-2</v>
      </c>
      <c r="N414" s="3">
        <v>866.40530000000001</v>
      </c>
      <c r="O414" s="3">
        <v>558.52319999999997</v>
      </c>
      <c r="P414" s="3">
        <f t="shared" ref="P414:P419" si="352">O414-N414</f>
        <v>-307.88210000000004</v>
      </c>
      <c r="Q414" s="4">
        <f t="shared" ref="Q414:Q419" si="353">IF(N414&gt;0,(O414-N414)/N414,0)</f>
        <v>-0.35535574401495468</v>
      </c>
    </row>
    <row r="415" spans="1:17" outlineLevel="2">
      <c r="A415" s="30" t="s">
        <v>180</v>
      </c>
      <c r="B415" s="1" t="s">
        <v>129</v>
      </c>
      <c r="C415" s="1" t="s">
        <v>13</v>
      </c>
      <c r="D415" s="1" t="s">
        <v>86</v>
      </c>
      <c r="E415" s="1" t="s">
        <v>154</v>
      </c>
      <c r="F415" s="3">
        <v>1298.559</v>
      </c>
      <c r="G415" s="3">
        <v>594.80100000000004</v>
      </c>
      <c r="H415" s="16">
        <f t="shared" si="348"/>
        <v>-703.75799999999992</v>
      </c>
      <c r="I415" s="4">
        <f t="shared" si="349"/>
        <v>-0.54195304179478943</v>
      </c>
      <c r="J415" s="3">
        <v>42.915999999999997</v>
      </c>
      <c r="K415" s="3">
        <v>18.373000000000001</v>
      </c>
      <c r="L415" s="3">
        <f t="shared" si="350"/>
        <v>-24.542999999999996</v>
      </c>
      <c r="M415" s="4">
        <f t="shared" si="351"/>
        <v>-0.57188461179979488</v>
      </c>
      <c r="N415" s="3">
        <v>19.414999999999999</v>
      </c>
      <c r="O415" s="3">
        <v>0.755</v>
      </c>
      <c r="P415" s="3">
        <f t="shared" si="352"/>
        <v>-18.66</v>
      </c>
      <c r="Q415" s="4">
        <f t="shared" si="353"/>
        <v>-0.96111254184908579</v>
      </c>
    </row>
    <row r="416" spans="1:17" outlineLevel="2">
      <c r="A416" s="30" t="s">
        <v>180</v>
      </c>
      <c r="B416" s="1" t="s">
        <v>129</v>
      </c>
      <c r="C416" s="1" t="s">
        <v>13</v>
      </c>
      <c r="D416" s="1" t="s">
        <v>86</v>
      </c>
      <c r="E416" s="1" t="s">
        <v>156</v>
      </c>
      <c r="F416" s="3">
        <v>1028.807</v>
      </c>
      <c r="G416" s="3">
        <v>419.61799999999999</v>
      </c>
      <c r="H416" s="16">
        <f t="shared" si="348"/>
        <v>-609.18900000000008</v>
      </c>
      <c r="I416" s="4">
        <f t="shared" si="349"/>
        <v>-0.59213146877888667</v>
      </c>
      <c r="J416" s="3">
        <v>88.578999999999994</v>
      </c>
      <c r="K416" s="3">
        <v>37.884</v>
      </c>
      <c r="L416" s="3">
        <f t="shared" si="350"/>
        <v>-50.694999999999993</v>
      </c>
      <c r="M416" s="4">
        <f t="shared" si="351"/>
        <v>-0.57231397961142028</v>
      </c>
      <c r="N416" s="3">
        <v>57.406999999999996</v>
      </c>
      <c r="O416" s="3">
        <v>1.3759999999999999</v>
      </c>
      <c r="P416" s="3">
        <f t="shared" si="352"/>
        <v>-56.030999999999999</v>
      </c>
      <c r="Q416" s="4">
        <f t="shared" si="353"/>
        <v>-0.97603079763791878</v>
      </c>
    </row>
    <row r="417" spans="1:17" outlineLevel="2">
      <c r="A417" s="30" t="s">
        <v>180</v>
      </c>
      <c r="B417" s="1" t="s">
        <v>129</v>
      </c>
      <c r="C417" s="1" t="s">
        <v>13</v>
      </c>
      <c r="D417" s="1" t="s">
        <v>86</v>
      </c>
      <c r="E417" s="1" t="s">
        <v>157</v>
      </c>
      <c r="F417" s="19">
        <v>6740.19937425222</v>
      </c>
      <c r="G417" s="41">
        <v>1529.1577916514273</v>
      </c>
      <c r="H417" s="16">
        <f t="shared" si="348"/>
        <v>-5211.0415826007929</v>
      </c>
      <c r="I417" s="4">
        <f t="shared" si="349"/>
        <v>-0.77312870039232673</v>
      </c>
      <c r="J417" s="19">
        <v>226.10351852925862</v>
      </c>
      <c r="K417" s="19">
        <v>49.188784463664305</v>
      </c>
      <c r="L417" s="3">
        <f t="shared" si="350"/>
        <v>-176.9147340655943</v>
      </c>
      <c r="M417" s="4">
        <f t="shared" si="351"/>
        <v>-0.78245015918538607</v>
      </c>
      <c r="N417" s="19">
        <v>46.56084797171691</v>
      </c>
      <c r="O417" s="19">
        <v>15.740136285564686</v>
      </c>
      <c r="P417" s="3">
        <f t="shared" si="352"/>
        <v>-30.820711686152222</v>
      </c>
      <c r="Q417" s="4">
        <f t="shared" si="353"/>
        <v>-0.6619448104741148</v>
      </c>
    </row>
    <row r="418" spans="1:17" outlineLevel="2">
      <c r="A418" s="30" t="s">
        <v>180</v>
      </c>
      <c r="B418" s="1" t="s">
        <v>129</v>
      </c>
      <c r="C418" s="1" t="s">
        <v>13</v>
      </c>
      <c r="D418" s="1" t="s">
        <v>86</v>
      </c>
      <c r="E418" s="1" t="s">
        <v>152</v>
      </c>
      <c r="F418" s="3">
        <v>7522.35</v>
      </c>
      <c r="G418" s="3">
        <v>7937.4639999999999</v>
      </c>
      <c r="H418" s="16">
        <f t="shared" si="348"/>
        <v>415.11399999999958</v>
      </c>
      <c r="I418" s="4">
        <f t="shared" si="349"/>
        <v>5.5184084760746252E-2</v>
      </c>
      <c r="J418" s="3">
        <v>566.34400000000005</v>
      </c>
      <c r="K418" s="3">
        <v>602.71500000000003</v>
      </c>
      <c r="L418" s="3">
        <f t="shared" si="350"/>
        <v>36.370999999999981</v>
      </c>
      <c r="M418" s="4">
        <f t="shared" si="351"/>
        <v>6.4220685661011648E-2</v>
      </c>
      <c r="N418" s="3">
        <v>4905.3209999999999</v>
      </c>
      <c r="O418" s="3">
        <v>5213.82</v>
      </c>
      <c r="P418" s="3">
        <f t="shared" si="352"/>
        <v>308.4989999999998</v>
      </c>
      <c r="Q418" s="4">
        <f t="shared" si="353"/>
        <v>6.2890685441380864E-2</v>
      </c>
    </row>
    <row r="419" spans="1:17" outlineLevel="2">
      <c r="A419" s="30" t="s">
        <v>180</v>
      </c>
      <c r="B419" s="1" t="s">
        <v>129</v>
      </c>
      <c r="C419" s="1" t="s">
        <v>13</v>
      </c>
      <c r="D419" s="1" t="s">
        <v>86</v>
      </c>
      <c r="E419" s="1" t="s">
        <v>153</v>
      </c>
      <c r="F419" s="3">
        <v>531.00199999999995</v>
      </c>
      <c r="G419" s="3">
        <v>481.81599999999997</v>
      </c>
      <c r="H419" s="16">
        <f t="shared" si="348"/>
        <v>-49.185999999999979</v>
      </c>
      <c r="I419" s="4">
        <f t="shared" si="349"/>
        <v>-9.2628652999423702E-2</v>
      </c>
      <c r="J419" s="3">
        <v>130.471</v>
      </c>
      <c r="K419" s="3">
        <v>132.61000000000001</v>
      </c>
      <c r="L419" s="3">
        <f t="shared" si="350"/>
        <v>2.13900000000001</v>
      </c>
      <c r="M419" s="4">
        <f t="shared" si="351"/>
        <v>1.6394447808325299E-2</v>
      </c>
      <c r="N419" s="3">
        <v>215.631</v>
      </c>
      <c r="O419" s="3">
        <v>215.87899999999999</v>
      </c>
      <c r="P419" s="3">
        <f t="shared" si="352"/>
        <v>0.24799999999999045</v>
      </c>
      <c r="Q419" s="4">
        <f t="shared" si="353"/>
        <v>1.1501129243939436E-3</v>
      </c>
    </row>
    <row r="420" spans="1:17" outlineLevel="1">
      <c r="A420" s="30"/>
      <c r="B420" s="9" t="s">
        <v>247</v>
      </c>
      <c r="F420" s="3">
        <f>SUBTOTAL(9,F414:F419)</f>
        <v>17765.955974252218</v>
      </c>
      <c r="G420" s="3">
        <f>SUBTOTAL(9,G414:G419)</f>
        <v>11573.838091651427</v>
      </c>
      <c r="H420" s="16">
        <f>SUBTOTAL(9,H414:H419)</f>
        <v>-6192.1178826007927</v>
      </c>
      <c r="I420" s="4"/>
      <c r="J420" s="3">
        <f>SUBTOTAL(9,J414:J419)</f>
        <v>1975.4667185292587</v>
      </c>
      <c r="K420" s="3">
        <f>SUBTOTAL(9,K414:K419)</f>
        <v>1706.6348844636645</v>
      </c>
      <c r="L420" s="3">
        <f>SUBTOTAL(9,L414:L419)</f>
        <v>-268.83183406559425</v>
      </c>
      <c r="M420" s="4"/>
      <c r="N420" s="3">
        <f>SUBTOTAL(9,N414:N419)</f>
        <v>6110.7401479717173</v>
      </c>
      <c r="O420" s="3">
        <f>SUBTOTAL(9,O414:O419)</f>
        <v>6006.093336285564</v>
      </c>
      <c r="P420" s="3">
        <f>SUBTOTAL(9,P414:P419)</f>
        <v>-104.64681168615249</v>
      </c>
      <c r="Q420" s="4"/>
    </row>
    <row r="421" spans="1:17" outlineLevel="2">
      <c r="A421" s="30" t="s">
        <v>180</v>
      </c>
      <c r="B421" s="1" t="s">
        <v>130</v>
      </c>
      <c r="C421" s="1" t="s">
        <v>131</v>
      </c>
      <c r="D421" s="1" t="s">
        <v>86</v>
      </c>
      <c r="E421" s="1" t="s">
        <v>3</v>
      </c>
      <c r="F421" s="3">
        <v>1329.0038999999999</v>
      </c>
      <c r="G421" s="3">
        <v>1312.5143</v>
      </c>
      <c r="H421" s="16">
        <f t="shared" ref="H421:H426" si="354">G421-F421</f>
        <v>-16.489599999999882</v>
      </c>
      <c r="I421" s="4">
        <f t="shared" ref="I421:I426" si="355">IF(F421&gt;0,(G421-F421)/F421,0)</f>
        <v>-1.2407488044241166E-2</v>
      </c>
      <c r="J421" s="3">
        <v>1293.5562</v>
      </c>
      <c r="K421" s="3">
        <v>1168.3841</v>
      </c>
      <c r="L421" s="3">
        <f t="shared" ref="L421:L426" si="356">K421-J421</f>
        <v>-125.1721</v>
      </c>
      <c r="M421" s="4">
        <f t="shared" ref="M421:M426" si="357">IF(J421&gt;0,(K421-J421)/J421,0)</f>
        <v>-9.6765876890389457E-2</v>
      </c>
      <c r="N421" s="3">
        <v>2533.4249</v>
      </c>
      <c r="O421" s="3">
        <v>1829.4075</v>
      </c>
      <c r="P421" s="3">
        <f t="shared" ref="P421:P426" si="358">O421-N421</f>
        <v>-704.01739999999995</v>
      </c>
      <c r="Q421" s="4">
        <f t="shared" ref="Q421:Q426" si="359">IF(N421&gt;0,(O421-N421)/N421,0)</f>
        <v>-0.27789156094581685</v>
      </c>
    </row>
    <row r="422" spans="1:17" outlineLevel="2">
      <c r="A422" s="30" t="s">
        <v>180</v>
      </c>
      <c r="B422" s="1" t="s">
        <v>130</v>
      </c>
      <c r="C422" s="1" t="s">
        <v>131</v>
      </c>
      <c r="D422" s="1" t="s">
        <v>86</v>
      </c>
      <c r="E422" s="1" t="s">
        <v>154</v>
      </c>
      <c r="F422" s="3">
        <v>1762.3389999999999</v>
      </c>
      <c r="G422" s="3">
        <v>814.78</v>
      </c>
      <c r="H422" s="16">
        <f t="shared" si="354"/>
        <v>-947.55899999999997</v>
      </c>
      <c r="I422" s="4">
        <f t="shared" si="355"/>
        <v>-0.53767124259294041</v>
      </c>
      <c r="J422" s="3">
        <v>62.280999999999999</v>
      </c>
      <c r="K422" s="3">
        <v>21.762</v>
      </c>
      <c r="L422" s="3">
        <f t="shared" si="356"/>
        <v>-40.518999999999998</v>
      </c>
      <c r="M422" s="4">
        <f t="shared" si="357"/>
        <v>-0.65058364509240374</v>
      </c>
      <c r="N422" s="3">
        <v>21.28</v>
      </c>
      <c r="O422" s="3">
        <v>0.72799999999999998</v>
      </c>
      <c r="P422" s="3">
        <f t="shared" si="358"/>
        <v>-20.552</v>
      </c>
      <c r="Q422" s="4">
        <f t="shared" si="359"/>
        <v>-0.96578947368421042</v>
      </c>
    </row>
    <row r="423" spans="1:17" outlineLevel="2">
      <c r="A423" s="30" t="s">
        <v>180</v>
      </c>
      <c r="B423" s="1" t="s">
        <v>130</v>
      </c>
      <c r="C423" s="1" t="s">
        <v>131</v>
      </c>
      <c r="D423" s="1" t="s">
        <v>86</v>
      </c>
      <c r="E423" s="1" t="s">
        <v>156</v>
      </c>
      <c r="F423" s="3">
        <v>1392.9780000000001</v>
      </c>
      <c r="G423" s="3">
        <v>598.31299999999999</v>
      </c>
      <c r="H423" s="16">
        <f t="shared" si="354"/>
        <v>-794.66500000000008</v>
      </c>
      <c r="I423" s="4">
        <f t="shared" si="355"/>
        <v>-0.57047921790581047</v>
      </c>
      <c r="J423" s="3">
        <v>128.166</v>
      </c>
      <c r="K423" s="3">
        <v>73.935000000000002</v>
      </c>
      <c r="L423" s="3">
        <f t="shared" si="356"/>
        <v>-54.230999999999995</v>
      </c>
      <c r="M423" s="4">
        <f t="shared" si="357"/>
        <v>-0.42313093956275449</v>
      </c>
      <c r="N423" s="3">
        <v>65.453000000000003</v>
      </c>
      <c r="O423" s="3">
        <v>2.4900000000000002</v>
      </c>
      <c r="P423" s="3">
        <f t="shared" si="358"/>
        <v>-62.963000000000001</v>
      </c>
      <c r="Q423" s="4">
        <f t="shared" si="359"/>
        <v>-0.96195743510610665</v>
      </c>
    </row>
    <row r="424" spans="1:17" outlineLevel="2">
      <c r="A424" s="30" t="s">
        <v>180</v>
      </c>
      <c r="B424" s="1" t="s">
        <v>130</v>
      </c>
      <c r="C424" s="1" t="s">
        <v>131</v>
      </c>
      <c r="D424" s="1" t="s">
        <v>86</v>
      </c>
      <c r="E424" s="1" t="s">
        <v>157</v>
      </c>
      <c r="F424" s="19">
        <v>10829.187526259142</v>
      </c>
      <c r="G424" s="41">
        <v>2460.8331227902795</v>
      </c>
      <c r="H424" s="16">
        <f t="shared" si="354"/>
        <v>-8368.3544034688621</v>
      </c>
      <c r="I424" s="4">
        <f t="shared" si="355"/>
        <v>-0.77275921052958663</v>
      </c>
      <c r="J424" s="19">
        <v>372.44078624794952</v>
      </c>
      <c r="K424" s="19">
        <v>84.502430547050267</v>
      </c>
      <c r="L424" s="3">
        <f t="shared" si="356"/>
        <v>-287.93835570089925</v>
      </c>
      <c r="M424" s="4">
        <f t="shared" si="357"/>
        <v>-0.77311177060292902</v>
      </c>
      <c r="N424" s="19">
        <v>74.17611687394303</v>
      </c>
      <c r="O424" s="19">
        <v>24.621227020609911</v>
      </c>
      <c r="P424" s="3">
        <f t="shared" si="358"/>
        <v>-49.554889853333123</v>
      </c>
      <c r="Q424" s="4">
        <f t="shared" si="359"/>
        <v>-0.66807069366475591</v>
      </c>
    </row>
    <row r="425" spans="1:17" outlineLevel="2">
      <c r="A425" s="30" t="s">
        <v>180</v>
      </c>
      <c r="B425" s="1" t="s">
        <v>130</v>
      </c>
      <c r="C425" s="1" t="s">
        <v>131</v>
      </c>
      <c r="D425" s="1" t="s">
        <v>86</v>
      </c>
      <c r="E425" s="1" t="s">
        <v>152</v>
      </c>
      <c r="F425" s="3"/>
      <c r="G425" s="3"/>
      <c r="H425" s="16">
        <f t="shared" si="354"/>
        <v>0</v>
      </c>
      <c r="I425" s="4">
        <f t="shared" si="355"/>
        <v>0</v>
      </c>
      <c r="J425" s="3"/>
      <c r="K425" s="3"/>
      <c r="L425" s="3">
        <f t="shared" si="356"/>
        <v>0</v>
      </c>
      <c r="M425" s="4">
        <f t="shared" si="357"/>
        <v>0</v>
      </c>
      <c r="N425" s="3"/>
      <c r="O425" s="3"/>
      <c r="P425" s="3">
        <f t="shared" si="358"/>
        <v>0</v>
      </c>
      <c r="Q425" s="4">
        <f t="shared" si="359"/>
        <v>0</v>
      </c>
    </row>
    <row r="426" spans="1:17" outlineLevel="2">
      <c r="A426" s="30" t="s">
        <v>180</v>
      </c>
      <c r="B426" s="1" t="s">
        <v>130</v>
      </c>
      <c r="C426" s="1" t="s">
        <v>131</v>
      </c>
      <c r="D426" s="1" t="s">
        <v>86</v>
      </c>
      <c r="E426" s="1" t="s">
        <v>153</v>
      </c>
      <c r="F426" s="3">
        <v>2021.6890000000001</v>
      </c>
      <c r="G426" s="3">
        <v>2467.8240000000001</v>
      </c>
      <c r="H426" s="16">
        <f t="shared" si="354"/>
        <v>446.13499999999999</v>
      </c>
      <c r="I426" s="4">
        <f t="shared" si="355"/>
        <v>0.22067439650707896</v>
      </c>
      <c r="J426" s="3">
        <v>226.227</v>
      </c>
      <c r="K426" s="3">
        <v>248.72399999999999</v>
      </c>
      <c r="L426" s="3">
        <f t="shared" si="356"/>
        <v>22.496999999999986</v>
      </c>
      <c r="M426" s="4">
        <f t="shared" si="357"/>
        <v>9.9444363404898553E-2</v>
      </c>
      <c r="N426" s="3">
        <v>438.02699999999999</v>
      </c>
      <c r="O426" s="3">
        <v>561.16700000000003</v>
      </c>
      <c r="P426" s="3">
        <f t="shared" si="358"/>
        <v>123.14000000000004</v>
      </c>
      <c r="Q426" s="4">
        <f t="shared" si="359"/>
        <v>0.28112422293602918</v>
      </c>
    </row>
    <row r="427" spans="1:17" outlineLevel="1">
      <c r="A427" s="30"/>
      <c r="B427" s="9" t="s">
        <v>248</v>
      </c>
      <c r="F427" s="3">
        <f>SUBTOTAL(9,F421:F426)</f>
        <v>17335.197426259139</v>
      </c>
      <c r="G427" s="3">
        <f>SUBTOTAL(9,G421:G426)</f>
        <v>7654.2644227902802</v>
      </c>
      <c r="H427" s="16">
        <f>SUBTOTAL(9,H421:H426)</f>
        <v>-9680.9330034688628</v>
      </c>
      <c r="I427" s="4"/>
      <c r="J427" s="3">
        <f>SUBTOTAL(9,J421:J426)</f>
        <v>2082.6709862479493</v>
      </c>
      <c r="K427" s="3">
        <f>SUBTOTAL(9,K421:K426)</f>
        <v>1597.30753054705</v>
      </c>
      <c r="L427" s="3">
        <f>SUBTOTAL(9,L421:L426)</f>
        <v>-485.36345570089929</v>
      </c>
      <c r="M427" s="4"/>
      <c r="N427" s="3">
        <f>SUBTOTAL(9,N421:N426)</f>
        <v>3132.3610168739433</v>
      </c>
      <c r="O427" s="3">
        <f>SUBTOTAL(9,O421:O426)</f>
        <v>2418.4137270206102</v>
      </c>
      <c r="P427" s="3">
        <f>SUBTOTAL(9,P421:P426)</f>
        <v>-713.9472898533329</v>
      </c>
      <c r="Q427" s="4"/>
    </row>
    <row r="428" spans="1:17" outlineLevel="2">
      <c r="A428" s="30" t="s">
        <v>180</v>
      </c>
      <c r="B428" s="1" t="s">
        <v>132</v>
      </c>
      <c r="C428" s="1" t="s">
        <v>133</v>
      </c>
      <c r="D428" s="1" t="s">
        <v>105</v>
      </c>
      <c r="E428" s="1" t="s">
        <v>3</v>
      </c>
      <c r="F428" s="3">
        <v>1679.9925000000001</v>
      </c>
      <c r="G428" s="3">
        <v>1677.7376999999999</v>
      </c>
      <c r="H428" s="16">
        <f t="shared" ref="H428:H433" si="360">G428-F428</f>
        <v>-2.2548000000001593</v>
      </c>
      <c r="I428" s="4">
        <f t="shared" ref="I428:I433" si="361">IF(F428&gt;0,(G428-F428)/F428,0)</f>
        <v>-1.3421488488788845E-3</v>
      </c>
      <c r="J428" s="3">
        <v>2393.6889999999999</v>
      </c>
      <c r="K428" s="3">
        <v>2324.9566</v>
      </c>
      <c r="L428" s="3">
        <f t="shared" ref="L428:L433" si="362">K428-J428</f>
        <v>-68.73239999999987</v>
      </c>
      <c r="M428" s="4">
        <f t="shared" ref="M428:M433" si="363">IF(J428&gt;0,(K428-J428)/J428,0)</f>
        <v>-2.8714005871272281E-2</v>
      </c>
      <c r="N428" s="3">
        <v>1683.6641</v>
      </c>
      <c r="O428" s="3">
        <v>1058.8912</v>
      </c>
      <c r="P428" s="3">
        <f t="shared" ref="P428:P433" si="364">O428-N428</f>
        <v>-624.77289999999994</v>
      </c>
      <c r="Q428" s="4">
        <f t="shared" ref="Q428:Q433" si="365">IF(N428&gt;0,(O428-N428)/N428,0)</f>
        <v>-0.37107930257585225</v>
      </c>
    </row>
    <row r="429" spans="1:17" outlineLevel="2">
      <c r="A429" s="30" t="s">
        <v>180</v>
      </c>
      <c r="B429" s="1" t="s">
        <v>132</v>
      </c>
      <c r="C429" s="1" t="s">
        <v>133</v>
      </c>
      <c r="D429" s="1" t="s">
        <v>105</v>
      </c>
      <c r="E429" s="1" t="s">
        <v>154</v>
      </c>
      <c r="F429" s="3">
        <v>197.61500000000001</v>
      </c>
      <c r="G429" s="3">
        <v>104.376</v>
      </c>
      <c r="H429" s="16">
        <f t="shared" si="360"/>
        <v>-93.239000000000004</v>
      </c>
      <c r="I429" s="4">
        <f t="shared" si="361"/>
        <v>-0.47182147104217798</v>
      </c>
      <c r="J429" s="3">
        <v>12.949</v>
      </c>
      <c r="K429" s="3">
        <v>6.6369999999999996</v>
      </c>
      <c r="L429" s="3">
        <f t="shared" si="362"/>
        <v>-6.3120000000000003</v>
      </c>
      <c r="M429" s="4">
        <f t="shared" si="363"/>
        <v>-0.48745076839910423</v>
      </c>
      <c r="N429" s="3">
        <v>2.415</v>
      </c>
      <c r="O429" s="3">
        <v>0.27900000000000003</v>
      </c>
      <c r="P429" s="3">
        <f t="shared" si="364"/>
        <v>-2.1360000000000001</v>
      </c>
      <c r="Q429" s="4">
        <f t="shared" si="365"/>
        <v>-0.88447204968944104</v>
      </c>
    </row>
    <row r="430" spans="1:17" outlineLevel="2">
      <c r="A430" s="30" t="s">
        <v>180</v>
      </c>
      <c r="B430" s="1" t="s">
        <v>132</v>
      </c>
      <c r="C430" s="1" t="s">
        <v>133</v>
      </c>
      <c r="D430" s="1" t="s">
        <v>105</v>
      </c>
      <c r="E430" s="1" t="s">
        <v>156</v>
      </c>
      <c r="F430" s="3">
        <v>2462.7170000000001</v>
      </c>
      <c r="G430" s="3">
        <v>835.66099999999994</v>
      </c>
      <c r="H430" s="16">
        <f t="shared" si="360"/>
        <v>-1627.056</v>
      </c>
      <c r="I430" s="4">
        <f t="shared" si="361"/>
        <v>-0.6606751811109437</v>
      </c>
      <c r="J430" s="3">
        <v>189.381</v>
      </c>
      <c r="K430" s="3">
        <v>76.926000000000002</v>
      </c>
      <c r="L430" s="3">
        <f t="shared" si="362"/>
        <v>-112.455</v>
      </c>
      <c r="M430" s="4">
        <f t="shared" si="363"/>
        <v>-0.59380296861881599</v>
      </c>
      <c r="N430" s="3">
        <v>132.19</v>
      </c>
      <c r="O430" s="3">
        <v>3.33</v>
      </c>
      <c r="P430" s="3">
        <f t="shared" si="364"/>
        <v>-128.85999999999999</v>
      </c>
      <c r="Q430" s="4">
        <f t="shared" si="365"/>
        <v>-0.97480898706407437</v>
      </c>
    </row>
    <row r="431" spans="1:17" outlineLevel="2">
      <c r="A431" s="30" t="s">
        <v>180</v>
      </c>
      <c r="B431" s="1" t="s">
        <v>132</v>
      </c>
      <c r="C431" s="1" t="s">
        <v>133</v>
      </c>
      <c r="D431" s="1" t="s">
        <v>105</v>
      </c>
      <c r="E431" s="1" t="s">
        <v>157</v>
      </c>
      <c r="F431" s="19">
        <v>10519.302027751561</v>
      </c>
      <c r="G431" s="41">
        <v>2740.0864994962435</v>
      </c>
      <c r="H431" s="16">
        <f t="shared" si="360"/>
        <v>-7779.2155282553176</v>
      </c>
      <c r="I431" s="4">
        <f t="shared" si="361"/>
        <v>-0.7395182216208388</v>
      </c>
      <c r="J431" s="19">
        <v>348.46366509086636</v>
      </c>
      <c r="K431" s="19">
        <v>121.24426120467072</v>
      </c>
      <c r="L431" s="3">
        <f t="shared" si="362"/>
        <v>-227.21940388619564</v>
      </c>
      <c r="M431" s="4">
        <f t="shared" si="363"/>
        <v>-0.65206053499708572</v>
      </c>
      <c r="N431" s="19">
        <v>78.617632058256035</v>
      </c>
      <c r="O431" s="19">
        <v>28.450024155463328</v>
      </c>
      <c r="P431" s="3">
        <f t="shared" si="364"/>
        <v>-50.16760790279271</v>
      </c>
      <c r="Q431" s="4">
        <f t="shared" si="365"/>
        <v>-0.63812158404387298</v>
      </c>
    </row>
    <row r="432" spans="1:17" outlineLevel="2">
      <c r="A432" s="30" t="s">
        <v>180</v>
      </c>
      <c r="B432" s="1" t="s">
        <v>132</v>
      </c>
      <c r="C432" s="1" t="s">
        <v>133</v>
      </c>
      <c r="D432" s="1" t="s">
        <v>105</v>
      </c>
      <c r="E432" s="1" t="s">
        <v>152</v>
      </c>
      <c r="F432" s="3">
        <v>15760.4</v>
      </c>
      <c r="G432" s="3">
        <v>15226.187</v>
      </c>
      <c r="H432" s="16">
        <f t="shared" si="360"/>
        <v>-534.21299999999974</v>
      </c>
      <c r="I432" s="4">
        <f t="shared" si="361"/>
        <v>-3.3895903657267565E-2</v>
      </c>
      <c r="J432" s="3">
        <v>2098.0650000000001</v>
      </c>
      <c r="K432" s="3">
        <v>2026.2049999999999</v>
      </c>
      <c r="L432" s="3">
        <f t="shared" si="362"/>
        <v>-71.860000000000127</v>
      </c>
      <c r="M432" s="4">
        <f t="shared" si="363"/>
        <v>-3.4250607107024864E-2</v>
      </c>
      <c r="N432" s="3">
        <v>106157.72</v>
      </c>
      <c r="O432" s="3">
        <v>5136.2259999999997</v>
      </c>
      <c r="P432" s="3">
        <f t="shared" si="364"/>
        <v>-101021.49400000001</v>
      </c>
      <c r="Q432" s="4">
        <f t="shared" si="365"/>
        <v>-0.95161702794671932</v>
      </c>
    </row>
    <row r="433" spans="1:17" outlineLevel="2">
      <c r="A433" s="30" t="s">
        <v>180</v>
      </c>
      <c r="B433" s="1" t="s">
        <v>132</v>
      </c>
      <c r="C433" s="1" t="s">
        <v>133</v>
      </c>
      <c r="D433" s="1" t="s">
        <v>105</v>
      </c>
      <c r="E433" s="1" t="s">
        <v>153</v>
      </c>
      <c r="F433" s="3">
        <v>6403.5919999999996</v>
      </c>
      <c r="G433" s="3">
        <v>6431.2650000000003</v>
      </c>
      <c r="H433" s="16">
        <f t="shared" si="360"/>
        <v>27.673000000000684</v>
      </c>
      <c r="I433" s="4">
        <f t="shared" si="361"/>
        <v>4.3214808188905048E-3</v>
      </c>
      <c r="J433" s="3">
        <v>364.12</v>
      </c>
      <c r="K433" s="3">
        <v>365.13499999999999</v>
      </c>
      <c r="L433" s="3">
        <f t="shared" si="362"/>
        <v>1.0149999999999864</v>
      </c>
      <c r="M433" s="4">
        <f t="shared" si="363"/>
        <v>2.7875425683840118E-3</v>
      </c>
      <c r="N433" s="3">
        <v>9743.2330000000002</v>
      </c>
      <c r="O433" s="3">
        <v>9749.4950000000008</v>
      </c>
      <c r="P433" s="3">
        <f t="shared" si="364"/>
        <v>6.2620000000006257</v>
      </c>
      <c r="Q433" s="4">
        <f t="shared" si="365"/>
        <v>6.4270247873581855E-4</v>
      </c>
    </row>
    <row r="434" spans="1:17" outlineLevel="1">
      <c r="A434" s="30"/>
      <c r="B434" s="9" t="s">
        <v>249</v>
      </c>
      <c r="F434" s="3">
        <f>SUBTOTAL(9,F428:F433)</f>
        <v>37023.618527751561</v>
      </c>
      <c r="G434" s="3">
        <f>SUBTOTAL(9,G428:G433)</f>
        <v>27015.313199496242</v>
      </c>
      <c r="H434" s="16">
        <f>SUBTOTAL(9,H428:H433)</f>
        <v>-10008.305328255317</v>
      </c>
      <c r="I434" s="4"/>
      <c r="J434" s="3">
        <f>SUBTOTAL(9,J428:J433)</f>
        <v>5406.6676650908657</v>
      </c>
      <c r="K434" s="3">
        <f>SUBTOTAL(9,K428:K433)</f>
        <v>4921.1038612046705</v>
      </c>
      <c r="L434" s="3">
        <f>SUBTOTAL(9,L428:L433)</f>
        <v>-485.56380388619561</v>
      </c>
      <c r="M434" s="4"/>
      <c r="N434" s="3">
        <f>SUBTOTAL(9,N428:N433)</f>
        <v>117797.83973205826</v>
      </c>
      <c r="O434" s="3">
        <f>SUBTOTAL(9,O428:O433)</f>
        <v>15976.671224155463</v>
      </c>
      <c r="P434" s="3">
        <f>SUBTOTAL(9,P428:P433)</f>
        <v>-101821.1685079028</v>
      </c>
      <c r="Q434" s="4"/>
    </row>
    <row r="435" spans="1:17" outlineLevel="2">
      <c r="A435" s="30" t="s">
        <v>179</v>
      </c>
      <c r="B435" s="1" t="s">
        <v>134</v>
      </c>
      <c r="C435" s="1" t="s">
        <v>135</v>
      </c>
      <c r="D435" s="1" t="s">
        <v>14</v>
      </c>
      <c r="E435" s="1" t="s">
        <v>3</v>
      </c>
      <c r="F435" s="3">
        <v>422.68849999999998</v>
      </c>
      <c r="G435" s="3">
        <v>415.78449999999998</v>
      </c>
      <c r="H435" s="16">
        <f t="shared" ref="H435:H440" si="366">G435-F435</f>
        <v>-6.9039999999999964</v>
      </c>
      <c r="I435" s="4">
        <f t="shared" ref="I435:I440" si="367">IF(F435&gt;0,(G435-F435)/F435,0)</f>
        <v>-1.6333541130170319E-2</v>
      </c>
      <c r="J435" s="3">
        <v>440.63600000000002</v>
      </c>
      <c r="K435" s="3">
        <v>417.72480000000002</v>
      </c>
      <c r="L435" s="3">
        <f t="shared" ref="L435:L440" si="368">K435-J435</f>
        <v>-22.911200000000008</v>
      </c>
      <c r="M435" s="4">
        <f t="shared" ref="M435:M440" si="369">IF(J435&gt;0,(K435-J435)/J435,0)</f>
        <v>-5.1995751595421177E-2</v>
      </c>
      <c r="N435" s="3">
        <v>296.99459999999999</v>
      </c>
      <c r="O435" s="3">
        <v>236.81</v>
      </c>
      <c r="P435" s="3">
        <f t="shared" ref="P435:P440" si="370">O435-N435</f>
        <v>-60.184599999999989</v>
      </c>
      <c r="Q435" s="4">
        <f t="shared" ref="Q435:Q440" si="371">IF(N435&gt;0,(O435-N435)/N435,0)</f>
        <v>-0.20264543530421089</v>
      </c>
    </row>
    <row r="436" spans="1:17" outlineLevel="2">
      <c r="A436" s="30" t="s">
        <v>179</v>
      </c>
      <c r="B436" s="1" t="s">
        <v>134</v>
      </c>
      <c r="C436" s="1" t="s">
        <v>135</v>
      </c>
      <c r="D436" s="1" t="s">
        <v>14</v>
      </c>
      <c r="E436" s="1" t="s">
        <v>154</v>
      </c>
      <c r="F436" s="3">
        <v>1269.9749999999999</v>
      </c>
      <c r="G436" s="3">
        <v>1448.1579999999999</v>
      </c>
      <c r="H436" s="16">
        <f t="shared" si="366"/>
        <v>178.18299999999999</v>
      </c>
      <c r="I436" s="4">
        <f t="shared" si="367"/>
        <v>0.14030433669954134</v>
      </c>
      <c r="J436" s="3">
        <v>38.43</v>
      </c>
      <c r="K436" s="3">
        <v>39.256</v>
      </c>
      <c r="L436" s="3">
        <f t="shared" si="368"/>
        <v>0.82600000000000051</v>
      </c>
      <c r="M436" s="4">
        <f t="shared" si="369"/>
        <v>2.149362477231331E-2</v>
      </c>
      <c r="N436" s="3">
        <v>126.79</v>
      </c>
      <c r="O436" s="3">
        <v>148.249</v>
      </c>
      <c r="P436" s="3">
        <f t="shared" si="370"/>
        <v>21.458999999999989</v>
      </c>
      <c r="Q436" s="4">
        <f t="shared" si="371"/>
        <v>0.16924836343560209</v>
      </c>
    </row>
    <row r="437" spans="1:17" outlineLevel="2">
      <c r="A437" s="30" t="s">
        <v>179</v>
      </c>
      <c r="B437" s="1" t="s">
        <v>134</v>
      </c>
      <c r="C437" s="1" t="s">
        <v>135</v>
      </c>
      <c r="D437" s="1" t="s">
        <v>14</v>
      </c>
      <c r="E437" s="1" t="s">
        <v>156</v>
      </c>
      <c r="F437" s="3">
        <v>1279.9110000000001</v>
      </c>
      <c r="G437" s="3">
        <v>419.928</v>
      </c>
      <c r="H437" s="16">
        <f t="shared" si="366"/>
        <v>-859.98300000000006</v>
      </c>
      <c r="I437" s="4">
        <f t="shared" si="367"/>
        <v>-0.67190843738353689</v>
      </c>
      <c r="J437" s="3">
        <v>112.32599999999999</v>
      </c>
      <c r="K437" s="3">
        <v>37.079000000000001</v>
      </c>
      <c r="L437" s="3">
        <f t="shared" si="368"/>
        <v>-75.246999999999986</v>
      </c>
      <c r="M437" s="4">
        <f t="shared" si="369"/>
        <v>-0.66989833164182822</v>
      </c>
      <c r="N437" s="3">
        <v>91.632000000000005</v>
      </c>
      <c r="O437" s="3">
        <v>1.292</v>
      </c>
      <c r="P437" s="3">
        <f t="shared" si="370"/>
        <v>-90.34</v>
      </c>
      <c r="Q437" s="4">
        <f t="shared" si="371"/>
        <v>-0.98590012222804257</v>
      </c>
    </row>
    <row r="438" spans="1:17" outlineLevel="2">
      <c r="A438" s="30" t="s">
        <v>179</v>
      </c>
      <c r="B438" s="1" t="s">
        <v>134</v>
      </c>
      <c r="C438" s="1" t="s">
        <v>135</v>
      </c>
      <c r="D438" s="1" t="s">
        <v>14</v>
      </c>
      <c r="E438" s="1" t="s">
        <v>157</v>
      </c>
      <c r="F438" s="20"/>
      <c r="G438" s="27"/>
      <c r="H438" s="16">
        <f t="shared" si="366"/>
        <v>0</v>
      </c>
      <c r="I438" s="4">
        <f t="shared" si="367"/>
        <v>0</v>
      </c>
      <c r="J438" s="20"/>
      <c r="K438" s="20"/>
      <c r="L438" s="3">
        <f t="shared" si="368"/>
        <v>0</v>
      </c>
      <c r="M438" s="4">
        <f t="shared" si="369"/>
        <v>0</v>
      </c>
      <c r="N438" s="20"/>
      <c r="O438" s="20"/>
      <c r="P438" s="3">
        <f t="shared" si="370"/>
        <v>0</v>
      </c>
      <c r="Q438" s="4">
        <f t="shared" si="371"/>
        <v>0</v>
      </c>
    </row>
    <row r="439" spans="1:17" outlineLevel="2">
      <c r="A439" s="30" t="s">
        <v>179</v>
      </c>
      <c r="B439" s="1" t="s">
        <v>134</v>
      </c>
      <c r="C439" s="1" t="s">
        <v>135</v>
      </c>
      <c r="D439" s="1" t="s">
        <v>14</v>
      </c>
      <c r="E439" s="1" t="s">
        <v>152</v>
      </c>
      <c r="F439" s="3"/>
      <c r="G439" s="3"/>
      <c r="H439" s="16">
        <f t="shared" si="366"/>
        <v>0</v>
      </c>
      <c r="I439" s="4">
        <f t="shared" si="367"/>
        <v>0</v>
      </c>
      <c r="J439" s="3">
        <v>170.21899999999999</v>
      </c>
      <c r="K439" s="3">
        <v>280.76900000000001</v>
      </c>
      <c r="L439" s="3">
        <f t="shared" si="368"/>
        <v>110.55000000000001</v>
      </c>
      <c r="M439" s="4">
        <f t="shared" si="369"/>
        <v>0.64945746362039503</v>
      </c>
      <c r="N439" s="3">
        <v>1948.104</v>
      </c>
      <c r="O439" s="3">
        <v>2371.1559999999999</v>
      </c>
      <c r="P439" s="3">
        <f t="shared" si="370"/>
        <v>423.05199999999991</v>
      </c>
      <c r="Q439" s="4">
        <f t="shared" si="371"/>
        <v>0.21716089079433126</v>
      </c>
    </row>
    <row r="440" spans="1:17" outlineLevel="2">
      <c r="A440" s="30" t="s">
        <v>179</v>
      </c>
      <c r="B440" s="1" t="s">
        <v>134</v>
      </c>
      <c r="C440" s="1" t="s">
        <v>135</v>
      </c>
      <c r="D440" s="1" t="s">
        <v>14</v>
      </c>
      <c r="E440" s="1" t="s">
        <v>153</v>
      </c>
      <c r="F440" s="3">
        <v>37.427</v>
      </c>
      <c r="G440" s="3">
        <v>40.679000000000002</v>
      </c>
      <c r="H440" s="16">
        <f t="shared" si="366"/>
        <v>3.2520000000000024</v>
      </c>
      <c r="I440" s="4">
        <f t="shared" si="367"/>
        <v>8.6889144200710783E-2</v>
      </c>
      <c r="J440" s="3">
        <v>11.771000000000001</v>
      </c>
      <c r="K440" s="3">
        <v>13.272</v>
      </c>
      <c r="L440" s="3">
        <f t="shared" si="368"/>
        <v>1.5009999999999994</v>
      </c>
      <c r="M440" s="4">
        <f t="shared" si="369"/>
        <v>0.12751677852348989</v>
      </c>
      <c r="N440" s="3">
        <v>9.6449999999999996</v>
      </c>
      <c r="O440" s="3">
        <v>10.558</v>
      </c>
      <c r="P440" s="3">
        <f t="shared" si="370"/>
        <v>0.91300000000000026</v>
      </c>
      <c r="Q440" s="4">
        <f t="shared" si="371"/>
        <v>9.4660445826853318E-2</v>
      </c>
    </row>
    <row r="441" spans="1:17" outlineLevel="1">
      <c r="A441" s="30"/>
      <c r="B441" s="9" t="s">
        <v>250</v>
      </c>
      <c r="F441" s="3">
        <f>SUBTOTAL(9,F435:F440)</f>
        <v>3010.0014999999999</v>
      </c>
      <c r="G441" s="3">
        <f>SUBTOTAL(9,G435:G440)</f>
        <v>2324.5495000000001</v>
      </c>
      <c r="H441" s="16">
        <f>SUBTOTAL(9,H435:H440)</f>
        <v>-685.45200000000011</v>
      </c>
      <c r="I441" s="4"/>
      <c r="J441" s="3">
        <f>SUBTOTAL(9,J435:J440)</f>
        <v>773.38200000000006</v>
      </c>
      <c r="K441" s="3">
        <f>SUBTOTAL(9,K435:K440)</f>
        <v>788.10080000000005</v>
      </c>
      <c r="L441" s="3">
        <f>SUBTOTAL(9,L435:L440)</f>
        <v>14.718800000000011</v>
      </c>
      <c r="M441" s="4"/>
      <c r="N441" s="3">
        <f>SUBTOTAL(9,N435:N440)</f>
        <v>2473.1655999999998</v>
      </c>
      <c r="O441" s="3">
        <f>SUBTOTAL(9,O435:O440)</f>
        <v>2768.0650000000001</v>
      </c>
      <c r="P441" s="3">
        <f>SUBTOTAL(9,P435:P440)</f>
        <v>294.8993999999999</v>
      </c>
      <c r="Q441" s="4"/>
    </row>
    <row r="442" spans="1:17" outlineLevel="2">
      <c r="A442" s="30" t="s">
        <v>179</v>
      </c>
      <c r="B442" s="1" t="s">
        <v>136</v>
      </c>
      <c r="C442" s="1" t="s">
        <v>137</v>
      </c>
      <c r="D442" s="1" t="s">
        <v>14</v>
      </c>
      <c r="E442" s="1" t="s">
        <v>3</v>
      </c>
      <c r="F442" s="3">
        <v>2133.8973999999998</v>
      </c>
      <c r="G442" s="3">
        <v>2084.8539999999998</v>
      </c>
      <c r="H442" s="16">
        <f t="shared" ref="H442:H447" si="372">G442-F442</f>
        <v>-49.04340000000002</v>
      </c>
      <c r="I442" s="4">
        <f t="shared" ref="I442:I447" si="373">IF(F442&gt;0,(G442-F442)/F442,0)</f>
        <v>-2.298301689668867E-2</v>
      </c>
      <c r="J442" s="3">
        <v>1762.5051000000001</v>
      </c>
      <c r="K442" s="3">
        <v>1720.3742999999999</v>
      </c>
      <c r="L442" s="3">
        <f t="shared" ref="L442:L447" si="374">K442-J442</f>
        <v>-42.130800000000136</v>
      </c>
      <c r="M442" s="4">
        <f t="shared" ref="M442:M447" si="375">IF(J442&gt;0,(K442-J442)/J442,0)</f>
        <v>-2.3903930831178949E-2</v>
      </c>
      <c r="N442" s="3">
        <v>1758.0065</v>
      </c>
      <c r="O442" s="3">
        <v>1421.1395</v>
      </c>
      <c r="P442" s="3">
        <f t="shared" ref="P442:P447" si="376">O442-N442</f>
        <v>-336.86699999999996</v>
      </c>
      <c r="Q442" s="4">
        <f t="shared" ref="Q442:Q447" si="377">IF(N442&gt;0,(O442-N442)/N442,0)</f>
        <v>-0.19161874543694801</v>
      </c>
    </row>
    <row r="443" spans="1:17" outlineLevel="2">
      <c r="A443" s="30" t="s">
        <v>179</v>
      </c>
      <c r="B443" s="1" t="s">
        <v>136</v>
      </c>
      <c r="C443" s="1" t="s">
        <v>137</v>
      </c>
      <c r="D443" s="1" t="s">
        <v>14</v>
      </c>
      <c r="E443" s="1" t="s">
        <v>154</v>
      </c>
      <c r="F443" s="3">
        <v>283.71499999999997</v>
      </c>
      <c r="G443" s="3">
        <v>140.785</v>
      </c>
      <c r="H443" s="16">
        <f t="shared" si="372"/>
        <v>-142.92999999999998</v>
      </c>
      <c r="I443" s="4">
        <f t="shared" si="373"/>
        <v>-0.50378020196323769</v>
      </c>
      <c r="J443" s="3">
        <v>10.260999999999999</v>
      </c>
      <c r="K443" s="3">
        <v>4.8470000000000004</v>
      </c>
      <c r="L443" s="3">
        <f t="shared" si="374"/>
        <v>-5.4139999999999988</v>
      </c>
      <c r="M443" s="4">
        <f t="shared" si="375"/>
        <v>-0.52762888607348202</v>
      </c>
      <c r="N443" s="3">
        <v>3.702</v>
      </c>
      <c r="O443" s="3">
        <v>0.20599999999999999</v>
      </c>
      <c r="P443" s="3">
        <f t="shared" si="376"/>
        <v>-3.496</v>
      </c>
      <c r="Q443" s="4">
        <f t="shared" si="377"/>
        <v>-0.94435440302539164</v>
      </c>
    </row>
    <row r="444" spans="1:17" outlineLevel="2">
      <c r="A444" s="30" t="s">
        <v>179</v>
      </c>
      <c r="B444" s="1" t="s">
        <v>136</v>
      </c>
      <c r="C444" s="1" t="s">
        <v>137</v>
      </c>
      <c r="D444" s="1" t="s">
        <v>14</v>
      </c>
      <c r="E444" s="1" t="s">
        <v>156</v>
      </c>
      <c r="F444" s="3">
        <v>3428.25</v>
      </c>
      <c r="G444" s="3">
        <v>1479.7439999999999</v>
      </c>
      <c r="H444" s="16">
        <f t="shared" si="372"/>
        <v>-1948.5060000000001</v>
      </c>
      <c r="I444" s="4">
        <f t="shared" si="373"/>
        <v>-0.56836753445635535</v>
      </c>
      <c r="J444" s="3">
        <v>365.346</v>
      </c>
      <c r="K444" s="3">
        <v>251.09200000000001</v>
      </c>
      <c r="L444" s="3">
        <f t="shared" si="374"/>
        <v>-114.25399999999999</v>
      </c>
      <c r="M444" s="4">
        <f t="shared" si="375"/>
        <v>-0.31272820832854331</v>
      </c>
      <c r="N444" s="3">
        <v>191.05799999999999</v>
      </c>
      <c r="O444" s="3">
        <v>6.5250000000000004</v>
      </c>
      <c r="P444" s="3">
        <f t="shared" si="376"/>
        <v>-184.53299999999999</v>
      </c>
      <c r="Q444" s="4">
        <f t="shared" si="377"/>
        <v>-0.96584806707910686</v>
      </c>
    </row>
    <row r="445" spans="1:17" outlineLevel="2">
      <c r="A445" s="30" t="s">
        <v>179</v>
      </c>
      <c r="B445" s="1" t="s">
        <v>136</v>
      </c>
      <c r="C445" s="1" t="s">
        <v>137</v>
      </c>
      <c r="D445" s="1" t="s">
        <v>14</v>
      </c>
      <c r="E445" s="1" t="s">
        <v>157</v>
      </c>
      <c r="F445" s="20"/>
      <c r="G445" s="27"/>
      <c r="H445" s="16">
        <f t="shared" si="372"/>
        <v>0</v>
      </c>
      <c r="I445" s="4">
        <f t="shared" si="373"/>
        <v>0</v>
      </c>
      <c r="J445" s="20"/>
      <c r="K445" s="20"/>
      <c r="L445" s="3">
        <f t="shared" si="374"/>
        <v>0</v>
      </c>
      <c r="M445" s="4">
        <f t="shared" si="375"/>
        <v>0</v>
      </c>
      <c r="N445" s="20"/>
      <c r="O445" s="20"/>
      <c r="P445" s="3">
        <f t="shared" si="376"/>
        <v>0</v>
      </c>
      <c r="Q445" s="4">
        <f t="shared" si="377"/>
        <v>0</v>
      </c>
    </row>
    <row r="446" spans="1:17" outlineLevel="2">
      <c r="A446" s="30" t="s">
        <v>179</v>
      </c>
      <c r="B446" s="1" t="s">
        <v>136</v>
      </c>
      <c r="C446" s="1" t="s">
        <v>137</v>
      </c>
      <c r="D446" s="1" t="s">
        <v>14</v>
      </c>
      <c r="E446" s="1" t="s">
        <v>152</v>
      </c>
      <c r="F446" s="3"/>
      <c r="G446" s="3"/>
      <c r="H446" s="16">
        <f t="shared" si="372"/>
        <v>0</v>
      </c>
      <c r="I446" s="4">
        <f t="shared" si="373"/>
        <v>0</v>
      </c>
      <c r="J446" s="3"/>
      <c r="K446" s="3"/>
      <c r="L446" s="3">
        <f t="shared" si="374"/>
        <v>0</v>
      </c>
      <c r="M446" s="4">
        <f t="shared" si="375"/>
        <v>0</v>
      </c>
      <c r="N446" s="3"/>
      <c r="O446" s="3"/>
      <c r="P446" s="3">
        <f t="shared" si="376"/>
        <v>0</v>
      </c>
      <c r="Q446" s="4">
        <f t="shared" si="377"/>
        <v>0</v>
      </c>
    </row>
    <row r="447" spans="1:17" outlineLevel="2">
      <c r="A447" s="30" t="s">
        <v>179</v>
      </c>
      <c r="B447" s="1" t="s">
        <v>136</v>
      </c>
      <c r="C447" s="1" t="s">
        <v>137</v>
      </c>
      <c r="D447" s="1" t="s">
        <v>14</v>
      </c>
      <c r="E447" s="1" t="s">
        <v>153</v>
      </c>
      <c r="F447" s="3">
        <v>2364.364</v>
      </c>
      <c r="G447" s="3">
        <v>2484.9169999999999</v>
      </c>
      <c r="H447" s="16">
        <f t="shared" si="372"/>
        <v>120.55299999999988</v>
      </c>
      <c r="I447" s="4">
        <f t="shared" si="373"/>
        <v>5.0987496003153443E-2</v>
      </c>
      <c r="J447" s="3">
        <v>101.375</v>
      </c>
      <c r="K447" s="3">
        <v>113.447</v>
      </c>
      <c r="L447" s="3">
        <f t="shared" si="374"/>
        <v>12.072000000000003</v>
      </c>
      <c r="M447" s="4">
        <f t="shared" si="375"/>
        <v>0.11908261405672013</v>
      </c>
      <c r="N447" s="3">
        <v>158.80199999999999</v>
      </c>
      <c r="O447" s="3">
        <v>166.922</v>
      </c>
      <c r="P447" s="3">
        <f t="shared" si="376"/>
        <v>8.1200000000000045</v>
      </c>
      <c r="Q447" s="4">
        <f t="shared" si="377"/>
        <v>5.1132857268800173E-2</v>
      </c>
    </row>
    <row r="448" spans="1:17" outlineLevel="1">
      <c r="A448" s="30"/>
      <c r="B448" s="9" t="s">
        <v>251</v>
      </c>
      <c r="F448" s="3">
        <f>SUBTOTAL(9,F442:F447)</f>
        <v>8210.2263999999996</v>
      </c>
      <c r="G448" s="3">
        <f>SUBTOTAL(9,G442:G447)</f>
        <v>6190.2999999999993</v>
      </c>
      <c r="H448" s="16">
        <f>SUBTOTAL(9,H442:H447)</f>
        <v>-2019.9264000000003</v>
      </c>
      <c r="I448" s="4"/>
      <c r="J448" s="3">
        <f>SUBTOTAL(9,J442:J447)</f>
        <v>2239.4871000000003</v>
      </c>
      <c r="K448" s="3">
        <f>SUBTOTAL(9,K442:K447)</f>
        <v>2089.7602999999999</v>
      </c>
      <c r="L448" s="3">
        <f>SUBTOTAL(9,L442:L447)</f>
        <v>-149.72680000000014</v>
      </c>
      <c r="M448" s="4"/>
      <c r="N448" s="3">
        <f>SUBTOTAL(9,N442:N447)</f>
        <v>2111.5684999999999</v>
      </c>
      <c r="O448" s="3">
        <f>SUBTOTAL(9,O442:O447)</f>
        <v>1594.7925</v>
      </c>
      <c r="P448" s="3">
        <f>SUBTOTAL(9,P442:P447)</f>
        <v>-516.77599999999995</v>
      </c>
      <c r="Q448" s="4"/>
    </row>
    <row r="449" spans="1:17" outlineLevel="2">
      <c r="A449" s="30" t="s">
        <v>179</v>
      </c>
      <c r="B449" s="1" t="s">
        <v>138</v>
      </c>
      <c r="C449" s="1" t="s">
        <v>139</v>
      </c>
      <c r="D449" s="1" t="s">
        <v>14</v>
      </c>
      <c r="E449" s="1" t="s">
        <v>3</v>
      </c>
      <c r="F449" s="3">
        <v>551.67359999999996</v>
      </c>
      <c r="G449" s="3">
        <v>535.83730000000003</v>
      </c>
      <c r="H449" s="16">
        <f t="shared" ref="H449:H454" si="378">G449-F449</f>
        <v>-15.836299999999937</v>
      </c>
      <c r="I449" s="4">
        <f t="shared" ref="I449:I454" si="379">IF(F449&gt;0,(G449-F449)/F449,0)</f>
        <v>-2.870592321256616E-2</v>
      </c>
      <c r="J449" s="22">
        <v>724.86279999999999</v>
      </c>
      <c r="K449" s="3">
        <v>754.29949999999997</v>
      </c>
      <c r="L449" s="3">
        <f t="shared" ref="L449:L454" si="380">K449-J449</f>
        <v>29.436699999999973</v>
      </c>
      <c r="M449" s="4">
        <f t="shared" ref="M449:M454" si="381">IF(J449&gt;0,(K449-J449)/J449,0)</f>
        <v>4.0610029925663135E-2</v>
      </c>
      <c r="N449" s="3">
        <v>512.22799999999995</v>
      </c>
      <c r="O449" s="3">
        <v>418.86430000000001</v>
      </c>
      <c r="P449" s="3">
        <f t="shared" ref="P449:P454" si="382">O449-N449</f>
        <v>-93.363699999999938</v>
      </c>
      <c r="Q449" s="4">
        <f t="shared" ref="Q449:Q454" si="383">IF(N449&gt;0,(O449-N449)/N449,0)</f>
        <v>-0.18226980953794003</v>
      </c>
    </row>
    <row r="450" spans="1:17" outlineLevel="2">
      <c r="A450" s="30" t="s">
        <v>179</v>
      </c>
      <c r="B450" s="1" t="s">
        <v>138</v>
      </c>
      <c r="C450" s="1" t="s">
        <v>139</v>
      </c>
      <c r="D450" s="1" t="s">
        <v>14</v>
      </c>
      <c r="E450" s="1" t="s">
        <v>154</v>
      </c>
      <c r="F450" s="3">
        <v>2060.56</v>
      </c>
      <c r="G450" s="3">
        <v>3592.3159999999998</v>
      </c>
      <c r="H450" s="16">
        <f t="shared" si="378"/>
        <v>1531.7559999999999</v>
      </c>
      <c r="I450" s="4">
        <f t="shared" si="379"/>
        <v>0.74336879294948943</v>
      </c>
      <c r="J450" s="22">
        <v>56.21</v>
      </c>
      <c r="K450" s="3">
        <v>81.507000000000005</v>
      </c>
      <c r="L450" s="3">
        <f t="shared" si="380"/>
        <v>25.297000000000004</v>
      </c>
      <c r="M450" s="4">
        <f t="shared" si="381"/>
        <v>0.45004447607187342</v>
      </c>
      <c r="N450" s="3">
        <v>170.601</v>
      </c>
      <c r="O450" s="3">
        <v>298.79199999999997</v>
      </c>
      <c r="P450" s="3">
        <f t="shared" si="382"/>
        <v>128.19099999999997</v>
      </c>
      <c r="Q450" s="4">
        <f t="shared" si="383"/>
        <v>0.75140825669251632</v>
      </c>
    </row>
    <row r="451" spans="1:17" outlineLevel="2">
      <c r="A451" s="30" t="s">
        <v>179</v>
      </c>
      <c r="B451" s="1" t="s">
        <v>138</v>
      </c>
      <c r="C451" s="1" t="s">
        <v>139</v>
      </c>
      <c r="D451" s="1" t="s">
        <v>14</v>
      </c>
      <c r="E451" s="1" t="s">
        <v>156</v>
      </c>
      <c r="F451" s="3">
        <v>2494.4409999999998</v>
      </c>
      <c r="G451" s="3">
        <v>917.31500000000005</v>
      </c>
      <c r="H451" s="16">
        <f t="shared" si="378"/>
        <v>-1577.1259999999997</v>
      </c>
      <c r="I451" s="4">
        <f t="shared" si="379"/>
        <v>-0.63225628507549381</v>
      </c>
      <c r="J451" s="22">
        <v>251.13399999999999</v>
      </c>
      <c r="K451" s="3">
        <v>138.113</v>
      </c>
      <c r="L451" s="3">
        <f t="shared" si="380"/>
        <v>-113.02099999999999</v>
      </c>
      <c r="M451" s="4">
        <f t="shared" si="381"/>
        <v>-0.45004260673584617</v>
      </c>
      <c r="N451" s="3">
        <v>159.02099999999999</v>
      </c>
      <c r="O451" s="3">
        <v>3.532</v>
      </c>
      <c r="P451" s="3">
        <f t="shared" si="382"/>
        <v>-155.48899999999998</v>
      </c>
      <c r="Q451" s="4">
        <f t="shared" si="383"/>
        <v>-0.97778909703749817</v>
      </c>
    </row>
    <row r="452" spans="1:17" outlineLevel="2">
      <c r="A452" s="30" t="s">
        <v>179</v>
      </c>
      <c r="B452" s="1" t="s">
        <v>138</v>
      </c>
      <c r="C452" s="1" t="s">
        <v>139</v>
      </c>
      <c r="D452" s="1" t="s">
        <v>14</v>
      </c>
      <c r="E452" s="1" t="s">
        <v>157</v>
      </c>
      <c r="F452" s="20"/>
      <c r="G452" s="27"/>
      <c r="H452" s="16">
        <f t="shared" si="378"/>
        <v>0</v>
      </c>
      <c r="I452" s="4">
        <f t="shared" si="379"/>
        <v>0</v>
      </c>
      <c r="J452" s="37"/>
      <c r="K452" s="20"/>
      <c r="L452" s="3">
        <f t="shared" si="380"/>
        <v>0</v>
      </c>
      <c r="M452" s="4">
        <f t="shared" si="381"/>
        <v>0</v>
      </c>
      <c r="N452" s="20"/>
      <c r="O452" s="20"/>
      <c r="P452" s="3">
        <f t="shared" si="382"/>
        <v>0</v>
      </c>
      <c r="Q452" s="4">
        <f t="shared" si="383"/>
        <v>0</v>
      </c>
    </row>
    <row r="453" spans="1:17" outlineLevel="2">
      <c r="A453" s="30" t="s">
        <v>179</v>
      </c>
      <c r="B453" s="1" t="s">
        <v>138</v>
      </c>
      <c r="C453" s="1" t="s">
        <v>139</v>
      </c>
      <c r="D453" s="1" t="s">
        <v>14</v>
      </c>
      <c r="E453" s="1" t="s">
        <v>152</v>
      </c>
      <c r="F453" s="3"/>
      <c r="G453" s="3"/>
      <c r="H453" s="16">
        <f t="shared" si="378"/>
        <v>0</v>
      </c>
      <c r="I453" s="4">
        <f t="shared" si="379"/>
        <v>0</v>
      </c>
      <c r="J453" s="22"/>
      <c r="K453" s="3"/>
      <c r="L453" s="3">
        <f t="shared" si="380"/>
        <v>0</v>
      </c>
      <c r="M453" s="4">
        <f t="shared" si="381"/>
        <v>0</v>
      </c>
      <c r="N453" s="3"/>
      <c r="O453" s="3"/>
      <c r="P453" s="3">
        <f t="shared" si="382"/>
        <v>0</v>
      </c>
      <c r="Q453" s="4">
        <f t="shared" si="383"/>
        <v>0</v>
      </c>
    </row>
    <row r="454" spans="1:17" outlineLevel="2">
      <c r="A454" s="30" t="s">
        <v>179</v>
      </c>
      <c r="B454" s="1" t="s">
        <v>138</v>
      </c>
      <c r="C454" s="1" t="s">
        <v>139</v>
      </c>
      <c r="D454" s="1" t="s">
        <v>14</v>
      </c>
      <c r="E454" s="1" t="s">
        <v>153</v>
      </c>
      <c r="F454" s="3">
        <v>144.54599999999999</v>
      </c>
      <c r="G454" s="3">
        <v>161.02000000000001</v>
      </c>
      <c r="H454" s="16">
        <f t="shared" si="378"/>
        <v>16.474000000000018</v>
      </c>
      <c r="I454" s="4">
        <f t="shared" si="379"/>
        <v>0.11397063910450665</v>
      </c>
      <c r="J454" s="3">
        <v>13.396000000000001</v>
      </c>
      <c r="K454" s="3">
        <v>15.704000000000001</v>
      </c>
      <c r="L454" s="3">
        <f t="shared" si="380"/>
        <v>2.3079999999999998</v>
      </c>
      <c r="M454" s="4">
        <f t="shared" si="381"/>
        <v>0.17229023589131082</v>
      </c>
      <c r="N454" s="3">
        <v>23.091999999999999</v>
      </c>
      <c r="O454" s="3">
        <v>25.376000000000001</v>
      </c>
      <c r="P454" s="3">
        <f t="shared" si="382"/>
        <v>2.2840000000000025</v>
      </c>
      <c r="Q454" s="4">
        <f t="shared" si="383"/>
        <v>9.8908712974190308E-2</v>
      </c>
    </row>
    <row r="455" spans="1:17" outlineLevel="1">
      <c r="A455" s="30"/>
      <c r="B455" s="9" t="s">
        <v>252</v>
      </c>
      <c r="F455" s="3">
        <f>SUBTOTAL(9,F449:F454)</f>
        <v>5251.2206000000006</v>
      </c>
      <c r="G455" s="3">
        <f>SUBTOTAL(9,G449:G454)</f>
        <v>5206.4883000000009</v>
      </c>
      <c r="H455" s="16">
        <f>SUBTOTAL(9,H449:H454)</f>
        <v>-44.73229999999981</v>
      </c>
      <c r="I455" s="4"/>
      <c r="J455" s="3">
        <f>SUBTOTAL(9,J449:J454)</f>
        <v>1045.6027999999999</v>
      </c>
      <c r="K455" s="3">
        <f>SUBTOTAL(9,K449:K454)</f>
        <v>989.62349999999992</v>
      </c>
      <c r="L455" s="3">
        <f>SUBTOTAL(9,L449:L454)</f>
        <v>-55.979300000000009</v>
      </c>
      <c r="M455" s="4"/>
      <c r="N455" s="3">
        <f>SUBTOTAL(9,N449:N454)</f>
        <v>864.94199999999989</v>
      </c>
      <c r="O455" s="3">
        <f>SUBTOTAL(9,O449:O454)</f>
        <v>746.5643</v>
      </c>
      <c r="P455" s="3">
        <f>SUBTOTAL(9,P449:P454)</f>
        <v>-118.37769999999993</v>
      </c>
      <c r="Q455" s="4"/>
    </row>
    <row r="456" spans="1:17" outlineLevel="2">
      <c r="A456" s="30" t="s">
        <v>179</v>
      </c>
      <c r="B456" s="1" t="s">
        <v>140</v>
      </c>
      <c r="C456" s="1" t="s">
        <v>141</v>
      </c>
      <c r="D456" s="1" t="s">
        <v>14</v>
      </c>
      <c r="E456" s="1" t="s">
        <v>3</v>
      </c>
      <c r="F456" s="3">
        <v>568.60519999999997</v>
      </c>
      <c r="G456" s="3">
        <v>547.8347</v>
      </c>
      <c r="H456" s="16">
        <f t="shared" ref="H456:H461" si="384">G456-F456</f>
        <v>-20.77049999999997</v>
      </c>
      <c r="I456" s="4">
        <f t="shared" ref="I456:I461" si="385">IF(F456&gt;0,(G456-F456)/F456,0)</f>
        <v>-3.6528860446580456E-2</v>
      </c>
      <c r="J456" s="3">
        <v>640.74289999999996</v>
      </c>
      <c r="K456" s="3">
        <v>619.9665</v>
      </c>
      <c r="L456" s="3">
        <f t="shared" ref="L456:L461" si="386">K456-J456</f>
        <v>-20.776399999999967</v>
      </c>
      <c r="M456" s="4">
        <f t="shared" ref="M456:M461" si="387">IF(J456&gt;0,(K456-J456)/J456,0)</f>
        <v>-3.2425486103708628E-2</v>
      </c>
      <c r="N456" s="3">
        <v>437.89299999999997</v>
      </c>
      <c r="O456" s="3">
        <v>337.3272</v>
      </c>
      <c r="P456" s="3">
        <f t="shared" ref="P456:P461" si="388">O456-N456</f>
        <v>-100.56579999999997</v>
      </c>
      <c r="Q456" s="4">
        <f t="shared" ref="Q456:Q461" si="389">IF(N456&gt;0,(O456-N456)/N456,0)</f>
        <v>-0.22965838686619786</v>
      </c>
    </row>
    <row r="457" spans="1:17" outlineLevel="2">
      <c r="A457" s="30" t="s">
        <v>179</v>
      </c>
      <c r="B457" s="1" t="s">
        <v>140</v>
      </c>
      <c r="C457" s="1" t="s">
        <v>141</v>
      </c>
      <c r="D457" s="1" t="s">
        <v>14</v>
      </c>
      <c r="E457" s="1" t="s">
        <v>154</v>
      </c>
      <c r="F457" s="3">
        <v>269.678</v>
      </c>
      <c r="G457" s="3">
        <v>114.325</v>
      </c>
      <c r="H457" s="16">
        <f t="shared" si="384"/>
        <v>-155.35300000000001</v>
      </c>
      <c r="I457" s="4">
        <f t="shared" si="385"/>
        <v>-0.57606849650323722</v>
      </c>
      <c r="J457" s="3">
        <v>8.641</v>
      </c>
      <c r="K457" s="3">
        <v>2.5790000000000002</v>
      </c>
      <c r="L457" s="3">
        <f t="shared" si="386"/>
        <v>-6.0619999999999994</v>
      </c>
      <c r="M457" s="4">
        <f t="shared" si="387"/>
        <v>-0.70153917370674679</v>
      </c>
      <c r="N457" s="3">
        <v>3.7610000000000001</v>
      </c>
      <c r="O457" s="3">
        <v>6.6000000000000003E-2</v>
      </c>
      <c r="P457" s="3">
        <f t="shared" si="388"/>
        <v>-3.6950000000000003</v>
      </c>
      <c r="Q457" s="4">
        <f t="shared" si="389"/>
        <v>-0.98245147567136404</v>
      </c>
    </row>
    <row r="458" spans="1:17" outlineLevel="2">
      <c r="A458" s="30" t="s">
        <v>179</v>
      </c>
      <c r="B458" s="1" t="s">
        <v>140</v>
      </c>
      <c r="C458" s="1" t="s">
        <v>141</v>
      </c>
      <c r="D458" s="1" t="s">
        <v>14</v>
      </c>
      <c r="E458" s="1" t="s">
        <v>156</v>
      </c>
      <c r="F458" s="3">
        <v>1635.3030000000001</v>
      </c>
      <c r="G458" s="3">
        <v>615.74</v>
      </c>
      <c r="H458" s="16">
        <f t="shared" si="384"/>
        <v>-1019.5630000000001</v>
      </c>
      <c r="I458" s="4">
        <f t="shared" si="385"/>
        <v>-0.62347039050255515</v>
      </c>
      <c r="J458" s="3">
        <v>163.93600000000001</v>
      </c>
      <c r="K458" s="3">
        <v>83.117000000000004</v>
      </c>
      <c r="L458" s="3">
        <f t="shared" si="386"/>
        <v>-80.819000000000003</v>
      </c>
      <c r="M458" s="4">
        <f t="shared" si="387"/>
        <v>-0.49299116728479409</v>
      </c>
      <c r="N458" s="3">
        <v>106.014</v>
      </c>
      <c r="O458" s="3">
        <v>2.2909999999999999</v>
      </c>
      <c r="P458" s="3">
        <f t="shared" si="388"/>
        <v>-103.723</v>
      </c>
      <c r="Q458" s="4">
        <f t="shared" si="389"/>
        <v>-0.97838964665044237</v>
      </c>
    </row>
    <row r="459" spans="1:17" outlineLevel="2">
      <c r="A459" s="30" t="s">
        <v>179</v>
      </c>
      <c r="B459" s="1" t="s">
        <v>140</v>
      </c>
      <c r="C459" s="1" t="s">
        <v>141</v>
      </c>
      <c r="D459" s="1" t="s">
        <v>14</v>
      </c>
      <c r="E459" s="1" t="s">
        <v>157</v>
      </c>
      <c r="F459" s="20"/>
      <c r="G459" s="27"/>
      <c r="H459" s="16">
        <f t="shared" si="384"/>
        <v>0</v>
      </c>
      <c r="I459" s="4">
        <f t="shared" si="385"/>
        <v>0</v>
      </c>
      <c r="J459" s="20"/>
      <c r="K459" s="20"/>
      <c r="L459" s="3">
        <f t="shared" si="386"/>
        <v>0</v>
      </c>
      <c r="M459" s="4">
        <f t="shared" si="387"/>
        <v>0</v>
      </c>
      <c r="N459" s="20"/>
      <c r="O459" s="20"/>
      <c r="P459" s="3">
        <f t="shared" si="388"/>
        <v>0</v>
      </c>
      <c r="Q459" s="4">
        <f t="shared" si="389"/>
        <v>0</v>
      </c>
    </row>
    <row r="460" spans="1:17" outlineLevel="2">
      <c r="A460" s="30" t="s">
        <v>179</v>
      </c>
      <c r="B460" s="1" t="s">
        <v>140</v>
      </c>
      <c r="C460" s="1" t="s">
        <v>141</v>
      </c>
      <c r="D460" s="1" t="s">
        <v>14</v>
      </c>
      <c r="E460" s="1" t="s">
        <v>152</v>
      </c>
      <c r="F460" s="3">
        <v>825.59500000000003</v>
      </c>
      <c r="G460" s="3">
        <v>1014.27</v>
      </c>
      <c r="H460" s="16">
        <f t="shared" si="384"/>
        <v>188.67499999999995</v>
      </c>
      <c r="I460" s="4">
        <f t="shared" si="385"/>
        <v>0.22853214954063428</v>
      </c>
      <c r="J460" s="3"/>
      <c r="K460" s="3"/>
      <c r="L460" s="3">
        <f t="shared" si="386"/>
        <v>0</v>
      </c>
      <c r="M460" s="4">
        <f t="shared" si="387"/>
        <v>0</v>
      </c>
      <c r="N460" s="3"/>
      <c r="O460" s="3"/>
      <c r="P460" s="3">
        <f t="shared" si="388"/>
        <v>0</v>
      </c>
      <c r="Q460" s="4">
        <f t="shared" si="389"/>
        <v>0</v>
      </c>
    </row>
    <row r="461" spans="1:17" outlineLevel="2">
      <c r="A461" s="30" t="s">
        <v>179</v>
      </c>
      <c r="B461" s="1" t="s">
        <v>140</v>
      </c>
      <c r="C461" s="1" t="s">
        <v>141</v>
      </c>
      <c r="D461" s="1" t="s">
        <v>14</v>
      </c>
      <c r="E461" s="1" t="s">
        <v>153</v>
      </c>
      <c r="F461" s="3">
        <v>268.88499999999999</v>
      </c>
      <c r="G461" s="3">
        <v>293.53399999999999</v>
      </c>
      <c r="H461" s="16">
        <f t="shared" si="384"/>
        <v>24.649000000000001</v>
      </c>
      <c r="I461" s="4">
        <f t="shared" si="385"/>
        <v>9.1671160533313506E-2</v>
      </c>
      <c r="J461" s="3">
        <v>21.736000000000001</v>
      </c>
      <c r="K461" s="3">
        <v>25.298999999999999</v>
      </c>
      <c r="L461" s="3">
        <f t="shared" si="386"/>
        <v>3.5629999999999988</v>
      </c>
      <c r="M461" s="4">
        <f t="shared" si="387"/>
        <v>0.16392160471107833</v>
      </c>
      <c r="N461" s="3">
        <v>30.791</v>
      </c>
      <c r="O461" s="3">
        <v>33.74</v>
      </c>
      <c r="P461" s="3">
        <f t="shared" si="388"/>
        <v>2.9490000000000016</v>
      </c>
      <c r="Q461" s="4">
        <f t="shared" si="389"/>
        <v>9.577473937189443E-2</v>
      </c>
    </row>
    <row r="462" spans="1:17" outlineLevel="1">
      <c r="A462" s="30"/>
      <c r="B462" s="9" t="s">
        <v>253</v>
      </c>
      <c r="F462" s="3">
        <f>SUBTOTAL(9,F456:F461)</f>
        <v>3568.0662000000002</v>
      </c>
      <c r="G462" s="3">
        <f>SUBTOTAL(9,G456:G461)</f>
        <v>2585.7037</v>
      </c>
      <c r="H462" s="16">
        <f>SUBTOTAL(9,H456:H461)</f>
        <v>-982.36250000000007</v>
      </c>
      <c r="I462" s="4"/>
      <c r="J462" s="3">
        <f>SUBTOTAL(9,J456:J461)</f>
        <v>835.05589999999995</v>
      </c>
      <c r="K462" s="3">
        <f>SUBTOTAL(9,K456:K461)</f>
        <v>730.96149999999989</v>
      </c>
      <c r="L462" s="3">
        <f>SUBTOTAL(9,L456:L461)</f>
        <v>-104.09439999999996</v>
      </c>
      <c r="M462" s="4"/>
      <c r="N462" s="3">
        <f>SUBTOTAL(9,N456:N461)</f>
        <v>578.45900000000006</v>
      </c>
      <c r="O462" s="3">
        <f>SUBTOTAL(9,O456:O461)</f>
        <v>373.42419999999998</v>
      </c>
      <c r="P462" s="3">
        <f>SUBTOTAL(9,P456:P461)</f>
        <v>-205.03479999999996</v>
      </c>
      <c r="Q462" s="4"/>
    </row>
    <row r="463" spans="1:17" outlineLevel="2">
      <c r="A463" s="30" t="s">
        <v>179</v>
      </c>
      <c r="B463" s="1" t="s">
        <v>142</v>
      </c>
      <c r="C463" s="1" t="s">
        <v>143</v>
      </c>
      <c r="D463" s="1" t="s">
        <v>14</v>
      </c>
      <c r="E463" s="1" t="s">
        <v>3</v>
      </c>
      <c r="F463" s="3">
        <v>299.89519999999999</v>
      </c>
      <c r="G463" s="3">
        <v>294.19650000000001</v>
      </c>
      <c r="H463" s="16">
        <f t="shared" ref="H463:H468" si="390">G463-F463</f>
        <v>-5.6986999999999739</v>
      </c>
      <c r="I463" s="4">
        <f t="shared" ref="I463:I468" si="391">IF(F463&gt;0,(G463-F463)/F463,0)</f>
        <v>-1.9002304805145177E-2</v>
      </c>
      <c r="J463" s="3">
        <v>243.65199999999999</v>
      </c>
      <c r="K463" s="3">
        <v>232.28980000000001</v>
      </c>
      <c r="L463" s="3">
        <f t="shared" ref="L463:L468" si="392">K463-J463</f>
        <v>-11.362199999999973</v>
      </c>
      <c r="M463" s="4">
        <f t="shared" ref="M463:M468" si="393">IF(J463&gt;0,(K463-J463)/J463,0)</f>
        <v>-4.6632902664455758E-2</v>
      </c>
      <c r="N463" s="3">
        <v>248.68950000000001</v>
      </c>
      <c r="O463" s="3">
        <v>202.36320000000001</v>
      </c>
      <c r="P463" s="3">
        <f t="shared" ref="P463:P468" si="394">O463-N463</f>
        <v>-46.326300000000003</v>
      </c>
      <c r="Q463" s="4">
        <f t="shared" ref="Q463:Q468" si="395">IF(N463&gt;0,(O463-N463)/N463,0)</f>
        <v>-0.18628168861170255</v>
      </c>
    </row>
    <row r="464" spans="1:17" outlineLevel="2">
      <c r="A464" s="30" t="s">
        <v>179</v>
      </c>
      <c r="B464" s="1" t="s">
        <v>142</v>
      </c>
      <c r="C464" s="1" t="s">
        <v>143</v>
      </c>
      <c r="D464" s="1" t="s">
        <v>14</v>
      </c>
      <c r="E464" s="1" t="s">
        <v>154</v>
      </c>
      <c r="F464" s="3">
        <v>101.04300000000001</v>
      </c>
      <c r="G464" s="3">
        <v>41.23</v>
      </c>
      <c r="H464" s="16">
        <f t="shared" si="390"/>
        <v>-59.813000000000009</v>
      </c>
      <c r="I464" s="4">
        <f t="shared" si="391"/>
        <v>-0.59195589996338194</v>
      </c>
      <c r="J464" s="3">
        <v>3.07</v>
      </c>
      <c r="K464" s="3">
        <v>0.81499999999999995</v>
      </c>
      <c r="L464" s="3">
        <f t="shared" si="392"/>
        <v>-2.2549999999999999</v>
      </c>
      <c r="M464" s="4">
        <f t="shared" si="393"/>
        <v>-0.73452768729641693</v>
      </c>
      <c r="N464" s="3">
        <v>1.0489999999999999</v>
      </c>
      <c r="O464" s="3">
        <v>4.0000000000000001E-3</v>
      </c>
      <c r="P464" s="3">
        <f t="shared" si="394"/>
        <v>-1.0449999999999999</v>
      </c>
      <c r="Q464" s="4">
        <f t="shared" si="395"/>
        <v>-0.99618684461391804</v>
      </c>
    </row>
    <row r="465" spans="1:17" outlineLevel="2">
      <c r="A465" s="30" t="s">
        <v>179</v>
      </c>
      <c r="B465" s="1" t="s">
        <v>142</v>
      </c>
      <c r="C465" s="1" t="s">
        <v>143</v>
      </c>
      <c r="D465" s="1" t="s">
        <v>14</v>
      </c>
      <c r="E465" s="1" t="s">
        <v>156</v>
      </c>
      <c r="F465" s="3">
        <v>150.98699999999999</v>
      </c>
      <c r="G465" s="3">
        <v>85.415000000000006</v>
      </c>
      <c r="H465" s="16">
        <f t="shared" si="390"/>
        <v>-65.571999999999989</v>
      </c>
      <c r="I465" s="4">
        <f t="shared" si="391"/>
        <v>-0.43428904475219715</v>
      </c>
      <c r="J465" s="3">
        <v>16.425000000000001</v>
      </c>
      <c r="K465" s="3">
        <v>16.122</v>
      </c>
      <c r="L465" s="3">
        <f t="shared" si="392"/>
        <v>-0.30300000000000082</v>
      </c>
      <c r="M465" s="4">
        <f t="shared" si="393"/>
        <v>-1.8447488584474935E-2</v>
      </c>
      <c r="N465" s="3">
        <v>5.0490000000000004</v>
      </c>
      <c r="O465" s="3">
        <v>0.45600000000000002</v>
      </c>
      <c r="P465" s="3">
        <f t="shared" si="394"/>
        <v>-4.593</v>
      </c>
      <c r="Q465" s="4">
        <f t="shared" si="395"/>
        <v>-0.90968508615567434</v>
      </c>
    </row>
    <row r="466" spans="1:17" outlineLevel="2">
      <c r="A466" s="30" t="s">
        <v>179</v>
      </c>
      <c r="B466" s="1" t="s">
        <v>142</v>
      </c>
      <c r="C466" s="1" t="s">
        <v>143</v>
      </c>
      <c r="D466" s="1" t="s">
        <v>14</v>
      </c>
      <c r="E466" s="1" t="s">
        <v>157</v>
      </c>
      <c r="F466" s="20"/>
      <c r="G466" s="27"/>
      <c r="H466" s="16">
        <f t="shared" si="390"/>
        <v>0</v>
      </c>
      <c r="I466" s="4">
        <f t="shared" si="391"/>
        <v>0</v>
      </c>
      <c r="J466" s="20"/>
      <c r="K466" s="20"/>
      <c r="L466" s="3">
        <f t="shared" si="392"/>
        <v>0</v>
      </c>
      <c r="M466" s="4">
        <f t="shared" si="393"/>
        <v>0</v>
      </c>
      <c r="N466" s="20"/>
      <c r="O466" s="20"/>
      <c r="P466" s="3">
        <f t="shared" si="394"/>
        <v>0</v>
      </c>
      <c r="Q466" s="4">
        <f t="shared" si="395"/>
        <v>0</v>
      </c>
    </row>
    <row r="467" spans="1:17" outlineLevel="2">
      <c r="A467" s="30" t="s">
        <v>179</v>
      </c>
      <c r="B467" s="1" t="s">
        <v>142</v>
      </c>
      <c r="C467" s="1" t="s">
        <v>143</v>
      </c>
      <c r="D467" s="1" t="s">
        <v>14</v>
      </c>
      <c r="E467" s="1" t="s">
        <v>152</v>
      </c>
      <c r="F467" s="3">
        <v>2335.5</v>
      </c>
      <c r="G467" s="3">
        <v>2262.3449999999998</v>
      </c>
      <c r="H467" s="16">
        <f t="shared" si="390"/>
        <v>-73.1550000000002</v>
      </c>
      <c r="I467" s="4">
        <f t="shared" si="391"/>
        <v>-3.1323057161207535E-2</v>
      </c>
      <c r="J467" s="3">
        <v>108.36</v>
      </c>
      <c r="K467" s="3">
        <v>104.94199999999999</v>
      </c>
      <c r="L467" s="3">
        <f t="shared" si="392"/>
        <v>-3.4180000000000064</v>
      </c>
      <c r="M467" s="4">
        <f t="shared" si="393"/>
        <v>-3.1543004798818809E-2</v>
      </c>
      <c r="N467" s="3">
        <v>3748.5</v>
      </c>
      <c r="O467" s="3">
        <v>1451.86</v>
      </c>
      <c r="P467" s="3">
        <f t="shared" si="394"/>
        <v>-2296.6400000000003</v>
      </c>
      <c r="Q467" s="4">
        <f t="shared" si="395"/>
        <v>-0.6126824062958518</v>
      </c>
    </row>
    <row r="468" spans="1:17" outlineLevel="2">
      <c r="A468" s="30" t="s">
        <v>179</v>
      </c>
      <c r="B468" s="1" t="s">
        <v>142</v>
      </c>
      <c r="C468" s="1" t="s">
        <v>143</v>
      </c>
      <c r="D468" s="1" t="s">
        <v>14</v>
      </c>
      <c r="E468" s="1" t="s">
        <v>153</v>
      </c>
      <c r="F468" s="3">
        <v>590.38699999999994</v>
      </c>
      <c r="G468" s="3">
        <v>622.50300000000004</v>
      </c>
      <c r="H468" s="16">
        <f t="shared" si="390"/>
        <v>32.116000000000099</v>
      </c>
      <c r="I468" s="4">
        <f t="shared" si="391"/>
        <v>5.439821676290315E-2</v>
      </c>
      <c r="J468" s="3">
        <v>3.847</v>
      </c>
      <c r="K468" s="3">
        <v>4.0199999999999996</v>
      </c>
      <c r="L468" s="3">
        <f t="shared" si="392"/>
        <v>0.1729999999999996</v>
      </c>
      <c r="M468" s="4">
        <f t="shared" si="393"/>
        <v>4.4970106576553051E-2</v>
      </c>
      <c r="N468" s="3">
        <v>18.108000000000001</v>
      </c>
      <c r="O468" s="3">
        <v>19.047000000000001</v>
      </c>
      <c r="P468" s="3">
        <f t="shared" si="394"/>
        <v>0.93900000000000006</v>
      </c>
      <c r="Q468" s="4">
        <f t="shared" si="395"/>
        <v>5.1855533465871441E-2</v>
      </c>
    </row>
    <row r="469" spans="1:17" outlineLevel="1">
      <c r="A469" s="30"/>
      <c r="B469" s="9" t="s">
        <v>254</v>
      </c>
      <c r="F469" s="3">
        <f>SUBTOTAL(9,F463:F468)</f>
        <v>3477.8122000000003</v>
      </c>
      <c r="G469" s="3">
        <f>SUBTOTAL(9,G463:G468)</f>
        <v>3305.6895</v>
      </c>
      <c r="H469" s="16">
        <f>SUBTOTAL(9,H463:H468)</f>
        <v>-172.12270000000007</v>
      </c>
      <c r="I469" s="4"/>
      <c r="J469" s="3">
        <f>SUBTOTAL(9,J463:J468)</f>
        <v>375.35399999999998</v>
      </c>
      <c r="K469" s="3">
        <f>SUBTOTAL(9,K463:K468)</f>
        <v>358.18880000000001</v>
      </c>
      <c r="L469" s="3">
        <f>SUBTOTAL(9,L463:L468)</f>
        <v>-17.165199999999981</v>
      </c>
      <c r="M469" s="4"/>
      <c r="N469" s="3">
        <f>SUBTOTAL(9,N463:N468)</f>
        <v>4021.3955000000001</v>
      </c>
      <c r="O469" s="3">
        <f>SUBTOTAL(9,O463:O468)</f>
        <v>1673.7302</v>
      </c>
      <c r="P469" s="3">
        <f>SUBTOTAL(9,P463:P468)</f>
        <v>-2347.6653000000006</v>
      </c>
      <c r="Q469" s="4"/>
    </row>
    <row r="470" spans="1:17" outlineLevel="2">
      <c r="A470" s="30" t="s">
        <v>179</v>
      </c>
      <c r="B470" s="1" t="s">
        <v>144</v>
      </c>
      <c r="C470" s="1" t="s">
        <v>145</v>
      </c>
      <c r="D470" s="1" t="s">
        <v>14</v>
      </c>
      <c r="E470" s="1" t="s">
        <v>3</v>
      </c>
      <c r="F470" s="3">
        <v>55.850200000000001</v>
      </c>
      <c r="G470" s="3">
        <v>55.206600000000002</v>
      </c>
      <c r="H470" s="16">
        <f t="shared" ref="H470:H475" si="396">G470-F470</f>
        <v>-0.64359999999999928</v>
      </c>
      <c r="I470" s="4">
        <f t="shared" ref="I470:I475" si="397">IF(F470&gt;0,(G470-F470)/F470,0)</f>
        <v>-1.1523682994868403E-2</v>
      </c>
      <c r="J470" s="3">
        <v>86.698599999999999</v>
      </c>
      <c r="K470" s="3">
        <v>76.418300000000002</v>
      </c>
      <c r="L470" s="3">
        <f t="shared" ref="L470:L475" si="398">K470-J470</f>
        <v>-10.280299999999997</v>
      </c>
      <c r="M470" s="4">
        <f t="shared" ref="M470:M475" si="399">IF(J470&gt;0,(K470-J470)/J470,0)</f>
        <v>-0.11857515576952796</v>
      </c>
      <c r="N470" s="3">
        <v>42.3553</v>
      </c>
      <c r="O470" s="3">
        <v>34.620899999999999</v>
      </c>
      <c r="P470" s="3">
        <f t="shared" ref="P470:P475" si="400">O470-N470</f>
        <v>-7.7344000000000008</v>
      </c>
      <c r="Q470" s="4">
        <f t="shared" ref="Q470:Q475" si="401">IF(N470&gt;0,(O470-N470)/N470,0)</f>
        <v>-0.18260760754852406</v>
      </c>
    </row>
    <row r="471" spans="1:17" outlineLevel="2">
      <c r="A471" s="30" t="s">
        <v>179</v>
      </c>
      <c r="B471" s="1" t="s">
        <v>144</v>
      </c>
      <c r="C471" s="1" t="s">
        <v>145</v>
      </c>
      <c r="D471" s="1" t="s">
        <v>14</v>
      </c>
      <c r="E471" s="1" t="s">
        <v>154</v>
      </c>
      <c r="F471" s="3">
        <v>0</v>
      </c>
      <c r="G471" s="3">
        <v>0</v>
      </c>
      <c r="H471" s="16">
        <f t="shared" si="396"/>
        <v>0</v>
      </c>
      <c r="I471" s="4">
        <f t="shared" si="397"/>
        <v>0</v>
      </c>
      <c r="J471" s="3">
        <v>0</v>
      </c>
      <c r="K471" s="3">
        <v>0</v>
      </c>
      <c r="L471" s="3">
        <f t="shared" si="398"/>
        <v>0</v>
      </c>
      <c r="M471" s="4">
        <f t="shared" si="399"/>
        <v>0</v>
      </c>
      <c r="N471" s="3"/>
      <c r="O471" s="3"/>
      <c r="P471" s="3">
        <f t="shared" si="400"/>
        <v>0</v>
      </c>
      <c r="Q471" s="4">
        <f t="shared" si="401"/>
        <v>0</v>
      </c>
    </row>
    <row r="472" spans="1:17" outlineLevel="2">
      <c r="A472" s="30" t="s">
        <v>179</v>
      </c>
      <c r="B472" s="1" t="s">
        <v>144</v>
      </c>
      <c r="C472" s="1" t="s">
        <v>145</v>
      </c>
      <c r="D472" s="1" t="s">
        <v>14</v>
      </c>
      <c r="E472" s="1" t="s">
        <v>156</v>
      </c>
      <c r="F472" s="3">
        <v>57.765000000000001</v>
      </c>
      <c r="G472" s="3">
        <v>33.905000000000001</v>
      </c>
      <c r="H472" s="16">
        <f t="shared" si="396"/>
        <v>-23.86</v>
      </c>
      <c r="I472" s="4">
        <f t="shared" si="397"/>
        <v>-0.41305288669609624</v>
      </c>
      <c r="J472" s="3">
        <v>7.1390000000000002</v>
      </c>
      <c r="K472" s="3">
        <v>7.5940000000000003</v>
      </c>
      <c r="L472" s="3">
        <f t="shared" si="398"/>
        <v>0.45500000000000007</v>
      </c>
      <c r="M472" s="4">
        <f t="shared" si="399"/>
        <v>6.3734416584955877E-2</v>
      </c>
      <c r="N472" s="3">
        <v>1.798</v>
      </c>
      <c r="O472" s="3">
        <v>0.184</v>
      </c>
      <c r="P472" s="3">
        <f t="shared" si="400"/>
        <v>-1.6140000000000001</v>
      </c>
      <c r="Q472" s="4">
        <f t="shared" si="401"/>
        <v>-0.89766407119021141</v>
      </c>
    </row>
    <row r="473" spans="1:17" outlineLevel="2">
      <c r="A473" s="30" t="s">
        <v>179</v>
      </c>
      <c r="B473" s="1" t="s">
        <v>144</v>
      </c>
      <c r="C473" s="1" t="s">
        <v>145</v>
      </c>
      <c r="D473" s="1" t="s">
        <v>14</v>
      </c>
      <c r="E473" s="1" t="s">
        <v>157</v>
      </c>
      <c r="F473" s="20"/>
      <c r="G473" s="27"/>
      <c r="H473" s="16">
        <f t="shared" si="396"/>
        <v>0</v>
      </c>
      <c r="I473" s="4">
        <f t="shared" si="397"/>
        <v>0</v>
      </c>
      <c r="J473" s="20"/>
      <c r="K473" s="20"/>
      <c r="L473" s="3">
        <f t="shared" si="398"/>
        <v>0</v>
      </c>
      <c r="M473" s="4">
        <f t="shared" si="399"/>
        <v>0</v>
      </c>
      <c r="N473" s="20"/>
      <c r="O473" s="20"/>
      <c r="P473" s="3">
        <f t="shared" si="400"/>
        <v>0</v>
      </c>
      <c r="Q473" s="4">
        <f t="shared" si="401"/>
        <v>0</v>
      </c>
    </row>
    <row r="474" spans="1:17" outlineLevel="2">
      <c r="A474" s="30" t="s">
        <v>179</v>
      </c>
      <c r="B474" s="1" t="s">
        <v>144</v>
      </c>
      <c r="C474" s="1" t="s">
        <v>145</v>
      </c>
      <c r="D474" s="1" t="s">
        <v>14</v>
      </c>
      <c r="E474" s="1" t="s">
        <v>152</v>
      </c>
      <c r="F474" s="3"/>
      <c r="G474" s="3"/>
      <c r="H474" s="16">
        <f t="shared" si="396"/>
        <v>0</v>
      </c>
      <c r="I474" s="4">
        <f t="shared" si="397"/>
        <v>0</v>
      </c>
      <c r="J474" s="3"/>
      <c r="K474" s="3"/>
      <c r="L474" s="3">
        <f t="shared" si="398"/>
        <v>0</v>
      </c>
      <c r="M474" s="4">
        <f t="shared" si="399"/>
        <v>0</v>
      </c>
      <c r="N474" s="3"/>
      <c r="O474" s="3"/>
      <c r="P474" s="3">
        <f t="shared" si="400"/>
        <v>0</v>
      </c>
      <c r="Q474" s="4">
        <f t="shared" si="401"/>
        <v>0</v>
      </c>
    </row>
    <row r="475" spans="1:17" outlineLevel="2">
      <c r="A475" s="30" t="s">
        <v>179</v>
      </c>
      <c r="B475" s="1" t="s">
        <v>144</v>
      </c>
      <c r="C475" s="1" t="s">
        <v>145</v>
      </c>
      <c r="D475" s="1" t="s">
        <v>14</v>
      </c>
      <c r="E475" s="1" t="s">
        <v>153</v>
      </c>
      <c r="F475" s="3">
        <v>6.3769999999999998</v>
      </c>
      <c r="G475" s="3">
        <v>6.7489999999999997</v>
      </c>
      <c r="H475" s="16">
        <f t="shared" si="396"/>
        <v>0.37199999999999989</v>
      </c>
      <c r="I475" s="4">
        <f t="shared" si="397"/>
        <v>5.833464011290574E-2</v>
      </c>
      <c r="J475" s="3">
        <v>8.0000000000000002E-3</v>
      </c>
      <c r="K475" s="3">
        <v>0.01</v>
      </c>
      <c r="L475" s="3">
        <f t="shared" si="398"/>
        <v>2E-3</v>
      </c>
      <c r="M475" s="4">
        <f t="shared" si="399"/>
        <v>0.25</v>
      </c>
      <c r="N475" s="3">
        <v>8.9999999999999993E-3</v>
      </c>
      <c r="O475" s="3">
        <v>1.2E-2</v>
      </c>
      <c r="P475" s="3">
        <f t="shared" si="400"/>
        <v>3.0000000000000009E-3</v>
      </c>
      <c r="Q475" s="4">
        <f t="shared" si="401"/>
        <v>0.33333333333333348</v>
      </c>
    </row>
    <row r="476" spans="1:17" outlineLevel="1">
      <c r="A476" s="30"/>
      <c r="B476" s="9" t="s">
        <v>255</v>
      </c>
      <c r="F476" s="3">
        <f>SUBTOTAL(9,F470:F475)</f>
        <v>119.9922</v>
      </c>
      <c r="G476" s="3">
        <f>SUBTOTAL(9,G470:G475)</f>
        <v>95.860600000000005</v>
      </c>
      <c r="H476" s="16">
        <f>SUBTOTAL(9,H470:H475)</f>
        <v>-24.131599999999999</v>
      </c>
      <c r="I476" s="4"/>
      <c r="J476" s="3">
        <f>SUBTOTAL(9,J470:J475)</f>
        <v>93.84559999999999</v>
      </c>
      <c r="K476" s="3">
        <f>SUBTOTAL(9,K470:K475)</f>
        <v>84.022300000000001</v>
      </c>
      <c r="L476" s="3">
        <f>SUBTOTAL(9,L470:L475)</f>
        <v>-9.8232999999999961</v>
      </c>
      <c r="M476" s="4"/>
      <c r="N476" s="3">
        <f>SUBTOTAL(9,N470:N475)</f>
        <v>44.162300000000002</v>
      </c>
      <c r="O476" s="3">
        <f>SUBTOTAL(9,O470:O475)</f>
        <v>34.816899999999997</v>
      </c>
      <c r="P476" s="3">
        <f>SUBTOTAL(9,P470:P475)</f>
        <v>-9.3454000000000015</v>
      </c>
      <c r="Q476" s="4"/>
    </row>
    <row r="477" spans="1:17" outlineLevel="2">
      <c r="A477" s="30" t="s">
        <v>179</v>
      </c>
      <c r="B477" s="1" t="s">
        <v>146</v>
      </c>
      <c r="C477" s="1" t="s">
        <v>147</v>
      </c>
      <c r="D477" s="1" t="s">
        <v>14</v>
      </c>
      <c r="E477" s="1" t="s">
        <v>3</v>
      </c>
      <c r="F477" s="3">
        <v>28.258800000000001</v>
      </c>
      <c r="G477" s="3">
        <v>27.971699999999998</v>
      </c>
      <c r="H477" s="16">
        <f t="shared" ref="H477:H482" si="402">G477-F477</f>
        <v>-0.28710000000000235</v>
      </c>
      <c r="I477" s="4">
        <f t="shared" ref="I477:I482" si="403">IF(F477&gt;0,(G477-F477)/F477,0)</f>
        <v>-1.0159667077158348E-2</v>
      </c>
      <c r="J477" s="3">
        <v>30.4665</v>
      </c>
      <c r="K477" s="3">
        <v>32.683</v>
      </c>
      <c r="L477" s="3">
        <f t="shared" ref="L477:L482" si="404">K477-J477</f>
        <v>2.2164999999999999</v>
      </c>
      <c r="M477" s="4">
        <f t="shared" ref="M477:M482" si="405">IF(J477&gt;0,(K477-J477)/J477,0)</f>
        <v>7.2752039124940507E-2</v>
      </c>
      <c r="N477" s="3">
        <v>21.426500000000001</v>
      </c>
      <c r="O477" s="3">
        <v>17.586600000000001</v>
      </c>
      <c r="P477" s="3">
        <f t="shared" ref="P477:P482" si="406">O477-N477</f>
        <v>-3.8399000000000001</v>
      </c>
      <c r="Q477" s="4">
        <f t="shared" ref="Q477:Q482" si="407">IF(N477&gt;0,(O477-N477)/N477,0)</f>
        <v>-0.17921265722353161</v>
      </c>
    </row>
    <row r="478" spans="1:17" outlineLevel="2">
      <c r="A478" s="30" t="s">
        <v>179</v>
      </c>
      <c r="B478" s="1" t="s">
        <v>146</v>
      </c>
      <c r="C478" s="1" t="s">
        <v>155</v>
      </c>
      <c r="D478" s="1" t="s">
        <v>14</v>
      </c>
      <c r="E478" s="1" t="s">
        <v>154</v>
      </c>
      <c r="F478" s="3"/>
      <c r="G478" s="3"/>
      <c r="H478" s="16">
        <f t="shared" si="402"/>
        <v>0</v>
      </c>
      <c r="I478" s="4">
        <f t="shared" si="403"/>
        <v>0</v>
      </c>
      <c r="J478" s="3"/>
      <c r="K478" s="3"/>
      <c r="L478" s="3">
        <f t="shared" si="404"/>
        <v>0</v>
      </c>
      <c r="M478" s="4">
        <f t="shared" si="405"/>
        <v>0</v>
      </c>
      <c r="N478" s="3">
        <v>0</v>
      </c>
      <c r="O478" s="3">
        <v>0</v>
      </c>
      <c r="P478" s="3">
        <f t="shared" si="406"/>
        <v>0</v>
      </c>
      <c r="Q478" s="4">
        <f t="shared" si="407"/>
        <v>0</v>
      </c>
    </row>
    <row r="479" spans="1:17" outlineLevel="2">
      <c r="A479" s="30" t="s">
        <v>179</v>
      </c>
      <c r="B479" s="1" t="s">
        <v>146</v>
      </c>
      <c r="C479" s="1" t="s">
        <v>155</v>
      </c>
      <c r="D479" s="1" t="s">
        <v>14</v>
      </c>
      <c r="E479" s="1" t="s">
        <v>156</v>
      </c>
      <c r="F479" s="3">
        <v>30.925000000000001</v>
      </c>
      <c r="G479" s="3">
        <v>18.138999999999999</v>
      </c>
      <c r="H479" s="16">
        <f t="shared" si="402"/>
        <v>-12.786000000000001</v>
      </c>
      <c r="I479" s="4">
        <f t="shared" si="403"/>
        <v>-0.41345189975747781</v>
      </c>
      <c r="J479" s="3">
        <v>4.1669999999999998</v>
      </c>
      <c r="K479" s="3">
        <v>4.7519999999999998</v>
      </c>
      <c r="L479" s="3">
        <f t="shared" si="404"/>
        <v>0.58499999999999996</v>
      </c>
      <c r="M479" s="4">
        <f t="shared" si="405"/>
        <v>0.14038876889848811</v>
      </c>
      <c r="N479" s="3">
        <v>0.879</v>
      </c>
      <c r="O479" s="3">
        <v>0.1</v>
      </c>
      <c r="P479" s="3">
        <f t="shared" si="406"/>
        <v>-0.77900000000000003</v>
      </c>
      <c r="Q479" s="4">
        <f t="shared" si="407"/>
        <v>-0.88623435722411836</v>
      </c>
    </row>
    <row r="480" spans="1:17" outlineLevel="2">
      <c r="A480" s="30" t="s">
        <v>179</v>
      </c>
      <c r="B480" s="1" t="s">
        <v>146</v>
      </c>
      <c r="C480" s="1" t="s">
        <v>147</v>
      </c>
      <c r="D480" s="1" t="s">
        <v>14</v>
      </c>
      <c r="E480" s="1" t="s">
        <v>157</v>
      </c>
      <c r="F480" s="20"/>
      <c r="G480" s="27"/>
      <c r="H480" s="16">
        <f t="shared" si="402"/>
        <v>0</v>
      </c>
      <c r="I480" s="4">
        <f t="shared" si="403"/>
        <v>0</v>
      </c>
      <c r="J480" s="20"/>
      <c r="K480" s="20"/>
      <c r="L480" s="3">
        <f t="shared" si="404"/>
        <v>0</v>
      </c>
      <c r="M480" s="4">
        <f t="shared" si="405"/>
        <v>0</v>
      </c>
      <c r="N480" s="20"/>
      <c r="O480" s="20"/>
      <c r="P480" s="3">
        <f t="shared" si="406"/>
        <v>0</v>
      </c>
      <c r="Q480" s="4">
        <f t="shared" si="407"/>
        <v>0</v>
      </c>
    </row>
    <row r="481" spans="1:17" outlineLevel="2">
      <c r="A481" s="30" t="s">
        <v>179</v>
      </c>
      <c r="B481" s="1" t="s">
        <v>146</v>
      </c>
      <c r="C481" s="1" t="s">
        <v>147</v>
      </c>
      <c r="D481" s="1" t="s">
        <v>14</v>
      </c>
      <c r="E481" s="1" t="s">
        <v>152</v>
      </c>
      <c r="F481" s="3"/>
      <c r="G481" s="3"/>
      <c r="H481" s="16">
        <f t="shared" si="402"/>
        <v>0</v>
      </c>
      <c r="I481" s="4">
        <f t="shared" si="403"/>
        <v>0</v>
      </c>
      <c r="J481" s="3"/>
      <c r="K481" s="3"/>
      <c r="L481" s="3">
        <f t="shared" si="404"/>
        <v>0</v>
      </c>
      <c r="M481" s="4">
        <f t="shared" si="405"/>
        <v>0</v>
      </c>
      <c r="N481" s="3"/>
      <c r="O481" s="3"/>
      <c r="P481" s="3">
        <f t="shared" si="406"/>
        <v>0</v>
      </c>
      <c r="Q481" s="4">
        <f t="shared" si="407"/>
        <v>0</v>
      </c>
    </row>
    <row r="482" spans="1:17" outlineLevel="2">
      <c r="A482" s="30" t="s">
        <v>179</v>
      </c>
      <c r="B482" s="1" t="s">
        <v>146</v>
      </c>
      <c r="C482" s="1" t="s">
        <v>147</v>
      </c>
      <c r="D482" s="1" t="s">
        <v>14</v>
      </c>
      <c r="E482" s="1" t="s">
        <v>153</v>
      </c>
      <c r="F482" s="3"/>
      <c r="G482" s="3"/>
      <c r="H482" s="16">
        <f t="shared" si="402"/>
        <v>0</v>
      </c>
      <c r="I482" s="4">
        <f t="shared" si="403"/>
        <v>0</v>
      </c>
      <c r="J482" s="3"/>
      <c r="K482" s="3"/>
      <c r="L482" s="3">
        <f t="shared" si="404"/>
        <v>0</v>
      </c>
      <c r="M482" s="4">
        <f t="shared" si="405"/>
        <v>0</v>
      </c>
      <c r="N482" s="3"/>
      <c r="O482" s="3"/>
      <c r="P482" s="3">
        <f t="shared" si="406"/>
        <v>0</v>
      </c>
      <c r="Q482" s="4">
        <f t="shared" si="407"/>
        <v>0</v>
      </c>
    </row>
    <row r="483" spans="1:17" outlineLevel="1">
      <c r="A483" s="30"/>
      <c r="B483" s="9" t="s">
        <v>256</v>
      </c>
      <c r="F483" s="3">
        <f>SUBTOTAL(9,F477:F482)</f>
        <v>59.183800000000005</v>
      </c>
      <c r="G483" s="3">
        <f>SUBTOTAL(9,G477:G482)</f>
        <v>46.110699999999994</v>
      </c>
      <c r="H483" s="16">
        <f>SUBTOTAL(9,H477:H482)</f>
        <v>-13.073100000000004</v>
      </c>
      <c r="I483" s="4"/>
      <c r="J483" s="3">
        <f>SUBTOTAL(9,J477:J482)</f>
        <v>34.633499999999998</v>
      </c>
      <c r="K483" s="3">
        <f>SUBTOTAL(9,K477:K482)</f>
        <v>37.435000000000002</v>
      </c>
      <c r="L483" s="3">
        <f>SUBTOTAL(9,L477:L482)</f>
        <v>2.8014999999999999</v>
      </c>
      <c r="M483" s="4"/>
      <c r="N483" s="3">
        <f>SUBTOTAL(9,N477:N482)</f>
        <v>22.305500000000002</v>
      </c>
      <c r="O483" s="3">
        <f>SUBTOTAL(9,O477:O482)</f>
        <v>17.686600000000002</v>
      </c>
      <c r="P483" s="3">
        <f>SUBTOTAL(9,P477:P482)</f>
        <v>-4.6189</v>
      </c>
      <c r="Q483" s="4"/>
    </row>
    <row r="484" spans="1:17" outlineLevel="2">
      <c r="A484" s="30" t="s">
        <v>179</v>
      </c>
      <c r="B484" s="1" t="s">
        <v>148</v>
      </c>
      <c r="C484" s="1" t="s">
        <v>149</v>
      </c>
      <c r="D484" s="1" t="s">
        <v>14</v>
      </c>
      <c r="E484" s="1" t="s">
        <v>3</v>
      </c>
      <c r="F484" s="3">
        <v>82.296099999999996</v>
      </c>
      <c r="G484" s="3">
        <v>80.145700000000005</v>
      </c>
      <c r="H484" s="16">
        <f t="shared" ref="H484:H489" si="408">G484-F484</f>
        <v>-2.1503999999999905</v>
      </c>
      <c r="I484" s="4">
        <f t="shared" ref="I484:I489" si="409">IF(F484&gt;0,(G484-F484)/F484,0)</f>
        <v>-2.6130035323666499E-2</v>
      </c>
      <c r="J484" s="3">
        <v>52.470599999999997</v>
      </c>
      <c r="K484" s="3">
        <v>56.174199999999999</v>
      </c>
      <c r="L484" s="3">
        <f t="shared" ref="L484:L489" si="410">K484-J484</f>
        <v>3.7036000000000016</v>
      </c>
      <c r="M484" s="4">
        <f t="shared" ref="M484:M489" si="411">IF(J484&gt;0,(K484-J484)/J484,0)</f>
        <v>7.0584289106661674E-2</v>
      </c>
      <c r="N484" s="3">
        <v>77.381699999999995</v>
      </c>
      <c r="O484" s="3">
        <v>63.475900000000003</v>
      </c>
      <c r="P484" s="3">
        <f t="shared" ref="P484:P489" si="412">O484-N484</f>
        <v>-13.905799999999992</v>
      </c>
      <c r="Q484" s="4">
        <f t="shared" ref="Q484:Q489" si="413">IF(N484&gt;0,(O484-N484)/N484,0)</f>
        <v>-0.17970398685994224</v>
      </c>
    </row>
    <row r="485" spans="1:17" outlineLevel="2">
      <c r="A485" s="30" t="s">
        <v>179</v>
      </c>
      <c r="B485" s="1" t="s">
        <v>148</v>
      </c>
      <c r="C485" s="1" t="s">
        <v>149</v>
      </c>
      <c r="D485" s="1" t="s">
        <v>14</v>
      </c>
      <c r="E485" s="1" t="s">
        <v>154</v>
      </c>
      <c r="F485" s="3">
        <v>16.585000000000001</v>
      </c>
      <c r="G485" s="3">
        <v>9.3870000000000005</v>
      </c>
      <c r="H485" s="16">
        <f t="shared" si="408"/>
        <v>-7.1980000000000004</v>
      </c>
      <c r="I485" s="4">
        <f t="shared" si="409"/>
        <v>-0.43400663249924631</v>
      </c>
      <c r="J485" s="3">
        <v>5.4589999999999996</v>
      </c>
      <c r="K485" s="3">
        <v>6.4009999999999998</v>
      </c>
      <c r="L485" s="3">
        <f t="shared" si="410"/>
        <v>0.94200000000000017</v>
      </c>
      <c r="M485" s="4">
        <f t="shared" si="411"/>
        <v>0.1725590767539843</v>
      </c>
      <c r="N485" s="3">
        <v>0.45</v>
      </c>
      <c r="O485" s="3">
        <v>0.372</v>
      </c>
      <c r="P485" s="3">
        <f t="shared" si="412"/>
        <v>-7.8000000000000014E-2</v>
      </c>
      <c r="Q485" s="4">
        <f t="shared" si="413"/>
        <v>-0.17333333333333337</v>
      </c>
    </row>
    <row r="486" spans="1:17" outlineLevel="2">
      <c r="A486" s="30" t="s">
        <v>179</v>
      </c>
      <c r="B486" s="1" t="s">
        <v>148</v>
      </c>
      <c r="C486" s="1" t="s">
        <v>149</v>
      </c>
      <c r="D486" s="1" t="s">
        <v>14</v>
      </c>
      <c r="E486" s="1" t="s">
        <v>156</v>
      </c>
      <c r="F486" s="3">
        <v>85.135999999999996</v>
      </c>
      <c r="G486" s="3">
        <v>31.423999999999999</v>
      </c>
      <c r="H486" s="16">
        <f t="shared" si="408"/>
        <v>-53.711999999999996</v>
      </c>
      <c r="I486" s="4">
        <f t="shared" si="409"/>
        <v>-0.63089644803608347</v>
      </c>
      <c r="J486" s="3">
        <v>4.84</v>
      </c>
      <c r="K486" s="3">
        <v>3.61</v>
      </c>
      <c r="L486" s="3">
        <f t="shared" si="410"/>
        <v>-1.23</v>
      </c>
      <c r="M486" s="4">
        <f t="shared" si="411"/>
        <v>-0.25413223140495866</v>
      </c>
      <c r="N486" s="3">
        <v>2.5569999999999999</v>
      </c>
      <c r="O486" s="3">
        <v>0.17599999999999999</v>
      </c>
      <c r="P486" s="3">
        <f t="shared" si="412"/>
        <v>-2.3809999999999998</v>
      </c>
      <c r="Q486" s="4">
        <f t="shared" si="413"/>
        <v>-0.93116933906922172</v>
      </c>
    </row>
    <row r="487" spans="1:17" outlineLevel="2">
      <c r="A487" s="30" t="s">
        <v>179</v>
      </c>
      <c r="B487" s="1" t="s">
        <v>148</v>
      </c>
      <c r="C487" s="1" t="s">
        <v>149</v>
      </c>
      <c r="D487" s="1" t="s">
        <v>14</v>
      </c>
      <c r="E487" s="1" t="s">
        <v>157</v>
      </c>
      <c r="F487" s="20"/>
      <c r="G487" s="27"/>
      <c r="H487" s="16">
        <f t="shared" si="408"/>
        <v>0</v>
      </c>
      <c r="I487" s="4">
        <f t="shared" si="409"/>
        <v>0</v>
      </c>
      <c r="J487" s="20"/>
      <c r="K487" s="20"/>
      <c r="L487" s="3">
        <f t="shared" si="410"/>
        <v>0</v>
      </c>
      <c r="M487" s="4">
        <f t="shared" si="411"/>
        <v>0</v>
      </c>
      <c r="N487" s="20"/>
      <c r="O487" s="20"/>
      <c r="P487" s="3">
        <f t="shared" si="412"/>
        <v>0</v>
      </c>
      <c r="Q487" s="4">
        <f t="shared" si="413"/>
        <v>0</v>
      </c>
    </row>
    <row r="488" spans="1:17" outlineLevel="2">
      <c r="A488" s="30" t="s">
        <v>179</v>
      </c>
      <c r="B488" s="1" t="s">
        <v>148</v>
      </c>
      <c r="C488" s="1" t="s">
        <v>149</v>
      </c>
      <c r="D488" s="1" t="s">
        <v>14</v>
      </c>
      <c r="E488" s="1" t="s">
        <v>152</v>
      </c>
      <c r="F488" s="3"/>
      <c r="G488" s="3"/>
      <c r="H488" s="16">
        <f t="shared" si="408"/>
        <v>0</v>
      </c>
      <c r="I488" s="4">
        <f t="shared" si="409"/>
        <v>0</v>
      </c>
      <c r="J488" s="3"/>
      <c r="K488" s="3"/>
      <c r="L488" s="3">
        <f t="shared" si="410"/>
        <v>0</v>
      </c>
      <c r="M488" s="4">
        <f t="shared" si="411"/>
        <v>0</v>
      </c>
      <c r="N488" s="3"/>
      <c r="O488" s="3"/>
      <c r="P488" s="3">
        <f t="shared" si="412"/>
        <v>0</v>
      </c>
      <c r="Q488" s="4">
        <f t="shared" si="413"/>
        <v>0</v>
      </c>
    </row>
    <row r="489" spans="1:17" outlineLevel="2">
      <c r="A489" s="30" t="s">
        <v>179</v>
      </c>
      <c r="B489" s="1" t="s">
        <v>148</v>
      </c>
      <c r="C489" s="1" t="s">
        <v>149</v>
      </c>
      <c r="D489" s="1" t="s">
        <v>14</v>
      </c>
      <c r="E489" s="1" t="s">
        <v>153</v>
      </c>
      <c r="F489" s="3">
        <v>128.166</v>
      </c>
      <c r="G489" s="3">
        <v>130.54599999999999</v>
      </c>
      <c r="H489" s="16">
        <f t="shared" si="408"/>
        <v>2.3799999999999955</v>
      </c>
      <c r="I489" s="4">
        <f t="shared" si="409"/>
        <v>1.8569667462509522E-2</v>
      </c>
      <c r="J489" s="3">
        <v>15.587</v>
      </c>
      <c r="K489" s="3">
        <v>17.402999999999999</v>
      </c>
      <c r="L489" s="3">
        <f t="shared" si="410"/>
        <v>1.8159999999999989</v>
      </c>
      <c r="M489" s="4">
        <f t="shared" si="411"/>
        <v>0.11650734586514397</v>
      </c>
      <c r="N489" s="3">
        <v>19.071999999999999</v>
      </c>
      <c r="O489" s="3">
        <v>19.302</v>
      </c>
      <c r="P489" s="3">
        <f t="shared" si="412"/>
        <v>0.23000000000000043</v>
      </c>
      <c r="Q489" s="4">
        <f t="shared" si="413"/>
        <v>1.2059563758389284E-2</v>
      </c>
    </row>
    <row r="490" spans="1:17" outlineLevel="1">
      <c r="A490" s="30"/>
      <c r="B490" s="9" t="s">
        <v>257</v>
      </c>
      <c r="F490" s="3">
        <f>SUBTOTAL(9,F484:F489)</f>
        <v>312.18309999999997</v>
      </c>
      <c r="G490" s="3">
        <f>SUBTOTAL(9,G484:G489)</f>
        <v>251.5027</v>
      </c>
      <c r="H490" s="16">
        <f>SUBTOTAL(9,H484:H489)</f>
        <v>-60.680399999999992</v>
      </c>
      <c r="I490" s="4"/>
      <c r="J490" s="3">
        <f>SUBTOTAL(9,J484:J489)</f>
        <v>78.3566</v>
      </c>
      <c r="K490" s="3">
        <f>SUBTOTAL(9,K484:K489)</f>
        <v>83.588200000000001</v>
      </c>
      <c r="L490" s="3">
        <f>SUBTOTAL(9,L484:L489)</f>
        <v>5.2316000000000003</v>
      </c>
      <c r="M490" s="4"/>
      <c r="N490" s="3">
        <f>SUBTOTAL(9,N484:N489)</f>
        <v>99.460700000000003</v>
      </c>
      <c r="O490" s="3">
        <f>SUBTOTAL(9,O484:O489)</f>
        <v>83.32589999999999</v>
      </c>
      <c r="P490" s="3">
        <f>SUBTOTAL(9,P484:P489)</f>
        <v>-16.134799999999991</v>
      </c>
      <c r="Q490" s="4"/>
    </row>
    <row r="491" spans="1:17" outlineLevel="2">
      <c r="A491" s="30" t="s">
        <v>179</v>
      </c>
      <c r="B491" s="1" t="s">
        <v>150</v>
      </c>
      <c r="C491" s="1" t="s">
        <v>151</v>
      </c>
      <c r="D491" s="1" t="s">
        <v>14</v>
      </c>
      <c r="E491" s="1" t="s">
        <v>3</v>
      </c>
      <c r="F491" s="3">
        <v>23.052700000000002</v>
      </c>
      <c r="G491" s="3">
        <v>22.073399999999999</v>
      </c>
      <c r="H491" s="16">
        <f t="shared" ref="H491:H496" si="414">G491-F491</f>
        <v>-0.97930000000000206</v>
      </c>
      <c r="I491" s="4">
        <f t="shared" ref="I491:I496" si="415">IF(F491&gt;0,(G491-F491)/F491,0)</f>
        <v>-4.2480924143375919E-2</v>
      </c>
      <c r="J491" s="3">
        <v>40.187399999999997</v>
      </c>
      <c r="K491" s="3">
        <v>38.102899999999998</v>
      </c>
      <c r="L491" s="3">
        <f t="shared" ref="L491:L496" si="416">K491-J491</f>
        <v>-2.0844999999999985</v>
      </c>
      <c r="M491" s="4">
        <f t="shared" ref="M491:M496" si="417">IF(J491&gt;0,(K491-J491)/J491,0)</f>
        <v>-5.1869491432638054E-2</v>
      </c>
      <c r="N491" s="3">
        <v>19.184799999999999</v>
      </c>
      <c r="O491" s="3">
        <v>15.170999999999999</v>
      </c>
      <c r="P491" s="3">
        <f t="shared" ref="P491:P496" si="418">O491-N491</f>
        <v>-4.0137999999999998</v>
      </c>
      <c r="Q491" s="4">
        <f t="shared" ref="Q491:Q496" si="419">IF(N491&gt;0,(O491-N491)/N491,0)</f>
        <v>-0.20921771402360201</v>
      </c>
    </row>
    <row r="492" spans="1:17" outlineLevel="2">
      <c r="A492" s="30" t="s">
        <v>179</v>
      </c>
      <c r="B492" s="1" t="s">
        <v>150</v>
      </c>
      <c r="C492" s="1" t="s">
        <v>151</v>
      </c>
      <c r="D492" s="1" t="s">
        <v>14</v>
      </c>
      <c r="E492" s="1" t="s">
        <v>154</v>
      </c>
      <c r="F492" s="3">
        <v>1.522</v>
      </c>
      <c r="G492" s="3">
        <v>0.68899999999999995</v>
      </c>
      <c r="H492" s="16">
        <f t="shared" si="414"/>
        <v>-0.83300000000000007</v>
      </c>
      <c r="I492" s="4">
        <f t="shared" si="415"/>
        <v>-0.54730617608409993</v>
      </c>
      <c r="J492" s="3">
        <v>5.2999999999999999E-2</v>
      </c>
      <c r="K492" s="3">
        <v>1.4999999999999999E-2</v>
      </c>
      <c r="L492" s="3">
        <f t="shared" si="416"/>
        <v>-3.7999999999999999E-2</v>
      </c>
      <c r="M492" s="4">
        <f t="shared" si="417"/>
        <v>-0.71698113207547165</v>
      </c>
      <c r="N492" s="3">
        <v>1.7000000000000001E-2</v>
      </c>
      <c r="O492" s="3">
        <v>0</v>
      </c>
      <c r="P492" s="3">
        <f t="shared" si="418"/>
        <v>-1.7000000000000001E-2</v>
      </c>
      <c r="Q492" s="4">
        <f t="shared" si="419"/>
        <v>-1</v>
      </c>
    </row>
    <row r="493" spans="1:17" outlineLevel="2">
      <c r="A493" s="30" t="s">
        <v>179</v>
      </c>
      <c r="B493" s="1" t="s">
        <v>150</v>
      </c>
      <c r="C493" s="1" t="s">
        <v>151</v>
      </c>
      <c r="D493" s="1" t="s">
        <v>14</v>
      </c>
      <c r="E493" s="1" t="s">
        <v>156</v>
      </c>
      <c r="F493" s="3">
        <v>30.026</v>
      </c>
      <c r="G493" s="3">
        <v>17.663</v>
      </c>
      <c r="H493" s="16">
        <f t="shared" si="414"/>
        <v>-12.363</v>
      </c>
      <c r="I493" s="4">
        <f t="shared" si="415"/>
        <v>-0.41174315593152599</v>
      </c>
      <c r="J493" s="3">
        <v>4.0060000000000002</v>
      </c>
      <c r="K493" s="3">
        <v>4.5030000000000001</v>
      </c>
      <c r="L493" s="3">
        <f t="shared" si="416"/>
        <v>0.49699999999999989</v>
      </c>
      <c r="M493" s="4">
        <f t="shared" si="417"/>
        <v>0.12406390414378429</v>
      </c>
      <c r="N493" s="3">
        <v>0.86799999999999999</v>
      </c>
      <c r="O493" s="3">
        <v>9.1999999999999998E-2</v>
      </c>
      <c r="P493" s="3">
        <f t="shared" si="418"/>
        <v>-0.77600000000000002</v>
      </c>
      <c r="Q493" s="4">
        <f t="shared" si="419"/>
        <v>-0.89400921658986177</v>
      </c>
    </row>
    <row r="494" spans="1:17" outlineLevel="2">
      <c r="A494" s="30" t="s">
        <v>179</v>
      </c>
      <c r="B494" s="1" t="s">
        <v>150</v>
      </c>
      <c r="C494" s="1" t="s">
        <v>151</v>
      </c>
      <c r="D494" s="1" t="s">
        <v>14</v>
      </c>
      <c r="E494" s="1" t="s">
        <v>157</v>
      </c>
      <c r="F494" s="20"/>
      <c r="G494" s="27"/>
      <c r="H494" s="16">
        <f t="shared" si="414"/>
        <v>0</v>
      </c>
      <c r="I494" s="4">
        <f t="shared" si="415"/>
        <v>0</v>
      </c>
      <c r="J494" s="20"/>
      <c r="K494" s="20"/>
      <c r="L494" s="3">
        <f t="shared" si="416"/>
        <v>0</v>
      </c>
      <c r="M494" s="4">
        <f t="shared" si="417"/>
        <v>0</v>
      </c>
      <c r="N494" s="20"/>
      <c r="O494" s="20"/>
      <c r="P494" s="3">
        <f t="shared" si="418"/>
        <v>0</v>
      </c>
      <c r="Q494" s="4">
        <f t="shared" si="419"/>
        <v>0</v>
      </c>
    </row>
    <row r="495" spans="1:17" outlineLevel="2">
      <c r="A495" s="30" t="s">
        <v>179</v>
      </c>
      <c r="B495" s="1" t="s">
        <v>150</v>
      </c>
      <c r="C495" s="1" t="s">
        <v>151</v>
      </c>
      <c r="D495" s="1" t="s">
        <v>14</v>
      </c>
      <c r="E495" s="1" t="s">
        <v>152</v>
      </c>
      <c r="F495" s="3"/>
      <c r="G495" s="3"/>
      <c r="H495" s="16">
        <f t="shared" si="414"/>
        <v>0</v>
      </c>
      <c r="I495" s="4">
        <f t="shared" si="415"/>
        <v>0</v>
      </c>
      <c r="J495" s="3"/>
      <c r="K495" s="3"/>
      <c r="L495" s="3">
        <f t="shared" si="416"/>
        <v>0</v>
      </c>
      <c r="M495" s="4">
        <f t="shared" si="417"/>
        <v>0</v>
      </c>
      <c r="N495" s="3"/>
      <c r="O495" s="3"/>
      <c r="P495" s="3">
        <f t="shared" si="418"/>
        <v>0</v>
      </c>
      <c r="Q495" s="4">
        <f t="shared" si="419"/>
        <v>0</v>
      </c>
    </row>
    <row r="496" spans="1:17" outlineLevel="2">
      <c r="A496" s="30" t="s">
        <v>179</v>
      </c>
      <c r="B496" s="1" t="s">
        <v>150</v>
      </c>
      <c r="C496" s="1" t="s">
        <v>151</v>
      </c>
      <c r="D496" s="1" t="s">
        <v>14</v>
      </c>
      <c r="E496" s="1" t="s">
        <v>153</v>
      </c>
      <c r="F496" s="16"/>
      <c r="G496" s="16"/>
      <c r="H496" s="16">
        <f t="shared" si="414"/>
        <v>0</v>
      </c>
      <c r="I496" s="4">
        <f t="shared" si="415"/>
        <v>0</v>
      </c>
      <c r="J496" s="3"/>
      <c r="K496" s="3"/>
      <c r="L496" s="3">
        <f t="shared" si="416"/>
        <v>0</v>
      </c>
      <c r="M496" s="4">
        <f t="shared" si="417"/>
        <v>0</v>
      </c>
      <c r="N496" s="3"/>
      <c r="O496" s="3"/>
      <c r="P496" s="3">
        <f t="shared" si="418"/>
        <v>0</v>
      </c>
      <c r="Q496" s="4">
        <f t="shared" si="419"/>
        <v>0</v>
      </c>
    </row>
    <row r="497" spans="1:17" outlineLevel="1">
      <c r="A497" s="30"/>
      <c r="B497" s="9" t="s">
        <v>258</v>
      </c>
      <c r="F497" s="16">
        <f>SUBTOTAL(9,F491:F496)</f>
        <v>54.600700000000003</v>
      </c>
      <c r="G497" s="16">
        <f>SUBTOTAL(9,G491:G496)</f>
        <v>40.425399999999996</v>
      </c>
      <c r="H497" s="16">
        <f>SUBTOTAL(9,H491:H496)</f>
        <v>-14.175300000000002</v>
      </c>
      <c r="I497" s="4"/>
      <c r="J497" s="3">
        <f>SUBTOTAL(9,J491:J496)</f>
        <v>44.246399999999994</v>
      </c>
      <c r="K497" s="3">
        <f>SUBTOTAL(9,K491:K496)</f>
        <v>42.620899999999999</v>
      </c>
      <c r="L497" s="3">
        <f>SUBTOTAL(9,L491:L496)</f>
        <v>-1.6254999999999984</v>
      </c>
      <c r="M497" s="4"/>
      <c r="N497" s="3">
        <f>SUBTOTAL(9,N491:N496)</f>
        <v>20.069799999999997</v>
      </c>
      <c r="O497" s="3">
        <f>SUBTOTAL(9,O491:O496)</f>
        <v>15.263</v>
      </c>
      <c r="P497" s="3">
        <f>SUBTOTAL(9,P491:P496)</f>
        <v>-4.8068</v>
      </c>
      <c r="Q497" s="4"/>
    </row>
    <row r="498" spans="1:17">
      <c r="A498" s="30"/>
      <c r="B498" s="9" t="s">
        <v>188</v>
      </c>
      <c r="F498" s="16">
        <f>SUBTOTAL(9,F8:F496)</f>
        <v>1311210.7536116356</v>
      </c>
      <c r="G498" s="16">
        <f>SUBTOTAL(9,G8:G496)</f>
        <v>692691.02148330188</v>
      </c>
      <c r="H498" s="16">
        <f>SUBTOTAL(9,H8:H496)</f>
        <v>-618519.73212833435</v>
      </c>
      <c r="I498" s="4"/>
      <c r="J498" s="3">
        <f>SUBTOTAL(9,J8:J496)</f>
        <v>156838.37915647164</v>
      </c>
      <c r="K498" s="3">
        <f>SUBTOTAL(9,K8:K496)</f>
        <v>131150.43202084184</v>
      </c>
      <c r="L498" s="3">
        <f>SUBTOTAL(9,L8:L496)</f>
        <v>-25687.947135629882</v>
      </c>
      <c r="M498" s="4"/>
      <c r="N498" s="3">
        <f>SUBTOTAL(9,N8:N496)</f>
        <v>1290064.8200687005</v>
      </c>
      <c r="O498" s="3">
        <f>SUBTOTAL(9,O8:O496)</f>
        <v>460035.76636488445</v>
      </c>
      <c r="P498" s="3">
        <f>SUBTOTAL(9,P8:P496)</f>
        <v>-830029.05370381614</v>
      </c>
      <c r="Q498" s="4"/>
    </row>
  </sheetData>
  <mergeCells count="3">
    <mergeCell ref="F4:I4"/>
    <mergeCell ref="J4:M4"/>
    <mergeCell ref="N4:Q4"/>
  </mergeCells>
  <phoneticPr fontId="2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P102"/>
  <sheetViews>
    <sheetView zoomScale="90" zoomScaleNormal="90" workbookViewId="0">
      <pane xSplit="4" ySplit="7" topLeftCell="E52" activePane="bottomRight" state="frozen"/>
      <selection activeCell="C3" sqref="C3"/>
      <selection pane="topRight" activeCell="C3" sqref="C3"/>
      <selection pane="bottomLeft" activeCell="C3" sqref="C3"/>
      <selection pane="bottomRight" activeCell="N60" sqref="N60"/>
    </sheetView>
  </sheetViews>
  <sheetFormatPr defaultRowHeight="12.75"/>
  <cols>
    <col min="1" max="1" width="8.42578125" style="1" hidden="1" customWidth="1"/>
    <col min="2" max="2" width="8.28515625" style="1" hidden="1" customWidth="1"/>
    <col min="3" max="3" width="28.140625" style="1" customWidth="1"/>
    <col min="4" max="4" width="28.7109375" style="1" customWidth="1"/>
    <col min="5" max="5" width="16.7109375" style="2" customWidth="1"/>
    <col min="6" max="8" width="15.7109375" style="2" customWidth="1"/>
    <col min="9" max="9" width="16.7109375" style="2" customWidth="1"/>
    <col min="10" max="12" width="15.7109375" style="2" customWidth="1"/>
    <col min="13" max="13" width="16.7109375" style="2" customWidth="1"/>
    <col min="14" max="16" width="15.7109375" style="2" customWidth="1"/>
  </cols>
  <sheetData>
    <row r="1" spans="1:16">
      <c r="A1" s="5" t="s">
        <v>168</v>
      </c>
      <c r="B1" s="18" t="s">
        <v>176</v>
      </c>
      <c r="C1" s="5"/>
      <c r="D1" s="18" t="s">
        <v>259</v>
      </c>
    </row>
    <row r="2" spans="1:16">
      <c r="A2" s="6"/>
      <c r="B2" s="7">
        <v>40841</v>
      </c>
      <c r="C2" s="6"/>
      <c r="D2" s="7">
        <v>40925</v>
      </c>
    </row>
    <row r="3" spans="1:16">
      <c r="A3" s="8" t="s">
        <v>166</v>
      </c>
      <c r="B3" s="8" t="s">
        <v>167</v>
      </c>
      <c r="C3" s="8" t="s">
        <v>166</v>
      </c>
      <c r="D3" s="35" t="s">
        <v>167</v>
      </c>
    </row>
    <row r="4" spans="1:16">
      <c r="A4" s="8"/>
      <c r="B4" s="8" t="s">
        <v>173</v>
      </c>
      <c r="C4" s="8"/>
      <c r="D4" s="35" t="s">
        <v>187</v>
      </c>
      <c r="E4" s="42" t="s">
        <v>163</v>
      </c>
      <c r="F4" s="42"/>
      <c r="G4" s="42"/>
      <c r="H4" s="42"/>
      <c r="I4" s="42" t="s">
        <v>164</v>
      </c>
      <c r="J4" s="42"/>
      <c r="K4" s="42"/>
      <c r="L4" s="42"/>
      <c r="M4" s="42" t="s">
        <v>165</v>
      </c>
      <c r="N4" s="42"/>
      <c r="O4" s="42"/>
      <c r="P4" s="42"/>
    </row>
    <row r="5" spans="1:16">
      <c r="A5" s="8"/>
      <c r="B5" s="8" t="s">
        <v>175</v>
      </c>
      <c r="C5" s="8"/>
      <c r="E5" s="10" t="s">
        <v>170</v>
      </c>
      <c r="F5" s="10" t="s">
        <v>169</v>
      </c>
      <c r="G5" s="10" t="s">
        <v>159</v>
      </c>
      <c r="H5" s="10" t="s">
        <v>162</v>
      </c>
      <c r="I5" s="10" t="s">
        <v>170</v>
      </c>
      <c r="J5" s="10" t="s">
        <v>169</v>
      </c>
      <c r="K5" s="10" t="s">
        <v>159</v>
      </c>
      <c r="L5" s="10" t="s">
        <v>162</v>
      </c>
      <c r="M5" s="10" t="s">
        <v>170</v>
      </c>
      <c r="N5" s="10" t="s">
        <v>169</v>
      </c>
      <c r="O5" s="10" t="s">
        <v>159</v>
      </c>
      <c r="P5" s="10" t="s">
        <v>162</v>
      </c>
    </row>
    <row r="6" spans="1:16">
      <c r="B6" s="8" t="s">
        <v>174</v>
      </c>
      <c r="E6" s="10" t="s">
        <v>161</v>
      </c>
      <c r="F6" s="10" t="s">
        <v>161</v>
      </c>
      <c r="G6" s="10" t="s">
        <v>160</v>
      </c>
      <c r="H6" s="10" t="s">
        <v>160</v>
      </c>
      <c r="I6" s="10" t="s">
        <v>161</v>
      </c>
      <c r="J6" s="10" t="s">
        <v>161</v>
      </c>
      <c r="K6" s="10" t="s">
        <v>160</v>
      </c>
      <c r="L6" s="10" t="s">
        <v>160</v>
      </c>
      <c r="M6" s="10" t="s">
        <v>161</v>
      </c>
      <c r="N6" s="10" t="s">
        <v>161</v>
      </c>
      <c r="O6" s="10" t="s">
        <v>160</v>
      </c>
      <c r="P6" s="10" t="s">
        <v>160</v>
      </c>
    </row>
    <row r="7" spans="1:16">
      <c r="A7" s="9" t="s">
        <v>1</v>
      </c>
      <c r="B7" s="9" t="s">
        <v>2</v>
      </c>
      <c r="C7" s="9" t="s">
        <v>171</v>
      </c>
      <c r="D7" s="9" t="s">
        <v>0</v>
      </c>
      <c r="E7" s="11">
        <v>2007</v>
      </c>
      <c r="F7" s="11">
        <v>2025</v>
      </c>
      <c r="G7" s="10" t="s">
        <v>158</v>
      </c>
      <c r="H7" s="10" t="s">
        <v>158</v>
      </c>
      <c r="I7" s="11">
        <v>2007</v>
      </c>
      <c r="J7" s="11">
        <v>2025</v>
      </c>
      <c r="K7" s="10" t="s">
        <v>158</v>
      </c>
      <c r="L7" s="10" t="s">
        <v>158</v>
      </c>
      <c r="M7" s="11">
        <v>2007</v>
      </c>
      <c r="N7" s="11">
        <v>2025</v>
      </c>
      <c r="O7" s="10" t="s">
        <v>158</v>
      </c>
      <c r="P7" s="10" t="s">
        <v>158</v>
      </c>
    </row>
    <row r="8" spans="1:16">
      <c r="A8" s="9"/>
      <c r="B8" s="9"/>
      <c r="C8" s="9" t="s">
        <v>123</v>
      </c>
      <c r="D8" s="1" t="s">
        <v>3</v>
      </c>
      <c r="E8" s="14">
        <f ca="1">SUM('County Totals'!F8:F9)</f>
        <v>1987.4031</v>
      </c>
      <c r="F8" s="14">
        <f ca="1">SUM('County Totals'!G8:G9)</f>
        <v>1936.4299999999998</v>
      </c>
      <c r="G8" s="16">
        <f t="shared" ref="G8:G13" si="0">F8-E8</f>
        <v>-50.973100000000159</v>
      </c>
      <c r="H8" s="4">
        <f t="shared" ref="H8:H14" si="1">IF(E8&gt;0,(F8-E8)/E8,0)</f>
        <v>-2.5648093232822348E-2</v>
      </c>
      <c r="I8" s="14">
        <f ca="1">SUM('County Totals'!J8:J9)</f>
        <v>2149.7424999999998</v>
      </c>
      <c r="J8" s="14">
        <f ca="1">SUM('County Totals'!K8:K9)</f>
        <v>1957.6026999999999</v>
      </c>
      <c r="K8" s="16">
        <f t="shared" ref="K8:K13" si="2">J8-I8</f>
        <v>-192.13979999999992</v>
      </c>
      <c r="L8" s="4">
        <f t="shared" ref="L8:L14" si="3">IF(I8&gt;0,(J8-I8)/I8,0)</f>
        <v>-8.9378053418025613E-2</v>
      </c>
      <c r="M8" s="14">
        <f ca="1">SUM('County Totals'!N8:N9)</f>
        <v>2552.4081999999999</v>
      </c>
      <c r="N8" s="14">
        <f ca="1">SUM('County Totals'!O8:O9)</f>
        <v>1118.0174999999999</v>
      </c>
      <c r="O8" s="16">
        <f t="shared" ref="O8:O13" si="4">N8-M8</f>
        <v>-1434.3906999999999</v>
      </c>
      <c r="P8" s="4">
        <f t="shared" ref="P8:P14" si="5">IF(M8&gt;0,(N8-M8)/M8,0)</f>
        <v>-0.56197543167272379</v>
      </c>
    </row>
    <row r="9" spans="1:16">
      <c r="A9" s="9"/>
      <c r="B9" s="9"/>
      <c r="C9" s="9"/>
      <c r="D9" s="1" t="s">
        <v>154</v>
      </c>
      <c r="E9" s="14">
        <f ca="1">SUM('County Totals'!F10:F11)</f>
        <v>515.64200000000005</v>
      </c>
      <c r="F9" s="14">
        <f ca="1">SUM('County Totals'!G10:G11)</f>
        <v>276.98500000000001</v>
      </c>
      <c r="G9" s="16">
        <f t="shared" si="0"/>
        <v>-238.65700000000004</v>
      </c>
      <c r="H9" s="4">
        <f t="shared" si="1"/>
        <v>-0.46283467987479687</v>
      </c>
      <c r="I9" s="14">
        <f ca="1">SUM('County Totals'!J10:J11)</f>
        <v>26.433</v>
      </c>
      <c r="J9" s="14">
        <f ca="1">SUM('County Totals'!K10:K11)</f>
        <v>15.244</v>
      </c>
      <c r="K9" s="16">
        <f t="shared" si="2"/>
        <v>-11.189</v>
      </c>
      <c r="L9" s="4">
        <f t="shared" si="3"/>
        <v>-0.42329663677978285</v>
      </c>
      <c r="M9" s="14">
        <f ca="1">SUM('County Totals'!N10:N11)</f>
        <v>11.89</v>
      </c>
      <c r="N9" s="14">
        <f ca="1">SUM('County Totals'!O10:O11)</f>
        <v>3.5179999999999998</v>
      </c>
      <c r="O9" s="16">
        <f t="shared" si="4"/>
        <v>-8.3719999999999999</v>
      </c>
      <c r="P9" s="4">
        <f t="shared" si="5"/>
        <v>-0.70412111017661894</v>
      </c>
    </row>
    <row r="10" spans="1:16">
      <c r="A10" s="9"/>
      <c r="B10" s="9"/>
      <c r="C10" s="9"/>
      <c r="D10" s="1" t="s">
        <v>156</v>
      </c>
      <c r="E10" s="14">
        <f ca="1">SUM('County Totals'!F12:F13)</f>
        <v>2661.3910000000001</v>
      </c>
      <c r="F10" s="14">
        <f ca="1">SUM('County Totals'!G12:G13)</f>
        <v>1007.3630000000001</v>
      </c>
      <c r="G10" s="16">
        <f t="shared" si="0"/>
        <v>-1654.028</v>
      </c>
      <c r="H10" s="4">
        <f t="shared" si="1"/>
        <v>-0.62149004035859445</v>
      </c>
      <c r="I10" s="14">
        <f ca="1">SUM('County Totals'!J12:J13)</f>
        <v>229.46199999999999</v>
      </c>
      <c r="J10" s="14">
        <f ca="1">SUM('County Totals'!K12:K13)</f>
        <v>112.51899999999999</v>
      </c>
      <c r="K10" s="16">
        <f t="shared" si="2"/>
        <v>-116.943</v>
      </c>
      <c r="L10" s="4">
        <f t="shared" si="3"/>
        <v>-0.50963994038228555</v>
      </c>
      <c r="M10" s="14">
        <f ca="1">SUM('County Totals'!N12:N13)</f>
        <v>146.554</v>
      </c>
      <c r="N10" s="14">
        <f ca="1">SUM('County Totals'!O12:O13)</f>
        <v>3.923</v>
      </c>
      <c r="O10" s="16">
        <f t="shared" si="4"/>
        <v>-142.631</v>
      </c>
      <c r="P10" s="4">
        <f t="shared" si="5"/>
        <v>-0.97323170981344764</v>
      </c>
    </row>
    <row r="11" spans="1:16">
      <c r="A11" s="9"/>
      <c r="B11" s="9"/>
      <c r="C11" s="9"/>
      <c r="D11" s="1" t="s">
        <v>157</v>
      </c>
      <c r="E11" s="14">
        <f ca="1">SUM('County Totals'!F14:F15)</f>
        <v>15651.954120737115</v>
      </c>
      <c r="F11" s="14">
        <f ca="1">SUM('County Totals'!G14:G15)</f>
        <v>4190.3026870061785</v>
      </c>
      <c r="G11" s="16">
        <f t="shared" si="0"/>
        <v>-11461.651433730936</v>
      </c>
      <c r="H11" s="4">
        <f t="shared" si="1"/>
        <v>-0.73228245785269142</v>
      </c>
      <c r="I11" s="14">
        <f ca="1">SUM('County Totals'!J14:J15)</f>
        <v>527.6770449745834</v>
      </c>
      <c r="J11" s="14">
        <f ca="1">SUM('County Totals'!K14:K15)</f>
        <v>189.99859474202452</v>
      </c>
      <c r="K11" s="16">
        <f t="shared" si="2"/>
        <v>-337.67845023255887</v>
      </c>
      <c r="L11" s="4">
        <f t="shared" si="3"/>
        <v>-0.63993393961039902</v>
      </c>
      <c r="M11" s="14">
        <f ca="1">SUM('County Totals'!N14:N15)</f>
        <v>117.94332671017708</v>
      </c>
      <c r="N11" s="14">
        <f ca="1">SUM('County Totals'!O14:O15)</f>
        <v>43.392954792628842</v>
      </c>
      <c r="O11" s="16">
        <f t="shared" si="4"/>
        <v>-74.550371917548233</v>
      </c>
      <c r="P11" s="4">
        <f t="shared" si="5"/>
        <v>-0.6320863926514585</v>
      </c>
    </row>
    <row r="12" spans="1:16">
      <c r="A12" s="9"/>
      <c r="B12" s="9"/>
      <c r="C12" s="9"/>
      <c r="D12" s="1" t="s">
        <v>152</v>
      </c>
      <c r="E12" s="14">
        <f ca="1">SUM('County Totals'!F16:F17)</f>
        <v>7763.11</v>
      </c>
      <c r="F12" s="14">
        <f ca="1">SUM('County Totals'!G16:G17)</f>
        <v>5836.5370000000003</v>
      </c>
      <c r="G12" s="16">
        <f t="shared" si="0"/>
        <v>-1926.5729999999994</v>
      </c>
      <c r="H12" s="4">
        <f t="shared" si="1"/>
        <v>-0.24817025650802313</v>
      </c>
      <c r="I12" s="14">
        <f ca="1">SUM('County Totals'!J16:J17)</f>
        <v>2263.7049999999999</v>
      </c>
      <c r="J12" s="14">
        <f ca="1">SUM('County Totals'!K16:K17)</f>
        <v>2138.4609999999998</v>
      </c>
      <c r="K12" s="16">
        <f t="shared" si="2"/>
        <v>-125.24400000000014</v>
      </c>
      <c r="L12" s="4">
        <f t="shared" si="3"/>
        <v>-5.5326997113139806E-2</v>
      </c>
      <c r="M12" s="14">
        <f ca="1">SUM('County Totals'!N16:N17)</f>
        <v>48202.96</v>
      </c>
      <c r="N12" s="14">
        <f ca="1">SUM('County Totals'!O16:O17)</f>
        <v>3961.77</v>
      </c>
      <c r="O12" s="16">
        <f t="shared" si="4"/>
        <v>-44241.19</v>
      </c>
      <c r="P12" s="4">
        <f t="shared" si="5"/>
        <v>-0.91781064897259423</v>
      </c>
    </row>
    <row r="13" spans="1:16">
      <c r="A13" s="9"/>
      <c r="B13" s="9"/>
      <c r="C13" s="9"/>
      <c r="D13" s="1" t="s">
        <v>153</v>
      </c>
      <c r="E13" s="14">
        <f ca="1">SUM('County Totals'!F18:F19)</f>
        <v>5900.0039999999999</v>
      </c>
      <c r="F13" s="14">
        <f ca="1">SUM('County Totals'!G18:G19)</f>
        <v>2114.4569999999999</v>
      </c>
      <c r="G13" s="16">
        <f t="shared" si="0"/>
        <v>-3785.547</v>
      </c>
      <c r="H13" s="4">
        <f t="shared" si="1"/>
        <v>-0.64161770059816914</v>
      </c>
      <c r="I13" s="14">
        <f ca="1">SUM('County Totals'!J18:J19)</f>
        <v>1301.4199999999998</v>
      </c>
      <c r="J13" s="14">
        <f ca="1">SUM('County Totals'!K18:K19)</f>
        <v>1226.6080000000002</v>
      </c>
      <c r="K13" s="16">
        <f t="shared" si="2"/>
        <v>-74.811999999999671</v>
      </c>
      <c r="L13" s="4">
        <f t="shared" si="3"/>
        <v>-5.7484901108020223E-2</v>
      </c>
      <c r="M13" s="14">
        <f ca="1">SUM('County Totals'!N18:N19)</f>
        <v>5868.2270000000008</v>
      </c>
      <c r="N13" s="14">
        <f ca="1">SUM('County Totals'!O18:O19)</f>
        <v>5874.7860000000001</v>
      </c>
      <c r="O13" s="16">
        <f t="shared" si="4"/>
        <v>6.558999999999287</v>
      </c>
      <c r="P13" s="4">
        <f t="shared" si="5"/>
        <v>1.1177140897922467E-3</v>
      </c>
    </row>
    <row r="14" spans="1:16">
      <c r="A14" s="9"/>
      <c r="B14" s="9"/>
      <c r="C14" s="9"/>
      <c r="D14" s="9"/>
      <c r="E14" s="15">
        <f>SUM(E8:E13)</f>
        <v>34479.504220737115</v>
      </c>
      <c r="F14" s="15">
        <f>SUM(F8:F13)</f>
        <v>15362.074687006179</v>
      </c>
      <c r="G14" s="13">
        <f>F14-E14</f>
        <v>-19117.429533730938</v>
      </c>
      <c r="H14" s="12">
        <f t="shared" si="1"/>
        <v>-0.55445778487247166</v>
      </c>
      <c r="I14" s="15">
        <f>SUM(I8:I13)</f>
        <v>6498.4395449745834</v>
      </c>
      <c r="J14" s="15">
        <f>SUM(J8:J13)</f>
        <v>5640.4332947420244</v>
      </c>
      <c r="K14" s="13">
        <f>J14-I14</f>
        <v>-858.00625023255907</v>
      </c>
      <c r="L14" s="12">
        <f t="shared" si="3"/>
        <v>-0.13203265865511948</v>
      </c>
      <c r="M14" s="15">
        <f>SUM(M8:M13)</f>
        <v>56899.982526710177</v>
      </c>
      <c r="N14" s="15">
        <f>SUM(N8:N13)</f>
        <v>11005.407454792628</v>
      </c>
      <c r="O14" s="13">
        <f>N14-M14</f>
        <v>-45894.575071917548</v>
      </c>
      <c r="P14" s="12">
        <f t="shared" si="5"/>
        <v>-0.80658328937752422</v>
      </c>
    </row>
    <row r="15" spans="1:16">
      <c r="A15" s="9"/>
      <c r="B15" s="9"/>
      <c r="C15" s="9"/>
      <c r="D15" s="9"/>
      <c r="E15" s="11"/>
      <c r="F15" s="11"/>
      <c r="G15" s="15"/>
      <c r="H15" s="10"/>
      <c r="I15" s="11"/>
      <c r="J15" s="11"/>
      <c r="K15" s="15"/>
      <c r="L15" s="10"/>
      <c r="M15" s="11"/>
      <c r="N15" s="11"/>
      <c r="O15" s="15"/>
      <c r="P15" s="10"/>
    </row>
    <row r="16" spans="1:16">
      <c r="A16" s="9"/>
      <c r="B16" s="9"/>
      <c r="C16" s="9" t="str">
        <f ca="1">'County Totals'!D20</f>
        <v>Baltimore, MD</v>
      </c>
      <c r="D16" s="1" t="s">
        <v>3</v>
      </c>
      <c r="E16" s="14">
        <f ca="1">SUM('County Totals'!F20:F25)</f>
        <v>4732.4390999999996</v>
      </c>
      <c r="F16" s="14">
        <f ca="1">SUM('County Totals'!G20:G25)</f>
        <v>5167.4544000000005</v>
      </c>
      <c r="G16" s="16">
        <f t="shared" ref="G16:G22" si="6">F16-E16</f>
        <v>435.01530000000093</v>
      </c>
      <c r="H16" s="4">
        <f t="shared" ref="H16:H22" si="7">IF(E16&gt;0,(F16-E16)/E16,0)</f>
        <v>9.1922006983671686E-2</v>
      </c>
      <c r="I16" s="14">
        <f ca="1">SUM('County Totals'!J20:J25)</f>
        <v>5004.1409000000003</v>
      </c>
      <c r="J16" s="14">
        <f ca="1">SUM('County Totals'!K20:K25)</f>
        <v>5197.2981000000009</v>
      </c>
      <c r="K16" s="16">
        <f t="shared" ref="K16:K22" si="8">J16-I16</f>
        <v>193.15720000000056</v>
      </c>
      <c r="L16" s="4">
        <f t="shared" ref="L16:L22" si="9">IF(I16&gt;0,(J16-I16)/I16,0)</f>
        <v>3.8599472688708773E-2</v>
      </c>
      <c r="M16" s="14">
        <f ca="1">SUM('County Totals'!N20:N25)</f>
        <v>2315.806</v>
      </c>
      <c r="N16" s="14">
        <f ca="1">SUM('County Totals'!O20:O25)</f>
        <v>315.01989999999995</v>
      </c>
      <c r="O16" s="16">
        <f t="shared" ref="O16:O22" si="10">N16-M16</f>
        <v>-2000.7861</v>
      </c>
      <c r="P16" s="4">
        <f t="shared" ref="P16:P22" si="11">IF(M16&gt;0,(N16-M16)/M16,0)</f>
        <v>-0.86396965030749551</v>
      </c>
    </row>
    <row r="17" spans="1:16">
      <c r="A17" s="9"/>
      <c r="B17" s="9"/>
      <c r="C17" s="9"/>
      <c r="D17" s="1" t="s">
        <v>154</v>
      </c>
      <c r="E17" s="14">
        <f ca="1">SUM('County Totals'!F26:F31)</f>
        <v>16702.871999999999</v>
      </c>
      <c r="F17" s="14">
        <f ca="1">SUM('County Totals'!G26:G31)</f>
        <v>8520.5329999999994</v>
      </c>
      <c r="G17" s="16">
        <f t="shared" si="6"/>
        <v>-8182.3389999999999</v>
      </c>
      <c r="H17" s="4">
        <f t="shared" si="7"/>
        <v>-0.4898761721936204</v>
      </c>
      <c r="I17" s="14">
        <f ca="1">SUM('County Totals'!J26:J31)</f>
        <v>571.67899999999997</v>
      </c>
      <c r="J17" s="14">
        <f ca="1">SUM('County Totals'!K26:K31)</f>
        <v>201.04399999999998</v>
      </c>
      <c r="K17" s="16">
        <f t="shared" si="8"/>
        <v>-370.63499999999999</v>
      </c>
      <c r="L17" s="4">
        <f t="shared" si="9"/>
        <v>-0.64832712063937981</v>
      </c>
      <c r="M17" s="14">
        <f ca="1">SUM('County Totals'!N26:N31)</f>
        <v>1802.694</v>
      </c>
      <c r="N17" s="14">
        <f ca="1">SUM('County Totals'!O26:O31)</f>
        <v>267.76300000000003</v>
      </c>
      <c r="O17" s="16">
        <f t="shared" si="10"/>
        <v>-1534.931</v>
      </c>
      <c r="P17" s="4">
        <f t="shared" si="11"/>
        <v>-0.85146508503384388</v>
      </c>
    </row>
    <row r="18" spans="1:16">
      <c r="A18" s="9"/>
      <c r="B18" s="9"/>
      <c r="C18" s="9"/>
      <c r="D18" s="1" t="s">
        <v>156</v>
      </c>
      <c r="E18" s="14">
        <f ca="1">SUM('County Totals'!F32:F37)</f>
        <v>10466.07</v>
      </c>
      <c r="F18" s="14">
        <f ca="1">SUM('County Totals'!G32:G37)</f>
        <v>4265.0770000000002</v>
      </c>
      <c r="G18" s="16">
        <f t="shared" si="6"/>
        <v>-6200.9929999999995</v>
      </c>
      <c r="H18" s="4">
        <f t="shared" si="7"/>
        <v>-0.59248533594749508</v>
      </c>
      <c r="I18" s="14">
        <f ca="1">SUM('County Totals'!J32:J37)</f>
        <v>969.19599999999991</v>
      </c>
      <c r="J18" s="14">
        <f ca="1">SUM('County Totals'!K32:K37)</f>
        <v>519.26799999999992</v>
      </c>
      <c r="K18" s="16">
        <f t="shared" si="8"/>
        <v>-449.928</v>
      </c>
      <c r="L18" s="4">
        <f t="shared" si="9"/>
        <v>-0.46422808183277692</v>
      </c>
      <c r="M18" s="14">
        <f ca="1">SUM('County Totals'!N32:N37)</f>
        <v>581.25500000000011</v>
      </c>
      <c r="N18" s="14">
        <f ca="1">SUM('County Totals'!O32:O37)</f>
        <v>15.384000000000002</v>
      </c>
      <c r="O18" s="16">
        <f t="shared" si="10"/>
        <v>-565.87100000000009</v>
      </c>
      <c r="P18" s="4">
        <f t="shared" si="11"/>
        <v>-0.97353313089779869</v>
      </c>
    </row>
    <row r="19" spans="1:16">
      <c r="D19" s="1" t="s">
        <v>157</v>
      </c>
      <c r="E19" s="17">
        <f ca="1">SUM('County Totals'!F38:F43)</f>
        <v>43938.517653460003</v>
      </c>
      <c r="F19" s="17">
        <f ca="1">SUM('County Totals'!G38:G43)</f>
        <v>15900.46990416</v>
      </c>
      <c r="G19" s="16">
        <f t="shared" si="6"/>
        <v>-28038.047749300003</v>
      </c>
      <c r="H19" s="4">
        <f t="shared" si="7"/>
        <v>-0.63812001967007881</v>
      </c>
      <c r="I19" s="17">
        <f ca="1">SUM('County Totals'!J38:J43)</f>
        <v>1503.3076720899999</v>
      </c>
      <c r="J19" s="17">
        <f ca="1">SUM('County Totals'!K38:K43)</f>
        <v>748.72738259000005</v>
      </c>
      <c r="K19" s="16">
        <f t="shared" si="8"/>
        <v>-754.58028949999982</v>
      </c>
      <c r="L19" s="4">
        <f t="shared" si="9"/>
        <v>-0.50194667632536683</v>
      </c>
      <c r="M19" s="17">
        <f ca="1">SUM('County Totals'!N38:N43)</f>
        <v>375.05204299999997</v>
      </c>
      <c r="N19" s="17">
        <f ca="1">SUM('County Totals'!O38:O43)</f>
        <v>379.75235343999998</v>
      </c>
      <c r="O19" s="16">
        <f t="shared" si="10"/>
        <v>4.7003104400000097</v>
      </c>
      <c r="P19" s="4">
        <f t="shared" si="11"/>
        <v>1.2532421907111195E-2</v>
      </c>
    </row>
    <row r="20" spans="1:16">
      <c r="D20" s="1" t="s">
        <v>152</v>
      </c>
      <c r="E20" s="17">
        <f ca="1">SUM('County Totals'!F44:F49)</f>
        <v>23572.346000000001</v>
      </c>
      <c r="F20" s="17">
        <f ca="1">SUM('County Totals'!G44:G49)</f>
        <v>8938.616</v>
      </c>
      <c r="G20" s="16">
        <f t="shared" si="6"/>
        <v>-14633.730000000001</v>
      </c>
      <c r="H20" s="4">
        <f t="shared" si="7"/>
        <v>-0.62080074677335895</v>
      </c>
      <c r="I20" s="17">
        <f ca="1">SUM('County Totals'!J44:J49)</f>
        <v>6677.49</v>
      </c>
      <c r="J20" s="17">
        <f ca="1">SUM('County Totals'!K44:K49)</f>
        <v>7133.7740000000003</v>
      </c>
      <c r="K20" s="16">
        <f t="shared" si="8"/>
        <v>456.28400000000056</v>
      </c>
      <c r="L20" s="4">
        <f t="shared" si="9"/>
        <v>6.8331663544236018E-2</v>
      </c>
      <c r="M20" s="17">
        <f ca="1">SUM('County Totals'!N44:N49)</f>
        <v>93665.42</v>
      </c>
      <c r="N20" s="17">
        <f ca="1">SUM('County Totals'!O44:O49)</f>
        <v>18921.516</v>
      </c>
      <c r="O20" s="16">
        <f t="shared" si="10"/>
        <v>-74743.903999999995</v>
      </c>
      <c r="P20" s="4">
        <f t="shared" si="11"/>
        <v>-0.79798824368694443</v>
      </c>
    </row>
    <row r="21" spans="1:16">
      <c r="D21" s="1" t="s">
        <v>153</v>
      </c>
      <c r="E21" s="17">
        <f ca="1">SUM('County Totals'!F50:F55)</f>
        <v>11981.475</v>
      </c>
      <c r="F21" s="17">
        <f ca="1">SUM('County Totals'!G50:G55)</f>
        <v>13361.587</v>
      </c>
      <c r="G21" s="16">
        <f t="shared" si="6"/>
        <v>1380.1119999999992</v>
      </c>
      <c r="H21" s="4">
        <f t="shared" si="7"/>
        <v>0.11518715350155129</v>
      </c>
      <c r="I21" s="17">
        <f ca="1">SUM('County Totals'!J50:J55)</f>
        <v>2295.7339999999999</v>
      </c>
      <c r="J21" s="17">
        <f ca="1">SUM('County Totals'!K50:K55)</f>
        <v>2366.375</v>
      </c>
      <c r="K21" s="16">
        <f t="shared" si="8"/>
        <v>70.641000000000076</v>
      </c>
      <c r="L21" s="4">
        <f t="shared" si="9"/>
        <v>3.0770550943619808E-2</v>
      </c>
      <c r="M21" s="17">
        <f ca="1">SUM('County Totals'!N50:N55)</f>
        <v>4758.9950000000008</v>
      </c>
      <c r="N21" s="17">
        <f ca="1">SUM('County Totals'!O50:O55)</f>
        <v>4866.8630000000003</v>
      </c>
      <c r="O21" s="16">
        <f t="shared" si="10"/>
        <v>107.86799999999948</v>
      </c>
      <c r="P21" s="4">
        <f t="shared" si="11"/>
        <v>2.2666130138821215E-2</v>
      </c>
    </row>
    <row r="22" spans="1:16">
      <c r="E22" s="13">
        <f ca="1">SUM(E16:E21)</f>
        <v>111393.71975346001</v>
      </c>
      <c r="F22" s="13">
        <f ca="1">SUM(F16:F21)</f>
        <v>56153.73730416</v>
      </c>
      <c r="G22" s="13">
        <f t="shared" si="6"/>
        <v>-55239.982449300012</v>
      </c>
      <c r="H22" s="12">
        <f t="shared" si="7"/>
        <v>-0.49589853513787702</v>
      </c>
      <c r="I22" s="13">
        <f ca="1">SUM(I16:I21)</f>
        <v>17021.547572089999</v>
      </c>
      <c r="J22" s="13">
        <f ca="1">SUM(J16:J21)</f>
        <v>16166.48648259</v>
      </c>
      <c r="K22" s="13">
        <f t="shared" si="8"/>
        <v>-855.06108949999907</v>
      </c>
      <c r="L22" s="12">
        <f t="shared" si="9"/>
        <v>-5.0234039289237788E-2</v>
      </c>
      <c r="M22" s="13">
        <f ca="1">SUM(M16:M21)</f>
        <v>103499.22204299999</v>
      </c>
      <c r="N22" s="13">
        <f ca="1">SUM(N16:N21)</f>
        <v>24766.29825344</v>
      </c>
      <c r="O22" s="13">
        <f t="shared" si="10"/>
        <v>-78732.92378955998</v>
      </c>
      <c r="P22" s="12">
        <f t="shared" si="11"/>
        <v>-0.76071029555033221</v>
      </c>
    </row>
    <row r="23" spans="1:16">
      <c r="G23" s="16"/>
      <c r="K23" s="16"/>
    </row>
    <row r="24" spans="1:16">
      <c r="C24" s="9" t="s">
        <v>35</v>
      </c>
      <c r="D24" s="1" t="s">
        <v>3</v>
      </c>
      <c r="E24" s="16">
        <f ca="1">'County Totals'!F56</f>
        <v>295.91000000000003</v>
      </c>
      <c r="F24" s="16">
        <f ca="1">'County Totals'!G56</f>
        <v>338.75279999999998</v>
      </c>
      <c r="G24" s="16">
        <f t="shared" ref="G24:G30" si="12">F24-E24</f>
        <v>42.842799999999954</v>
      </c>
      <c r="H24" s="4">
        <f t="shared" ref="H24:H30" si="13">IF(E24&gt;0,(F24-E24)/E24,0)</f>
        <v>0.14478321111148643</v>
      </c>
      <c r="I24" s="16">
        <f ca="1">'County Totals'!J56</f>
        <v>501.46719999999999</v>
      </c>
      <c r="J24" s="16">
        <f ca="1">'County Totals'!K56</f>
        <v>538.0838</v>
      </c>
      <c r="K24" s="16">
        <f t="shared" ref="K24:K30" si="14">J24-I24</f>
        <v>36.616600000000005</v>
      </c>
      <c r="L24" s="4">
        <f t="shared" ref="L24:L30" si="15">IF(I24&gt;0,(J24-I24)/I24,0)</f>
        <v>7.3018933242293818E-2</v>
      </c>
      <c r="M24" s="16">
        <f ca="1">'County Totals'!N56</f>
        <v>274.38619999999997</v>
      </c>
      <c r="N24" s="16">
        <f ca="1">'County Totals'!O56</f>
        <v>83.138499999999993</v>
      </c>
      <c r="O24" s="16">
        <f t="shared" ref="O24:O30" si="16">N24-M24</f>
        <v>-191.24769999999998</v>
      </c>
      <c r="P24" s="4">
        <f t="shared" ref="P24:P30" si="17">IF(M24&gt;0,(N24-M24)/M24,0)</f>
        <v>-0.69700189003674384</v>
      </c>
    </row>
    <row r="25" spans="1:16">
      <c r="D25" s="1" t="s">
        <v>154</v>
      </c>
      <c r="E25" s="16">
        <f ca="1">'County Totals'!F57</f>
        <v>289.05</v>
      </c>
      <c r="F25" s="16">
        <f ca="1">'County Totals'!G57</f>
        <v>143.83600000000001</v>
      </c>
      <c r="G25" s="16">
        <f t="shared" si="12"/>
        <v>-145.214</v>
      </c>
      <c r="H25" s="4">
        <f t="shared" si="13"/>
        <v>-0.50238367064521705</v>
      </c>
      <c r="I25" s="16">
        <f ca="1">'County Totals'!J57</f>
        <v>9.6069999999999993</v>
      </c>
      <c r="J25" s="16">
        <f ca="1">'County Totals'!K57</f>
        <v>3.016</v>
      </c>
      <c r="K25" s="16">
        <f t="shared" si="14"/>
        <v>-6.5909999999999993</v>
      </c>
      <c r="L25" s="4">
        <f t="shared" si="15"/>
        <v>-0.68606224627875501</v>
      </c>
      <c r="M25" s="16">
        <f ca="1">'County Totals'!N57</f>
        <v>5.2789999999999999</v>
      </c>
      <c r="N25" s="16">
        <f ca="1">'County Totals'!O57</f>
        <v>1.6160000000000001</v>
      </c>
      <c r="O25" s="16">
        <f t="shared" si="16"/>
        <v>-3.6629999999999998</v>
      </c>
      <c r="P25" s="4">
        <f t="shared" si="17"/>
        <v>-0.69388141693502559</v>
      </c>
    </row>
    <row r="26" spans="1:16">
      <c r="D26" s="1" t="s">
        <v>156</v>
      </c>
      <c r="E26" s="16">
        <f ca="1">'County Totals'!F58</f>
        <v>793.17200000000003</v>
      </c>
      <c r="F26" s="16">
        <f ca="1">'County Totals'!G58</f>
        <v>301.12299999999999</v>
      </c>
      <c r="G26" s="16">
        <f t="shared" si="12"/>
        <v>-492.04900000000004</v>
      </c>
      <c r="H26" s="4">
        <f t="shared" si="13"/>
        <v>-0.62035598836065819</v>
      </c>
      <c r="I26" s="16">
        <f ca="1">'County Totals'!J58</f>
        <v>73.965000000000003</v>
      </c>
      <c r="J26" s="16">
        <f ca="1">'County Totals'!K58</f>
        <v>32.853999999999999</v>
      </c>
      <c r="K26" s="16">
        <f t="shared" si="14"/>
        <v>-41.111000000000004</v>
      </c>
      <c r="L26" s="4">
        <f t="shared" si="15"/>
        <v>-0.55581694044480501</v>
      </c>
      <c r="M26" s="16">
        <f ca="1">'County Totals'!N58</f>
        <v>45.338999999999999</v>
      </c>
      <c r="N26" s="16">
        <f ca="1">'County Totals'!O58</f>
        <v>1.091</v>
      </c>
      <c r="O26" s="16">
        <f t="shared" si="16"/>
        <v>-44.247999999999998</v>
      </c>
      <c r="P26" s="4">
        <f t="shared" si="17"/>
        <v>-0.9759368314254836</v>
      </c>
    </row>
    <row r="27" spans="1:16">
      <c r="D27" s="1" t="s">
        <v>157</v>
      </c>
      <c r="E27" s="16">
        <f ca="1">'County Totals'!F59</f>
        <v>5123.8013623099996</v>
      </c>
      <c r="F27" s="16">
        <f ca="1">'County Totals'!G59</f>
        <v>1965.82526429</v>
      </c>
      <c r="G27" s="16">
        <f t="shared" si="12"/>
        <v>-3157.9760980199999</v>
      </c>
      <c r="H27" s="4">
        <f t="shared" si="13"/>
        <v>-0.61633460681158547</v>
      </c>
      <c r="I27" s="16">
        <f ca="1">'County Totals'!J59</f>
        <v>185.48144497999999</v>
      </c>
      <c r="J27" s="16">
        <f ca="1">'County Totals'!K59</f>
        <v>68.917686320000001</v>
      </c>
      <c r="K27" s="16">
        <f t="shared" si="14"/>
        <v>-116.56375865999999</v>
      </c>
      <c r="L27" s="4">
        <f t="shared" si="15"/>
        <v>-0.62843891836495436</v>
      </c>
      <c r="M27" s="16">
        <f ca="1">'County Totals'!N59</f>
        <v>43.86657228</v>
      </c>
      <c r="N27" s="16">
        <f ca="1">'County Totals'!O59</f>
        <v>46.672450470000001</v>
      </c>
      <c r="O27" s="16">
        <f t="shared" si="16"/>
        <v>2.8058781900000014</v>
      </c>
      <c r="P27" s="4">
        <f t="shared" si="17"/>
        <v>6.3963926155207712E-2</v>
      </c>
    </row>
    <row r="28" spans="1:16">
      <c r="D28" s="1" t="s">
        <v>152</v>
      </c>
      <c r="E28" s="16">
        <f ca="1">'County Totals'!F60</f>
        <v>1398.4110000000001</v>
      </c>
      <c r="F28" s="16">
        <f ca="1">'County Totals'!G60</f>
        <v>1390</v>
      </c>
      <c r="G28" s="16">
        <f t="shared" si="12"/>
        <v>-8.4110000000000582</v>
      </c>
      <c r="H28" s="4">
        <f t="shared" si="13"/>
        <v>-6.0146838089803773E-3</v>
      </c>
      <c r="I28" s="16">
        <f ca="1">'County Totals'!J60</f>
        <v>310.10000000000002</v>
      </c>
      <c r="J28" s="16">
        <f ca="1">'County Totals'!K60</f>
        <v>299.30900000000003</v>
      </c>
      <c r="K28" s="16">
        <f t="shared" si="14"/>
        <v>-10.790999999999997</v>
      </c>
      <c r="L28" s="4">
        <f t="shared" si="15"/>
        <v>-3.479845211222185E-2</v>
      </c>
      <c r="M28" s="16">
        <f ca="1">'County Totals'!N60</f>
        <v>5535.7740000000003</v>
      </c>
      <c r="N28" s="16">
        <f ca="1">'County Totals'!O60</f>
        <v>4590</v>
      </c>
      <c r="O28" s="16">
        <f t="shared" si="16"/>
        <v>-945.77400000000034</v>
      </c>
      <c r="P28" s="4">
        <f t="shared" si="17"/>
        <v>-0.17084765382401815</v>
      </c>
    </row>
    <row r="29" spans="1:16">
      <c r="D29" s="1" t="s">
        <v>153</v>
      </c>
      <c r="E29" s="16">
        <f ca="1">'County Totals'!F61</f>
        <v>1982.202</v>
      </c>
      <c r="F29" s="16">
        <f ca="1">'County Totals'!G61</f>
        <v>1517.674</v>
      </c>
      <c r="G29" s="16">
        <f t="shared" si="12"/>
        <v>-464.52800000000002</v>
      </c>
      <c r="H29" s="4">
        <f t="shared" si="13"/>
        <v>-0.23434947598680661</v>
      </c>
      <c r="I29" s="16">
        <f ca="1">'County Totals'!J61</f>
        <v>188.29900000000001</v>
      </c>
      <c r="J29" s="16">
        <f ca="1">'County Totals'!K61</f>
        <v>188.399</v>
      </c>
      <c r="K29" s="16">
        <f t="shared" si="14"/>
        <v>9.9999999999994316E-2</v>
      </c>
      <c r="L29" s="4">
        <f t="shared" si="15"/>
        <v>5.310702659068519E-4</v>
      </c>
      <c r="M29" s="16">
        <f ca="1">'County Totals'!N61</f>
        <v>1277.162</v>
      </c>
      <c r="N29" s="16">
        <f ca="1">'County Totals'!O61</f>
        <v>1270.787</v>
      </c>
      <c r="O29" s="16">
        <f t="shared" si="16"/>
        <v>-6.375</v>
      </c>
      <c r="P29" s="4">
        <f t="shared" si="17"/>
        <v>-4.9915359210499525E-3</v>
      </c>
    </row>
    <row r="30" spans="1:16">
      <c r="E30" s="13">
        <f ca="1">SUM(E24:E29)</f>
        <v>9882.5463623099986</v>
      </c>
      <c r="F30" s="13">
        <f ca="1">SUM(F24:F29)</f>
        <v>5657.2110642899997</v>
      </c>
      <c r="G30" s="13">
        <f t="shared" si="12"/>
        <v>-4225.3352980199988</v>
      </c>
      <c r="H30" s="12">
        <f t="shared" si="13"/>
        <v>-0.42755532259727713</v>
      </c>
      <c r="I30" s="13">
        <f ca="1">SUM(I24:I29)</f>
        <v>1268.9196449800002</v>
      </c>
      <c r="J30" s="13">
        <f ca="1">SUM(J24:J29)</f>
        <v>1130.5794863199999</v>
      </c>
      <c r="K30" s="13">
        <f t="shared" si="14"/>
        <v>-138.34015866000027</v>
      </c>
      <c r="L30" s="12">
        <f t="shared" si="15"/>
        <v>-0.10902200088657363</v>
      </c>
      <c r="M30" s="13">
        <f ca="1">SUM(M24:M29)</f>
        <v>7181.8067722800006</v>
      </c>
      <c r="N30" s="13">
        <f ca="1">SUM(N24:N29)</f>
        <v>5993.3049504700002</v>
      </c>
      <c r="O30" s="13">
        <f t="shared" si="16"/>
        <v>-1188.5018218100004</v>
      </c>
      <c r="P30" s="12">
        <f t="shared" si="17"/>
        <v>-0.16548785834747373</v>
      </c>
    </row>
    <row r="31" spans="1:16">
      <c r="G31" s="16"/>
      <c r="K31" s="16"/>
    </row>
    <row r="32" spans="1:16">
      <c r="C32" s="9" t="s">
        <v>105</v>
      </c>
      <c r="D32" s="1" t="s">
        <v>3</v>
      </c>
      <c r="E32" s="16">
        <f ca="1">SUM('County Totals'!F62:F65)</f>
        <v>3873.7458999999999</v>
      </c>
      <c r="F32" s="16">
        <f ca="1">SUM('County Totals'!G62:G65)</f>
        <v>3704.6421</v>
      </c>
      <c r="G32" s="16">
        <f t="shared" ref="G32:G38" si="18">F32-E32</f>
        <v>-169.10379999999986</v>
      </c>
      <c r="H32" s="4">
        <f t="shared" ref="H32:H38" si="19">IF(E32&gt;0,(F32-E32)/E32,0)</f>
        <v>-4.3653818388036211E-2</v>
      </c>
      <c r="I32" s="16">
        <f ca="1">SUM('County Totals'!J62:J65)</f>
        <v>5452.3573999999999</v>
      </c>
      <c r="J32" s="16">
        <f ca="1">SUM('County Totals'!K62:K65)</f>
        <v>5201.3734999999997</v>
      </c>
      <c r="K32" s="16">
        <f t="shared" ref="K32:K38" si="20">J32-I32</f>
        <v>-250.98390000000018</v>
      </c>
      <c r="L32" s="4">
        <f t="shared" ref="L32:L38" si="21">IF(I32&gt;0,(J32-I32)/I32,0)</f>
        <v>-4.6032180502327338E-2</v>
      </c>
      <c r="M32" s="16">
        <f ca="1">SUM('County Totals'!N62:N65)</f>
        <v>4899.5203000000001</v>
      </c>
      <c r="N32" s="16">
        <f ca="1">SUM('County Totals'!O62:O65)</f>
        <v>2763.2094999999999</v>
      </c>
      <c r="O32" s="16">
        <f t="shared" ref="O32:O38" si="22">N32-M32</f>
        <v>-2136.3108000000002</v>
      </c>
      <c r="P32" s="4">
        <f t="shared" ref="P32:P38" si="23">IF(M32&gt;0,(N32-M32)/M32,0)</f>
        <v>-0.43602448182529219</v>
      </c>
    </row>
    <row r="33" spans="3:16">
      <c r="D33" s="1" t="s">
        <v>154</v>
      </c>
      <c r="E33" s="16">
        <f ca="1">SUM('County Totals'!F66:F69)</f>
        <v>1774.5650000000001</v>
      </c>
      <c r="F33" s="16">
        <f ca="1">SUM('County Totals'!G66:G69)</f>
        <v>981.21399999999994</v>
      </c>
      <c r="G33" s="16">
        <f t="shared" si="18"/>
        <v>-793.35100000000011</v>
      </c>
      <c r="H33" s="4">
        <f t="shared" si="19"/>
        <v>-0.44706787297168604</v>
      </c>
      <c r="I33" s="16">
        <f ca="1">SUM('County Totals'!J66:J69)</f>
        <v>74.003</v>
      </c>
      <c r="J33" s="16">
        <f ca="1">SUM('County Totals'!K66:K69)</f>
        <v>35.283999999999999</v>
      </c>
      <c r="K33" s="16">
        <f t="shared" si="20"/>
        <v>-38.719000000000001</v>
      </c>
      <c r="L33" s="4">
        <f t="shared" si="21"/>
        <v>-0.52320851857357131</v>
      </c>
      <c r="M33" s="16">
        <f ca="1">SUM('County Totals'!N66:N69)</f>
        <v>30.300999999999998</v>
      </c>
      <c r="N33" s="16">
        <f ca="1">SUM('County Totals'!O66:O69)</f>
        <v>15.102</v>
      </c>
      <c r="O33" s="16">
        <f t="shared" si="22"/>
        <v>-15.198999999999998</v>
      </c>
      <c r="P33" s="4">
        <f t="shared" si="23"/>
        <v>-0.50160060724068511</v>
      </c>
    </row>
    <row r="34" spans="3:16">
      <c r="D34" s="1" t="s">
        <v>156</v>
      </c>
      <c r="E34" s="16">
        <f ca="1">SUM('County Totals'!F70:F73)</f>
        <v>5329.1489999999994</v>
      </c>
      <c r="F34" s="16">
        <f ca="1">SUM('County Totals'!G70:G73)</f>
        <v>2054.6689999999999</v>
      </c>
      <c r="G34" s="16">
        <f t="shared" si="18"/>
        <v>-3274.4799999999996</v>
      </c>
      <c r="H34" s="4">
        <f t="shared" si="19"/>
        <v>-0.61444707213102878</v>
      </c>
      <c r="I34" s="16">
        <f ca="1">SUM('County Totals'!J70:J73)</f>
        <v>473.93999999999994</v>
      </c>
      <c r="J34" s="16">
        <f ca="1">SUM('County Totals'!K70:K73)</f>
        <v>211.34100000000001</v>
      </c>
      <c r="K34" s="16">
        <f t="shared" si="20"/>
        <v>-262.59899999999993</v>
      </c>
      <c r="L34" s="4">
        <f t="shared" si="21"/>
        <v>-0.55407646537536392</v>
      </c>
      <c r="M34" s="16">
        <f ca="1">SUM('County Totals'!N70:N73)</f>
        <v>292.50900000000001</v>
      </c>
      <c r="N34" s="16">
        <f ca="1">SUM('County Totals'!O70:O73)</f>
        <v>7.7869999999999999</v>
      </c>
      <c r="O34" s="16">
        <f t="shared" si="22"/>
        <v>-284.72200000000004</v>
      </c>
      <c r="P34" s="4">
        <f t="shared" si="23"/>
        <v>-0.97337859689787332</v>
      </c>
    </row>
    <row r="35" spans="3:16">
      <c r="D35" s="1" t="s">
        <v>157</v>
      </c>
      <c r="E35" s="16">
        <f ca="1">SUM('County Totals'!F74:F77)</f>
        <v>36439.957859861112</v>
      </c>
      <c r="F35" s="16">
        <f ca="1">SUM('County Totals'!G74:G77)</f>
        <v>9337.6387225964936</v>
      </c>
      <c r="G35" s="16">
        <f t="shared" si="18"/>
        <v>-27102.319137264618</v>
      </c>
      <c r="H35" s="4">
        <f t="shared" si="19"/>
        <v>-0.74375275738499214</v>
      </c>
      <c r="I35" s="16">
        <f ca="1">SUM('County Totals'!J74:J77)</f>
        <v>1225.0475000465333</v>
      </c>
      <c r="J35" s="16">
        <f ca="1">SUM('County Totals'!K74:K77)</f>
        <v>346.02908031074423</v>
      </c>
      <c r="K35" s="16">
        <f t="shared" si="20"/>
        <v>-879.01841973578905</v>
      </c>
      <c r="L35" s="4">
        <f t="shared" si="21"/>
        <v>-0.71753823398880423</v>
      </c>
      <c r="M35" s="16">
        <f ca="1">SUM('County Totals'!N74:N77)</f>
        <v>254.80911585127291</v>
      </c>
      <c r="N35" s="16">
        <f ca="1">SUM('County Totals'!O74:O77)</f>
        <v>89.460237725358326</v>
      </c>
      <c r="O35" s="16">
        <f t="shared" si="22"/>
        <v>-165.34887812591458</v>
      </c>
      <c r="P35" s="4">
        <f t="shared" si="23"/>
        <v>-0.64891272658559629</v>
      </c>
    </row>
    <row r="36" spans="3:16">
      <c r="D36" s="1" t="s">
        <v>152</v>
      </c>
      <c r="E36" s="16">
        <f ca="1">SUM('County Totals'!F78:F81)</f>
        <v>15985.27</v>
      </c>
      <c r="F36" s="16">
        <f ca="1">SUM('County Totals'!G78:G81)</f>
        <v>15531.021000000001</v>
      </c>
      <c r="G36" s="16">
        <f t="shared" si="18"/>
        <v>-454.2489999999998</v>
      </c>
      <c r="H36" s="4">
        <f t="shared" si="19"/>
        <v>-2.8416723646206777E-2</v>
      </c>
      <c r="I36" s="16">
        <f ca="1">SUM('County Totals'!J78:J81)</f>
        <v>2123.12</v>
      </c>
      <c r="J36" s="16">
        <f ca="1">SUM('County Totals'!K78:K81)</f>
        <v>2060.1689999999999</v>
      </c>
      <c r="K36" s="16">
        <f t="shared" si="20"/>
        <v>-62.951000000000022</v>
      </c>
      <c r="L36" s="4">
        <f t="shared" si="21"/>
        <v>-2.965023173442859E-2</v>
      </c>
      <c r="M36" s="16">
        <f ca="1">SUM('County Totals'!N78:N81)</f>
        <v>106189.19</v>
      </c>
      <c r="N36" s="16">
        <f ca="1">SUM('County Totals'!O78:O81)</f>
        <v>5178.8859999999995</v>
      </c>
      <c r="O36" s="16">
        <f t="shared" si="22"/>
        <v>-101010.304</v>
      </c>
      <c r="P36" s="4">
        <f t="shared" si="23"/>
        <v>-0.95122963081270329</v>
      </c>
    </row>
    <row r="37" spans="3:16">
      <c r="D37" s="1" t="s">
        <v>153</v>
      </c>
      <c r="E37" s="16">
        <f ca="1">SUM('County Totals'!F82:F85)</f>
        <v>10964.884999999998</v>
      </c>
      <c r="F37" s="16">
        <f ca="1">SUM('County Totals'!G82:G85)</f>
        <v>9645.8670000000002</v>
      </c>
      <c r="G37" s="16">
        <f t="shared" si="18"/>
        <v>-1319.0179999999982</v>
      </c>
      <c r="H37" s="4">
        <f t="shared" si="19"/>
        <v>-0.1202947408933152</v>
      </c>
      <c r="I37" s="16">
        <f ca="1">SUM('County Totals'!J82:J85)</f>
        <v>923.1629999999999</v>
      </c>
      <c r="J37" s="16">
        <f ca="1">SUM('County Totals'!K82:K85)</f>
        <v>914.78899999999999</v>
      </c>
      <c r="K37" s="16">
        <f t="shared" si="20"/>
        <v>-8.37399999999991</v>
      </c>
      <c r="L37" s="4">
        <f t="shared" si="21"/>
        <v>-9.0709874637522423E-3</v>
      </c>
      <c r="M37" s="16">
        <f ca="1">SUM('County Totals'!N82:N85)</f>
        <v>11520.036</v>
      </c>
      <c r="N37" s="16">
        <f ca="1">SUM('County Totals'!O82:O85)</f>
        <v>11538.87</v>
      </c>
      <c r="O37" s="16">
        <f t="shared" si="22"/>
        <v>18.834000000000742</v>
      </c>
      <c r="P37" s="4">
        <f t="shared" si="23"/>
        <v>1.6348907242998843E-3</v>
      </c>
    </row>
    <row r="38" spans="3:16">
      <c r="E38" s="13">
        <f ca="1">SUM(E32:E37)</f>
        <v>74367.572759861112</v>
      </c>
      <c r="F38" s="13">
        <f ca="1">SUM(F32:F37)</f>
        <v>41255.051822596492</v>
      </c>
      <c r="G38" s="13">
        <f t="shared" si="18"/>
        <v>-33112.52093726462</v>
      </c>
      <c r="H38" s="12">
        <f t="shared" si="19"/>
        <v>-0.44525482960412893</v>
      </c>
      <c r="I38" s="13">
        <f ca="1">SUM(I32:I37)</f>
        <v>10271.630900046533</v>
      </c>
      <c r="J38" s="13">
        <f ca="1">SUM(J32:J37)</f>
        <v>8768.9855803107439</v>
      </c>
      <c r="K38" s="13">
        <f t="shared" si="20"/>
        <v>-1502.6453197357896</v>
      </c>
      <c r="L38" s="12">
        <f t="shared" si="21"/>
        <v>-0.14629082122966297</v>
      </c>
      <c r="M38" s="13">
        <f ca="1">SUM(M32:M37)</f>
        <v>123186.36541585127</v>
      </c>
      <c r="N38" s="13">
        <f ca="1">SUM(N32:N37)</f>
        <v>19593.314737725359</v>
      </c>
      <c r="O38" s="13">
        <f t="shared" si="22"/>
        <v>-103593.0506781259</v>
      </c>
      <c r="P38" s="12">
        <f t="shared" si="23"/>
        <v>-0.84094575181610032</v>
      </c>
    </row>
    <row r="39" spans="3:16">
      <c r="G39" s="16"/>
      <c r="K39" s="16"/>
    </row>
    <row r="40" spans="3:16">
      <c r="C40" s="9" t="s">
        <v>100</v>
      </c>
      <c r="D40" s="1" t="s">
        <v>3</v>
      </c>
      <c r="E40" s="16">
        <f ca="1">SUM('County Totals'!F86:F87)</f>
        <v>860.67910000000006</v>
      </c>
      <c r="F40" s="16">
        <f ca="1">SUM('County Totals'!G86:G87)</f>
        <v>822.03790000000004</v>
      </c>
      <c r="G40" s="16">
        <f t="shared" ref="G40:G46" si="24">F40-E40</f>
        <v>-38.641200000000026</v>
      </c>
      <c r="H40" s="4">
        <f t="shared" ref="H40:H46" si="25">IF(E40&gt;0,(F40-E40)/E40,0)</f>
        <v>-4.4896175589717494E-2</v>
      </c>
      <c r="I40" s="16">
        <f ca="1">SUM('County Totals'!J86:J87)</f>
        <v>1198.1695</v>
      </c>
      <c r="J40" s="16">
        <f ca="1">SUM('County Totals'!K86:K87)</f>
        <v>1113.8934999999999</v>
      </c>
      <c r="K40" s="16">
        <f t="shared" ref="K40:K46" si="26">J40-I40</f>
        <v>-84.276000000000067</v>
      </c>
      <c r="L40" s="4">
        <f t="shared" ref="L40:L46" si="27">IF(I40&gt;0,(J40-I40)/I40,0)</f>
        <v>-7.0337293680067858E-2</v>
      </c>
      <c r="M40" s="16">
        <f ca="1">SUM('County Totals'!N86:N87)</f>
        <v>1179.3802000000001</v>
      </c>
      <c r="N40" s="16">
        <f ca="1">SUM('County Totals'!O86:O87)</f>
        <v>592.88959999999997</v>
      </c>
      <c r="O40" s="16">
        <f t="shared" ref="O40:O46" si="28">N40-M40</f>
        <v>-586.49060000000009</v>
      </c>
      <c r="P40" s="4">
        <f t="shared" ref="P40:P46" si="29">IF(M40&gt;0,(N40-M40)/M40,0)</f>
        <v>-0.49728713437787075</v>
      </c>
    </row>
    <row r="41" spans="3:16">
      <c r="D41" s="1" t="s">
        <v>154</v>
      </c>
      <c r="E41" s="16">
        <f ca="1">SUM('County Totals'!F88:F89)</f>
        <v>1131.9870000000001</v>
      </c>
      <c r="F41" s="16">
        <f ca="1">SUM('County Totals'!G88:G89)</f>
        <v>568.12300000000005</v>
      </c>
      <c r="G41" s="16">
        <f t="shared" si="24"/>
        <v>-563.86400000000003</v>
      </c>
      <c r="H41" s="4">
        <f t="shared" si="25"/>
        <v>-0.4981187946504686</v>
      </c>
      <c r="I41" s="16">
        <f ca="1">SUM('County Totals'!J88:J89)</f>
        <v>45.341000000000001</v>
      </c>
      <c r="J41" s="16">
        <f ca="1">SUM('County Totals'!K88:K89)</f>
        <v>17.884999999999998</v>
      </c>
      <c r="K41" s="16">
        <f t="shared" si="26"/>
        <v>-27.456000000000003</v>
      </c>
      <c r="L41" s="4">
        <f t="shared" si="27"/>
        <v>-0.60554465053704154</v>
      </c>
      <c r="M41" s="16">
        <f ca="1">SUM('County Totals'!N88:N89)</f>
        <v>12.914</v>
      </c>
      <c r="N41" s="16">
        <f ca="1">SUM('County Totals'!O88:O89)</f>
        <v>0.53</v>
      </c>
      <c r="O41" s="16">
        <f t="shared" si="28"/>
        <v>-12.384</v>
      </c>
      <c r="P41" s="4">
        <f t="shared" si="29"/>
        <v>-0.95895926901037642</v>
      </c>
    </row>
    <row r="42" spans="3:16">
      <c r="D42" s="1" t="s">
        <v>156</v>
      </c>
      <c r="E42" s="16">
        <f ca="1">SUM('County Totals'!F90:F91)</f>
        <v>908.65800000000002</v>
      </c>
      <c r="F42" s="16">
        <f ca="1">SUM('County Totals'!G90:G91)</f>
        <v>365.75400000000002</v>
      </c>
      <c r="G42" s="16">
        <f t="shared" si="24"/>
        <v>-542.904</v>
      </c>
      <c r="H42" s="4">
        <f t="shared" si="25"/>
        <v>-0.59747891946144749</v>
      </c>
      <c r="I42" s="16">
        <f ca="1">SUM('County Totals'!J90:J91)</f>
        <v>83.551999999999992</v>
      </c>
      <c r="J42" s="16">
        <f ca="1">SUM('County Totals'!K90:K91)</f>
        <v>35.980000000000004</v>
      </c>
      <c r="K42" s="16">
        <f t="shared" si="26"/>
        <v>-47.571999999999989</v>
      </c>
      <c r="L42" s="4">
        <f t="shared" si="27"/>
        <v>-0.56936997319034843</v>
      </c>
      <c r="M42" s="16">
        <f ca="1">SUM('County Totals'!N90:N91)</f>
        <v>51.006</v>
      </c>
      <c r="N42" s="16">
        <f ca="1">SUM('County Totals'!O90:O91)</f>
        <v>1.3439999999999999</v>
      </c>
      <c r="O42" s="16">
        <f t="shared" si="28"/>
        <v>-49.661999999999999</v>
      </c>
      <c r="P42" s="4">
        <f t="shared" si="29"/>
        <v>-0.97365015880484651</v>
      </c>
    </row>
    <row r="43" spans="3:16">
      <c r="D43" s="1" t="s">
        <v>157</v>
      </c>
      <c r="E43" s="16">
        <f ca="1">SUM('County Totals'!F92:F93)</f>
        <v>6017.3706244988607</v>
      </c>
      <c r="F43" s="16">
        <f ca="1">SUM('County Totals'!G92:G93)</f>
        <v>1217.2429041484811</v>
      </c>
      <c r="G43" s="16">
        <f t="shared" si="24"/>
        <v>-4800.1277203503796</v>
      </c>
      <c r="H43" s="4">
        <f t="shared" si="25"/>
        <v>-0.79771182795477957</v>
      </c>
      <c r="I43" s="16">
        <f ca="1">SUM('County Totals'!J92:J93)</f>
        <v>194.85852794043751</v>
      </c>
      <c r="J43" s="16">
        <f ca="1">SUM('County Totals'!K92:K93)</f>
        <v>42.502365422266351</v>
      </c>
      <c r="K43" s="16">
        <f t="shared" si="26"/>
        <v>-152.35616251817117</v>
      </c>
      <c r="L43" s="4">
        <f t="shared" si="27"/>
        <v>-0.78188090677120348</v>
      </c>
      <c r="M43" s="16">
        <f ca="1">SUM('County Totals'!N92:N93)</f>
        <v>44.66841150121089</v>
      </c>
      <c r="N43" s="16">
        <f ca="1">SUM('County Totals'!O92:O93)</f>
        <v>12.359389855621071</v>
      </c>
      <c r="O43" s="16">
        <f t="shared" si="28"/>
        <v>-32.309021645589823</v>
      </c>
      <c r="P43" s="4">
        <f t="shared" si="29"/>
        <v>-0.72330805058321757</v>
      </c>
    </row>
    <row r="44" spans="3:16">
      <c r="D44" s="1" t="s">
        <v>152</v>
      </c>
      <c r="E44" s="16">
        <f ca="1">SUM('County Totals'!F94:F95)</f>
        <v>41439.910000000003</v>
      </c>
      <c r="F44" s="16">
        <f ca="1">SUM('County Totals'!G94:G95)</f>
        <v>40004.432999999997</v>
      </c>
      <c r="G44" s="16">
        <f t="shared" si="24"/>
        <v>-1435.4770000000062</v>
      </c>
      <c r="H44" s="4">
        <f t="shared" si="25"/>
        <v>-3.4639964227721684E-2</v>
      </c>
      <c r="I44" s="16">
        <f ca="1">SUM('County Totals'!J94:J95)</f>
        <v>2866.6019999999999</v>
      </c>
      <c r="J44" s="16">
        <f ca="1">SUM('County Totals'!K94:K95)</f>
        <v>2767.7570000000001</v>
      </c>
      <c r="K44" s="16">
        <f t="shared" si="26"/>
        <v>-98.8449999999998</v>
      </c>
      <c r="L44" s="4">
        <f t="shared" si="27"/>
        <v>-3.4481591794047382E-2</v>
      </c>
      <c r="M44" s="16">
        <f ca="1">SUM('County Totals'!N94:N95)</f>
        <v>143302.80200000003</v>
      </c>
      <c r="N44" s="16">
        <f ca="1">SUM('County Totals'!O94:O95)</f>
        <v>141481.372</v>
      </c>
      <c r="O44" s="16">
        <f t="shared" si="28"/>
        <v>-1821.4300000000221</v>
      </c>
      <c r="P44" s="4">
        <f t="shared" si="29"/>
        <v>-1.2710358587405862E-2</v>
      </c>
    </row>
    <row r="45" spans="3:16">
      <c r="D45" s="1" t="s">
        <v>153</v>
      </c>
      <c r="E45" s="16">
        <f ca="1">SUM('County Totals'!F96:F97)</f>
        <v>932.13499999999999</v>
      </c>
      <c r="F45" s="16">
        <f ca="1">SUM('County Totals'!G96:G97)</f>
        <v>1096.876</v>
      </c>
      <c r="G45" s="16">
        <f t="shared" si="24"/>
        <v>164.74099999999999</v>
      </c>
      <c r="H45" s="4">
        <f t="shared" si="25"/>
        <v>0.17673512956814194</v>
      </c>
      <c r="I45" s="16">
        <f ca="1">SUM('County Totals'!J96:J97)</f>
        <v>230.94300000000001</v>
      </c>
      <c r="J45" s="16">
        <f ca="1">SUM('County Totals'!K96:K97)</f>
        <v>234.249</v>
      </c>
      <c r="K45" s="16">
        <f t="shared" si="26"/>
        <v>3.3059999999999832</v>
      </c>
      <c r="L45" s="4">
        <f t="shared" si="27"/>
        <v>1.4315220638858865E-2</v>
      </c>
      <c r="M45" s="16">
        <f ca="1">SUM('County Totals'!N96:N97)</f>
        <v>30.127000000000002</v>
      </c>
      <c r="N45" s="16">
        <f ca="1">SUM('County Totals'!O96:O97)</f>
        <v>34.567</v>
      </c>
      <c r="O45" s="16">
        <f t="shared" si="28"/>
        <v>4.4399999999999977</v>
      </c>
      <c r="P45" s="4">
        <f t="shared" si="29"/>
        <v>0.14737610781026977</v>
      </c>
    </row>
    <row r="46" spans="3:16">
      <c r="E46" s="13">
        <f ca="1">SUM(E40:E45)</f>
        <v>51290.739724498868</v>
      </c>
      <c r="F46" s="13">
        <f ca="1">SUM(F40:F45)</f>
        <v>44074.466804148477</v>
      </c>
      <c r="G46" s="13">
        <f t="shared" si="24"/>
        <v>-7216.2729203503914</v>
      </c>
      <c r="H46" s="12">
        <f t="shared" si="25"/>
        <v>-0.14069348500551182</v>
      </c>
      <c r="I46" s="13">
        <f ca="1">SUM(I40:I45)</f>
        <v>4619.466027940437</v>
      </c>
      <c r="J46" s="13">
        <f ca="1">SUM(J40:J45)</f>
        <v>4212.2668654222662</v>
      </c>
      <c r="K46" s="13">
        <f t="shared" si="26"/>
        <v>-407.19916251817085</v>
      </c>
      <c r="L46" s="12">
        <f t="shared" si="27"/>
        <v>-8.8148534929202257E-2</v>
      </c>
      <c r="M46" s="13">
        <f ca="1">SUM(M40:M45)</f>
        <v>144620.89761150125</v>
      </c>
      <c r="N46" s="13">
        <f ca="1">SUM(N40:N45)</f>
        <v>142123.06198985563</v>
      </c>
      <c r="O46" s="13">
        <f t="shared" si="28"/>
        <v>-2497.8356216456159</v>
      </c>
      <c r="P46" s="12">
        <f t="shared" si="29"/>
        <v>-1.7271609171971913E-2</v>
      </c>
    </row>
    <row r="47" spans="3:16">
      <c r="G47" s="16"/>
      <c r="K47" s="16"/>
    </row>
    <row r="48" spans="3:16">
      <c r="C48" s="9" t="s">
        <v>116</v>
      </c>
      <c r="D48" s="1" t="s">
        <v>3</v>
      </c>
      <c r="E48" s="16">
        <f ca="1">'County Totals'!F98</f>
        <v>1826.5087000000001</v>
      </c>
      <c r="F48" s="16">
        <f ca="1">'County Totals'!G98</f>
        <v>1704.1266000000001</v>
      </c>
      <c r="G48" s="16">
        <f t="shared" ref="G48:G54" si="30">F48-E48</f>
        <v>-122.38210000000004</v>
      </c>
      <c r="H48" s="4">
        <f t="shared" ref="H48:H54" si="31">IF(E48&gt;0,(F48-E48)/E48,0)</f>
        <v>-6.7003294317733081E-2</v>
      </c>
      <c r="I48" s="16">
        <f ca="1">'County Totals'!J98</f>
        <v>2690.8753999999999</v>
      </c>
      <c r="J48" s="16">
        <f ca="1">'County Totals'!K98</f>
        <v>2610.1475999999998</v>
      </c>
      <c r="K48" s="16">
        <f t="shared" ref="K48:K54" si="32">J48-I48</f>
        <v>-80.727800000000116</v>
      </c>
      <c r="L48" s="4">
        <f t="shared" ref="L48:L54" si="33">IF(I48&gt;0,(J48-I48)/I48,0)</f>
        <v>-3.00005715612102E-2</v>
      </c>
      <c r="M48" s="16">
        <f ca="1">'County Totals'!N98</f>
        <v>3029.9852000000001</v>
      </c>
      <c r="N48" s="16">
        <f ca="1">'County Totals'!O98</f>
        <v>1765.6569999999999</v>
      </c>
      <c r="O48" s="16">
        <f t="shared" ref="O48:O54" si="34">N48-M48</f>
        <v>-1264.3282000000002</v>
      </c>
      <c r="P48" s="4">
        <f t="shared" ref="P48:P54" si="35">IF(M48&gt;0,(N48-M48)/M48,0)</f>
        <v>-0.41727207116391202</v>
      </c>
    </row>
    <row r="49" spans="3:16">
      <c r="D49" s="1" t="s">
        <v>154</v>
      </c>
      <c r="E49" s="16">
        <f ca="1">'County Totals'!F99</f>
        <v>292.94799999999998</v>
      </c>
      <c r="F49" s="16">
        <f ca="1">'County Totals'!G99</f>
        <v>140.273</v>
      </c>
      <c r="G49" s="16">
        <f t="shared" si="30"/>
        <v>-152.67499999999998</v>
      </c>
      <c r="H49" s="4">
        <f t="shared" si="31"/>
        <v>-0.52116757922907819</v>
      </c>
      <c r="I49" s="16">
        <f ca="1">'County Totals'!J99</f>
        <v>17.408999999999999</v>
      </c>
      <c r="J49" s="16">
        <f ca="1">'County Totals'!K99</f>
        <v>9.6519999999999992</v>
      </c>
      <c r="K49" s="16">
        <f t="shared" si="32"/>
        <v>-7.7569999999999997</v>
      </c>
      <c r="L49" s="4">
        <f t="shared" si="33"/>
        <v>-0.44557412832442989</v>
      </c>
      <c r="M49" s="16">
        <f ca="1">'County Totals'!N99</f>
        <v>3.6440000000000001</v>
      </c>
      <c r="N49" s="16">
        <f ca="1">'County Totals'!O99</f>
        <v>0.45200000000000001</v>
      </c>
      <c r="O49" s="16">
        <f t="shared" si="34"/>
        <v>-3.1920000000000002</v>
      </c>
      <c r="P49" s="4">
        <f t="shared" si="35"/>
        <v>-0.87596048298573004</v>
      </c>
    </row>
    <row r="50" spans="3:16">
      <c r="D50" s="1" t="s">
        <v>156</v>
      </c>
      <c r="E50" s="16">
        <f ca="1">'County Totals'!F100</f>
        <v>2879.9490000000001</v>
      </c>
      <c r="F50" s="16">
        <f ca="1">'County Totals'!G100</f>
        <v>1170.1659999999999</v>
      </c>
      <c r="G50" s="16">
        <f t="shared" si="30"/>
        <v>-1709.7830000000001</v>
      </c>
      <c r="H50" s="4">
        <f t="shared" si="31"/>
        <v>-0.59368516595259158</v>
      </c>
      <c r="I50" s="16">
        <f ca="1">'County Totals'!J100</f>
        <v>272.77300000000002</v>
      </c>
      <c r="J50" s="16">
        <f ca="1">'County Totals'!K100</f>
        <v>122.47799999999999</v>
      </c>
      <c r="K50" s="16">
        <f t="shared" si="32"/>
        <v>-150.29500000000002</v>
      </c>
      <c r="L50" s="4">
        <f t="shared" si="33"/>
        <v>-0.55098928413002757</v>
      </c>
      <c r="M50" s="16">
        <f ca="1">'County Totals'!N100</f>
        <v>143.965</v>
      </c>
      <c r="N50" s="16">
        <f ca="1">'County Totals'!O100</f>
        <v>4.673</v>
      </c>
      <c r="O50" s="16">
        <f t="shared" si="34"/>
        <v>-139.292</v>
      </c>
      <c r="P50" s="4">
        <f t="shared" si="35"/>
        <v>-0.96754072170319172</v>
      </c>
    </row>
    <row r="51" spans="3:16">
      <c r="D51" s="1" t="s">
        <v>157</v>
      </c>
      <c r="E51" s="16">
        <f ca="1">'County Totals'!F101</f>
        <v>14163.016332227715</v>
      </c>
      <c r="F51" s="16">
        <f ca="1">'County Totals'!G101</f>
        <v>3779.0478334135814</v>
      </c>
      <c r="G51" s="16">
        <f t="shared" si="30"/>
        <v>-10383.968498814134</v>
      </c>
      <c r="H51" s="4">
        <f t="shared" si="31"/>
        <v>-0.73317492935354323</v>
      </c>
      <c r="I51" s="16">
        <f ca="1">'County Totals'!J101</f>
        <v>485.74730933713971</v>
      </c>
      <c r="J51" s="16">
        <f ca="1">'County Totals'!K101</f>
        <v>175.21500467879582</v>
      </c>
      <c r="K51" s="16">
        <f t="shared" si="32"/>
        <v>-310.53230465834389</v>
      </c>
      <c r="L51" s="4">
        <f t="shared" si="33"/>
        <v>-0.63928775041925057</v>
      </c>
      <c r="M51" s="16">
        <f ca="1">'County Totals'!N101</f>
        <v>103.50025239693225</v>
      </c>
      <c r="N51" s="16">
        <f ca="1">'County Totals'!O101</f>
        <v>37.916401324421145</v>
      </c>
      <c r="O51" s="16">
        <f t="shared" si="34"/>
        <v>-65.583851072511109</v>
      </c>
      <c r="P51" s="4">
        <f t="shared" si="35"/>
        <v>-0.63365885158416302</v>
      </c>
    </row>
    <row r="52" spans="3:16">
      <c r="D52" s="1" t="s">
        <v>152</v>
      </c>
      <c r="E52" s="16">
        <f ca="1">'County Totals'!F102</f>
        <v>0</v>
      </c>
      <c r="F52" s="16">
        <f ca="1">'County Totals'!G102</f>
        <v>0</v>
      </c>
      <c r="G52" s="16">
        <f t="shared" si="30"/>
        <v>0</v>
      </c>
      <c r="H52" s="4">
        <f t="shared" si="31"/>
        <v>0</v>
      </c>
      <c r="I52" s="16">
        <f ca="1">'County Totals'!J102</f>
        <v>0</v>
      </c>
      <c r="J52" s="16">
        <f ca="1">'County Totals'!K102</f>
        <v>0</v>
      </c>
      <c r="K52" s="16">
        <f t="shared" si="32"/>
        <v>0</v>
      </c>
      <c r="L52" s="4">
        <f t="shared" si="33"/>
        <v>0</v>
      </c>
      <c r="M52" s="16">
        <f ca="1">'County Totals'!N102</f>
        <v>0</v>
      </c>
      <c r="N52" s="16">
        <f ca="1">'County Totals'!O102</f>
        <v>0</v>
      </c>
      <c r="O52" s="16">
        <f t="shared" si="34"/>
        <v>0</v>
      </c>
      <c r="P52" s="4">
        <f t="shared" si="35"/>
        <v>0</v>
      </c>
    </row>
    <row r="53" spans="3:16">
      <c r="D53" s="1" t="s">
        <v>153</v>
      </c>
      <c r="E53" s="16">
        <f ca="1">'County Totals'!F103</f>
        <v>1147.3420000000001</v>
      </c>
      <c r="F53" s="16">
        <f ca="1">'County Totals'!G103</f>
        <v>1383.0740000000001</v>
      </c>
      <c r="G53" s="16">
        <f t="shared" si="30"/>
        <v>235.73199999999997</v>
      </c>
      <c r="H53" s="4">
        <f t="shared" si="31"/>
        <v>0.20545922662989757</v>
      </c>
      <c r="I53" s="16">
        <f ca="1">'County Totals'!J103</f>
        <v>253.94200000000001</v>
      </c>
      <c r="J53" s="16">
        <f ca="1">'County Totals'!K103</f>
        <v>272.07400000000001</v>
      </c>
      <c r="K53" s="16">
        <f t="shared" si="32"/>
        <v>18.132000000000005</v>
      </c>
      <c r="L53" s="4">
        <f t="shared" si="33"/>
        <v>7.1402131195312329E-2</v>
      </c>
      <c r="M53" s="16">
        <f ca="1">'County Totals'!N103</f>
        <v>102.492</v>
      </c>
      <c r="N53" s="16">
        <f ca="1">'County Totals'!O103</f>
        <v>120.46899999999999</v>
      </c>
      <c r="O53" s="16">
        <f t="shared" si="34"/>
        <v>17.97699999999999</v>
      </c>
      <c r="P53" s="4">
        <f t="shared" si="35"/>
        <v>0.17539905553604174</v>
      </c>
    </row>
    <row r="54" spans="3:16">
      <c r="E54" s="13">
        <f ca="1">SUM(E48:E53)</f>
        <v>20309.764032227715</v>
      </c>
      <c r="F54" s="13">
        <f ca="1">SUM(F48:F53)</f>
        <v>8176.6874334135809</v>
      </c>
      <c r="G54" s="13">
        <f t="shared" si="30"/>
        <v>-12133.076598814134</v>
      </c>
      <c r="H54" s="12">
        <f t="shared" si="31"/>
        <v>-0.59740116032669111</v>
      </c>
      <c r="I54" s="13">
        <f ca="1">SUM(I48:I53)</f>
        <v>3720.7467093371397</v>
      </c>
      <c r="J54" s="13">
        <f ca="1">SUM(J48:J53)</f>
        <v>3189.566604678796</v>
      </c>
      <c r="K54" s="13">
        <f t="shared" si="32"/>
        <v>-531.18010465834368</v>
      </c>
      <c r="L54" s="12">
        <f t="shared" si="33"/>
        <v>-0.14276169440004013</v>
      </c>
      <c r="M54" s="13">
        <f ca="1">SUM(M48:M53)</f>
        <v>3383.5864523969326</v>
      </c>
      <c r="N54" s="13">
        <f ca="1">SUM(N48:N53)</f>
        <v>1929.167401324421</v>
      </c>
      <c r="O54" s="13">
        <f t="shared" si="34"/>
        <v>-1454.4190510725116</v>
      </c>
      <c r="P54" s="12">
        <f t="shared" si="35"/>
        <v>-0.42984539379574627</v>
      </c>
    </row>
    <row r="55" spans="3:16">
      <c r="G55" s="16"/>
      <c r="K55" s="16"/>
    </row>
    <row r="56" spans="3:16">
      <c r="C56" s="9" t="s">
        <v>6</v>
      </c>
      <c r="D56" s="1" t="s">
        <v>3</v>
      </c>
      <c r="E56" s="16">
        <f ca="1">SUM('County Totals'!F104:F125)</f>
        <v>64043.504300000001</v>
      </c>
      <c r="F56" s="16">
        <f ca="1">SUM('County Totals'!G104:G125)</f>
        <v>56873.462499999994</v>
      </c>
      <c r="G56" s="16">
        <f t="shared" ref="G56:G62" si="36">F56-E56</f>
        <v>-7170.0418000000063</v>
      </c>
      <c r="H56" s="4">
        <f t="shared" ref="H56:H62" si="37">IF(E56&gt;0,(F56-E56)/E56,0)</f>
        <v>-0.11195580064471904</v>
      </c>
      <c r="I56" s="16">
        <f ca="1">SUM('County Totals'!J104:J125)</f>
        <v>18512.345600000001</v>
      </c>
      <c r="J56" s="16">
        <f ca="1">SUM('County Totals'!K104:K125)</f>
        <v>19317.802299999999</v>
      </c>
      <c r="K56" s="16">
        <f t="shared" ref="K56:K62" si="38">J56-I56</f>
        <v>805.45669999999882</v>
      </c>
      <c r="L56" s="4">
        <f t="shared" ref="L56:L62" si="39">IF(I56&gt;0,(J56-I56)/I56,0)</f>
        <v>4.3509165040652588E-2</v>
      </c>
      <c r="M56" s="16">
        <f ca="1">SUM('County Totals'!N104:N125)</f>
        <v>42121.611499999999</v>
      </c>
      <c r="N56" s="16">
        <f ca="1">SUM('County Totals'!O104:O125)</f>
        <v>10353.4457</v>
      </c>
      <c r="O56" s="16">
        <f t="shared" ref="O56:O62" si="40">N56-M56</f>
        <v>-31768.165799999999</v>
      </c>
      <c r="P56" s="4">
        <f t="shared" ref="P56:P62" si="41">IF(M56&gt;0,(N56-M56)/M56,0)</f>
        <v>-0.75420110173135235</v>
      </c>
    </row>
    <row r="57" spans="3:16">
      <c r="D57" s="1" t="s">
        <v>154</v>
      </c>
      <c r="E57" s="16">
        <f ca="1">SUM('County Totals'!F126:F147)</f>
        <v>46842.291599999997</v>
      </c>
      <c r="F57" s="16">
        <f ca="1">SUM('County Totals'!G126:G147)</f>
        <v>31819.569</v>
      </c>
      <c r="G57" s="16">
        <f t="shared" si="36"/>
        <v>-15022.722599999997</v>
      </c>
      <c r="H57" s="4">
        <f t="shared" si="37"/>
        <v>-0.3207085325432712</v>
      </c>
      <c r="I57" s="16">
        <f ca="1">SUM('County Totals'!J126:J147)</f>
        <v>1705.3034000000002</v>
      </c>
      <c r="J57" s="16">
        <f ca="1">SUM('County Totals'!K126:K147)</f>
        <v>755.04299999999989</v>
      </c>
      <c r="K57" s="16">
        <f t="shared" si="38"/>
        <v>-950.26040000000035</v>
      </c>
      <c r="L57" s="4">
        <f t="shared" si="39"/>
        <v>-0.55723831899942278</v>
      </c>
      <c r="M57" s="16">
        <f ca="1">SUM('County Totals'!N126:N147)</f>
        <v>11822.6844</v>
      </c>
      <c r="N57" s="16">
        <f ca="1">SUM('County Totals'!O126:O147)</f>
        <v>1957.2139999999999</v>
      </c>
      <c r="O57" s="16">
        <f t="shared" si="40"/>
        <v>-9865.4704000000002</v>
      </c>
      <c r="P57" s="4">
        <f t="shared" si="41"/>
        <v>-0.83445265611589869</v>
      </c>
    </row>
    <row r="58" spans="3:16">
      <c r="D58" s="26" t="s">
        <v>156</v>
      </c>
      <c r="E58" s="27">
        <f ca="1">SUM('County Totals'!F148:F169)</f>
        <v>71021.462000000014</v>
      </c>
      <c r="F58" s="27">
        <f ca="1">SUM('County Totals'!G148:G169)</f>
        <v>13771.206</v>
      </c>
      <c r="G58" s="27">
        <f t="shared" si="36"/>
        <v>-57250.256000000016</v>
      </c>
      <c r="H58" s="28">
        <f t="shared" si="37"/>
        <v>-0.8060979651474931</v>
      </c>
      <c r="I58" s="27">
        <f ca="1">SUM('County Totals'!J148:J169)</f>
        <v>5926.3829999999998</v>
      </c>
      <c r="J58" s="27">
        <f ca="1">SUM('County Totals'!K148:K169)</f>
        <v>1528.3009999999999</v>
      </c>
      <c r="K58" s="27">
        <f t="shared" si="38"/>
        <v>-4398.0820000000003</v>
      </c>
      <c r="L58" s="28">
        <f t="shared" si="39"/>
        <v>-0.74211909692640532</v>
      </c>
      <c r="M58" s="27">
        <f ca="1">SUM('County Totals'!N148:N169)</f>
        <v>2204.1620000000007</v>
      </c>
      <c r="N58" s="27">
        <f ca="1">SUM('County Totals'!O148:O169)</f>
        <v>55.681999999999995</v>
      </c>
      <c r="O58" s="27">
        <f t="shared" si="40"/>
        <v>-2148.4800000000009</v>
      </c>
      <c r="P58" s="28">
        <f t="shared" si="41"/>
        <v>-0.97473779150534323</v>
      </c>
    </row>
    <row r="59" spans="3:16">
      <c r="D59" s="1" t="s">
        <v>157</v>
      </c>
      <c r="E59" s="16">
        <f ca="1">SUM('County Totals'!F170:F191)</f>
        <v>252722.56071913257</v>
      </c>
      <c r="F59" s="16">
        <f ca="1">SUM('County Totals'!G170:G191)</f>
        <v>74473.954532005329</v>
      </c>
      <c r="G59" s="16">
        <f t="shared" si="36"/>
        <v>-178248.60618712724</v>
      </c>
      <c r="H59" s="4">
        <f t="shared" si="37"/>
        <v>-0.70531339062058174</v>
      </c>
      <c r="I59" s="16">
        <f ca="1">SUM('County Totals'!J170:J191)</f>
        <v>10189.385773365933</v>
      </c>
      <c r="J59" s="16">
        <f ca="1">SUM('County Totals'!K170:K191)</f>
        <v>4878.1567546225715</v>
      </c>
      <c r="K59" s="16">
        <f t="shared" si="38"/>
        <v>-5311.2290187433618</v>
      </c>
      <c r="L59" s="4">
        <f t="shared" si="39"/>
        <v>-0.5212511467203842</v>
      </c>
      <c r="M59" s="16">
        <f ca="1">SUM('County Totals'!N170:N191)</f>
        <v>1750.1595223966676</v>
      </c>
      <c r="N59" s="16">
        <f ca="1">SUM('County Totals'!O170:O191)</f>
        <v>1564.4160503424855</v>
      </c>
      <c r="O59" s="16">
        <f t="shared" si="40"/>
        <v>-185.74347205418212</v>
      </c>
      <c r="P59" s="4">
        <f t="shared" si="41"/>
        <v>-0.10612945258831326</v>
      </c>
    </row>
    <row r="60" spans="3:16">
      <c r="D60" s="1" t="s">
        <v>152</v>
      </c>
      <c r="E60" s="16">
        <f ca="1">SUM('County Totals'!F192:F213)</f>
        <v>36928.144</v>
      </c>
      <c r="F60" s="16">
        <f ca="1">SUM('County Totals'!G192:G213)</f>
        <v>33841.036954292002</v>
      </c>
      <c r="G60" s="16">
        <f t="shared" si="36"/>
        <v>-3087.1070457079986</v>
      </c>
      <c r="H60" s="4">
        <f t="shared" si="37"/>
        <v>-8.3597676766750006E-2</v>
      </c>
      <c r="I60" s="16">
        <f ca="1">SUM('County Totals'!J192:J213)</f>
        <v>6267.4690000000001</v>
      </c>
      <c r="J60" s="16">
        <f ca="1">SUM('County Totals'!K192:K213)</f>
        <v>4273.58554</v>
      </c>
      <c r="K60" s="16">
        <f t="shared" si="38"/>
        <v>-1993.88346</v>
      </c>
      <c r="L60" s="4">
        <f t="shared" si="39"/>
        <v>-0.31813216148336754</v>
      </c>
      <c r="M60" s="16">
        <f ca="1">SUM('County Totals'!N192:N213)</f>
        <v>63236.122999999992</v>
      </c>
      <c r="N60" s="16">
        <f ca="1">SUM('County Totals'!O192:O213)</f>
        <v>44139.139566280006</v>
      </c>
      <c r="O60" s="16">
        <f t="shared" si="40"/>
        <v>-19096.983433719986</v>
      </c>
      <c r="P60" s="4">
        <f t="shared" si="41"/>
        <v>-0.3019948492686686</v>
      </c>
    </row>
    <row r="61" spans="3:16">
      <c r="D61" s="1" t="s">
        <v>153</v>
      </c>
      <c r="E61" s="16">
        <f ca="1">SUM('County Totals'!F214:F235)</f>
        <v>20116.612999999998</v>
      </c>
      <c r="F61" s="16">
        <f ca="1">SUM('County Totals'!G214:G235)</f>
        <v>20881.398000000001</v>
      </c>
      <c r="G61" s="16">
        <f t="shared" si="36"/>
        <v>764.78500000000349</v>
      </c>
      <c r="H61" s="4">
        <f t="shared" si="37"/>
        <v>3.8017582780958382E-2</v>
      </c>
      <c r="I61" s="16">
        <f ca="1">SUM('County Totals'!J214:J235)</f>
        <v>1529.8519999999996</v>
      </c>
      <c r="J61" s="16">
        <f ca="1">SUM('County Totals'!K214:K235)</f>
        <v>1704.3059999999998</v>
      </c>
      <c r="K61" s="16">
        <f t="shared" si="38"/>
        <v>174.45400000000018</v>
      </c>
      <c r="L61" s="4">
        <f t="shared" si="39"/>
        <v>0.11403325288982216</v>
      </c>
      <c r="M61" s="16">
        <f ca="1">SUM('County Totals'!N214:N235)</f>
        <v>5292.7520000000004</v>
      </c>
      <c r="N61" s="16">
        <f ca="1">SUM('County Totals'!O214:O235)</f>
        <v>5351.4459999999999</v>
      </c>
      <c r="O61" s="16">
        <f t="shared" si="40"/>
        <v>58.693999999999505</v>
      </c>
      <c r="P61" s="4">
        <f t="shared" si="41"/>
        <v>1.108950504387878E-2</v>
      </c>
    </row>
    <row r="62" spans="3:16">
      <c r="E62" s="13">
        <f ca="1">SUM(E56:E61)</f>
        <v>491674.57561913261</v>
      </c>
      <c r="F62" s="13">
        <f ca="1">SUM(F56:F61)</f>
        <v>231660.62698629737</v>
      </c>
      <c r="G62" s="13">
        <f t="shared" si="36"/>
        <v>-260013.94863283524</v>
      </c>
      <c r="H62" s="12">
        <f t="shared" si="37"/>
        <v>-0.52883342260562738</v>
      </c>
      <c r="I62" s="13">
        <f ca="1">SUM(I56:I61)</f>
        <v>44130.738773365927</v>
      </c>
      <c r="J62" s="13">
        <f ca="1">SUM(J56:J61)</f>
        <v>32457.194594622571</v>
      </c>
      <c r="K62" s="13">
        <f t="shared" si="38"/>
        <v>-11673.544178743356</v>
      </c>
      <c r="L62" s="12">
        <f t="shared" si="39"/>
        <v>-0.26452183904495724</v>
      </c>
      <c r="M62" s="13">
        <f ca="1">SUM(M56:M61)</f>
        <v>126427.49242239667</v>
      </c>
      <c r="N62" s="13">
        <f ca="1">SUM(N56:N61)</f>
        <v>63421.343316622486</v>
      </c>
      <c r="O62" s="13">
        <f t="shared" si="40"/>
        <v>-63006.14910577418</v>
      </c>
      <c r="P62" s="12">
        <f t="shared" si="41"/>
        <v>-0.49835797498276274</v>
      </c>
    </row>
    <row r="63" spans="3:16">
      <c r="G63" s="16"/>
      <c r="K63" s="16"/>
    </row>
    <row r="64" spans="3:16">
      <c r="C64" s="9" t="s">
        <v>11</v>
      </c>
      <c r="D64" s="1" t="s">
        <v>3</v>
      </c>
      <c r="E64" s="16">
        <f ca="1">SUM('County Totals'!F236:F244)</f>
        <v>18043.034</v>
      </c>
      <c r="F64" s="16">
        <f ca="1">SUM('County Totals'!G236:G244)</f>
        <v>17741.457900000001</v>
      </c>
      <c r="G64" s="16">
        <f t="shared" ref="G64:G70" si="42">F64-E64</f>
        <v>-301.57609999999841</v>
      </c>
      <c r="H64" s="4">
        <f t="shared" ref="H64:H70" si="43">IF(E64&gt;0,(F64-E64)/E64,0)</f>
        <v>-1.6714267678041198E-2</v>
      </c>
      <c r="I64" s="16">
        <f ca="1">SUM('County Totals'!J236:J244)</f>
        <v>13811.3197</v>
      </c>
      <c r="J64" s="16">
        <f ca="1">SUM('County Totals'!K236:K244)</f>
        <v>12982.595100000002</v>
      </c>
      <c r="K64" s="16">
        <f t="shared" ref="K64:K70" si="44">J64-I64</f>
        <v>-828.72459999999774</v>
      </c>
      <c r="L64" s="4">
        <f t="shared" ref="L64:L70" si="45">IF(I64&gt;0,(J64-I64)/I64,0)</f>
        <v>-6.00032884619996E-2</v>
      </c>
      <c r="M64" s="16">
        <f ca="1">SUM('County Totals'!N236:N244)</f>
        <v>16763.165400000002</v>
      </c>
      <c r="N64" s="16">
        <f ca="1">SUM('County Totals'!O236:O244)</f>
        <v>9755.8909000000003</v>
      </c>
      <c r="O64" s="16">
        <f t="shared" ref="O64:O70" si="46">N64-M64</f>
        <v>-7007.2745000000014</v>
      </c>
      <c r="P64" s="4">
        <f t="shared" ref="P64:P70" si="47">IF(M64&gt;0,(N64-M64)/M64,0)</f>
        <v>-0.41801618804047597</v>
      </c>
    </row>
    <row r="65" spans="3:16">
      <c r="D65" s="1" t="s">
        <v>154</v>
      </c>
      <c r="E65" s="16">
        <f ca="1">SUM('County Totals'!F245:F253)</f>
        <v>12270.833999999999</v>
      </c>
      <c r="F65" s="16">
        <f ca="1">SUM('County Totals'!G245:G253)</f>
        <v>9357.4309999999987</v>
      </c>
      <c r="G65" s="16">
        <f t="shared" si="42"/>
        <v>-2913.4030000000002</v>
      </c>
      <c r="H65" s="4">
        <f t="shared" si="43"/>
        <v>-0.23742501935891241</v>
      </c>
      <c r="I65" s="16">
        <f ca="1">SUM('County Totals'!J245:J253)</f>
        <v>658.41700000000003</v>
      </c>
      <c r="J65" s="16">
        <f ca="1">SUM('County Totals'!K245:K253)</f>
        <v>298.52099999999996</v>
      </c>
      <c r="K65" s="16">
        <f t="shared" si="44"/>
        <v>-359.89600000000007</v>
      </c>
      <c r="L65" s="4">
        <f t="shared" si="45"/>
        <v>-0.5466080007047206</v>
      </c>
      <c r="M65" s="16">
        <f ca="1">SUM('County Totals'!N245:N253)</f>
        <v>5135.8670000000002</v>
      </c>
      <c r="N65" s="16">
        <f ca="1">SUM('County Totals'!O245:O253)</f>
        <v>676.70999999999992</v>
      </c>
      <c r="O65" s="16">
        <f t="shared" si="46"/>
        <v>-4459.1570000000002</v>
      </c>
      <c r="P65" s="4">
        <f t="shared" si="47"/>
        <v>-0.86823841037939653</v>
      </c>
    </row>
    <row r="66" spans="3:16">
      <c r="D66" s="1" t="s">
        <v>156</v>
      </c>
      <c r="E66" s="16">
        <f ca="1">SUM('County Totals'!F254:F262)</f>
        <v>19578.751</v>
      </c>
      <c r="F66" s="16">
        <f ca="1">SUM('County Totals'!G254:G262)</f>
        <v>8304.5450000000001</v>
      </c>
      <c r="G66" s="16">
        <f t="shared" si="42"/>
        <v>-11274.206</v>
      </c>
      <c r="H66" s="4">
        <f t="shared" si="43"/>
        <v>-0.57583887756680696</v>
      </c>
      <c r="I66" s="16">
        <f ca="1">SUM('County Totals'!J254:J262)</f>
        <v>1807.7220000000002</v>
      </c>
      <c r="J66" s="16">
        <f ca="1">SUM('County Totals'!K254:K262)</f>
        <v>1058.68</v>
      </c>
      <c r="K66" s="16">
        <f t="shared" si="44"/>
        <v>-749.04200000000014</v>
      </c>
      <c r="L66" s="4">
        <f t="shared" si="45"/>
        <v>-0.4143568535427461</v>
      </c>
      <c r="M66" s="16">
        <f ca="1">SUM('County Totals'!N254:N262)</f>
        <v>998.21500000000003</v>
      </c>
      <c r="N66" s="16">
        <f ca="1">SUM('County Totals'!O254:O262)</f>
        <v>32.49</v>
      </c>
      <c r="O66" s="16">
        <f t="shared" si="46"/>
        <v>-965.72500000000002</v>
      </c>
      <c r="P66" s="4">
        <f t="shared" si="47"/>
        <v>-0.96745190164443529</v>
      </c>
    </row>
    <row r="67" spans="3:16">
      <c r="D67" s="1" t="s">
        <v>157</v>
      </c>
      <c r="E67" s="16">
        <f ca="1">SUM('County Totals'!F263:F271)</f>
        <v>106315.36029816464</v>
      </c>
      <c r="F67" s="16">
        <f ca="1">SUM('County Totals'!G263:G271)</f>
        <v>26647.615091739397</v>
      </c>
      <c r="G67" s="16">
        <f t="shared" si="42"/>
        <v>-79667.745206425243</v>
      </c>
      <c r="H67" s="4">
        <f t="shared" si="43"/>
        <v>-0.7493531036624872</v>
      </c>
      <c r="I67" s="16">
        <f ca="1">SUM('County Totals'!J263:J271)</f>
        <v>3794.5506179773629</v>
      </c>
      <c r="J67" s="16">
        <f ca="1">SUM('County Totals'!K263:K271)</f>
        <v>1442.8224023653115</v>
      </c>
      <c r="K67" s="16">
        <f t="shared" si="44"/>
        <v>-2351.7282156120514</v>
      </c>
      <c r="L67" s="4">
        <f t="shared" si="45"/>
        <v>-0.61976461836358643</v>
      </c>
      <c r="M67" s="16">
        <f ca="1">SUM('County Totals'!N263:N271)</f>
        <v>772.54665807331946</v>
      </c>
      <c r="N67" s="16">
        <f ca="1">SUM('County Totals'!O263:O271)</f>
        <v>421.83796586275173</v>
      </c>
      <c r="O67" s="16">
        <f t="shared" si="46"/>
        <v>-350.70869221056773</v>
      </c>
      <c r="P67" s="4">
        <f t="shared" si="47"/>
        <v>-0.45396441567064977</v>
      </c>
    </row>
    <row r="68" spans="3:16">
      <c r="D68" s="1" t="s">
        <v>152</v>
      </c>
      <c r="E68" s="16">
        <f ca="1">SUM('County Totals'!F272:F280)</f>
        <v>12616.371999999999</v>
      </c>
      <c r="F68" s="16">
        <f ca="1">SUM('County Totals'!G272:G280)</f>
        <v>4873.4040000000005</v>
      </c>
      <c r="G68" s="16">
        <f t="shared" si="42"/>
        <v>-7742.9679999999989</v>
      </c>
      <c r="H68" s="4">
        <f t="shared" si="43"/>
        <v>-0.61372381854308033</v>
      </c>
      <c r="I68" s="16">
        <f ca="1">SUM('County Totals'!J272:J280)</f>
        <v>1048.2689999999998</v>
      </c>
      <c r="J68" s="16">
        <f ca="1">SUM('County Totals'!K272:K280)</f>
        <v>812.58600000000001</v>
      </c>
      <c r="K68" s="16">
        <f t="shared" si="44"/>
        <v>-235.68299999999977</v>
      </c>
      <c r="L68" s="4">
        <f t="shared" si="45"/>
        <v>-0.22483064938484285</v>
      </c>
      <c r="M68" s="16">
        <f ca="1">SUM('County Totals'!N272:N280)</f>
        <v>20664.8</v>
      </c>
      <c r="N68" s="16">
        <f ca="1">SUM('County Totals'!O272:O280)</f>
        <v>4562.9690000000001</v>
      </c>
      <c r="O68" s="16">
        <f t="shared" si="46"/>
        <v>-16101.830999999998</v>
      </c>
      <c r="P68" s="4">
        <f t="shared" si="47"/>
        <v>-0.77919123340172658</v>
      </c>
    </row>
    <row r="69" spans="3:16">
      <c r="D69" s="1" t="s">
        <v>153</v>
      </c>
      <c r="E69" s="16">
        <f ca="1">SUM('County Totals'!F281:F289)</f>
        <v>19142.682000000001</v>
      </c>
      <c r="F69" s="16">
        <f ca="1">SUM('County Totals'!G281:G289)</f>
        <v>14944.069000000001</v>
      </c>
      <c r="G69" s="16">
        <f t="shared" si="42"/>
        <v>-4198.6129999999994</v>
      </c>
      <c r="H69" s="4">
        <f t="shared" si="43"/>
        <v>-0.21933253657977494</v>
      </c>
      <c r="I69" s="16">
        <f ca="1">SUM('County Totals'!J281:J289)</f>
        <v>3524.0859999999998</v>
      </c>
      <c r="J69" s="16">
        <f ca="1">SUM('County Totals'!K281:K289)</f>
        <v>3062.2180000000003</v>
      </c>
      <c r="K69" s="16">
        <f t="shared" si="44"/>
        <v>-461.86799999999948</v>
      </c>
      <c r="L69" s="4">
        <f t="shared" si="45"/>
        <v>-0.13106036572319732</v>
      </c>
      <c r="M69" s="16">
        <f ca="1">SUM('County Totals'!N281:N289)</f>
        <v>14370.115</v>
      </c>
      <c r="N69" s="16">
        <f ca="1">SUM('County Totals'!O281:O289)</f>
        <v>8990.1530000000002</v>
      </c>
      <c r="O69" s="16">
        <f t="shared" si="46"/>
        <v>-5379.9619999999995</v>
      </c>
      <c r="P69" s="4">
        <f t="shared" si="47"/>
        <v>-0.37438545203013335</v>
      </c>
    </row>
    <row r="70" spans="3:16">
      <c r="E70" s="13">
        <f ca="1">SUM(E64:E69)</f>
        <v>187967.03329816464</v>
      </c>
      <c r="F70" s="13">
        <f ca="1">SUM(F64:F69)</f>
        <v>81868.521991739399</v>
      </c>
      <c r="G70" s="13">
        <f t="shared" si="42"/>
        <v>-106098.51130642524</v>
      </c>
      <c r="H70" s="12">
        <f t="shared" si="43"/>
        <v>-0.56445276304449299</v>
      </c>
      <c r="I70" s="13">
        <f ca="1">SUM(I64:I69)</f>
        <v>24644.364317977361</v>
      </c>
      <c r="J70" s="13">
        <f ca="1">SUM(J64:J69)</f>
        <v>19657.422502365316</v>
      </c>
      <c r="K70" s="13">
        <f t="shared" si="44"/>
        <v>-4986.9418156120446</v>
      </c>
      <c r="L70" s="12">
        <f t="shared" si="45"/>
        <v>-0.20235627712962403</v>
      </c>
      <c r="M70" s="13">
        <f ca="1">SUM(M64:M69)</f>
        <v>58704.70905807332</v>
      </c>
      <c r="N70" s="13">
        <f ca="1">SUM(N64:N69)</f>
        <v>24440.050865862751</v>
      </c>
      <c r="O70" s="13">
        <f t="shared" si="46"/>
        <v>-34264.658192210569</v>
      </c>
      <c r="P70" s="12">
        <f t="shared" si="47"/>
        <v>-0.58367818769554647</v>
      </c>
    </row>
    <row r="71" spans="3:16">
      <c r="G71" s="16"/>
      <c r="K71" s="16"/>
    </row>
    <row r="72" spans="3:16">
      <c r="C72" s="9" t="s">
        <v>86</v>
      </c>
      <c r="D72" s="1" t="s">
        <v>3</v>
      </c>
      <c r="E72" s="16">
        <f ca="1">SUM('County Totals'!F290:F297)</f>
        <v>8607.8039000000008</v>
      </c>
      <c r="F72" s="16">
        <f ca="1">SUM('County Totals'!G290:G297)</f>
        <v>8613.0097999999998</v>
      </c>
      <c r="G72" s="16">
        <f t="shared" ref="G72:G78" si="48">F72-E72</f>
        <v>5.2058999999990192</v>
      </c>
      <c r="H72" s="4">
        <f t="shared" ref="H72:H78" si="49">IF(E72&gt;0,(F72-E72)/E72,0)</f>
        <v>6.0478840601828983E-4</v>
      </c>
      <c r="I72" s="16">
        <f ca="1">SUM('County Totals'!J290:J297)</f>
        <v>7562.4696000000004</v>
      </c>
      <c r="J72" s="16">
        <f ca="1">SUM('County Totals'!K290:K297)</f>
        <v>6834.6493</v>
      </c>
      <c r="K72" s="16">
        <f t="shared" ref="K72:K78" si="50">J72-I72</f>
        <v>-727.82030000000032</v>
      </c>
      <c r="L72" s="4">
        <f t="shared" ref="L72:L78" si="51">IF(I72&gt;0,(J72-I72)/I72,0)</f>
        <v>-9.624108769971125E-2</v>
      </c>
      <c r="M72" s="16">
        <f ca="1">SUM('County Totals'!N290:N297)</f>
        <v>13589.475700000001</v>
      </c>
      <c r="N72" s="16">
        <f ca="1">SUM('County Totals'!O290:O297)</f>
        <v>10791.447199999999</v>
      </c>
      <c r="O72" s="16">
        <f t="shared" ref="O72:O78" si="52">N72-M72</f>
        <v>-2798.0285000000022</v>
      </c>
      <c r="P72" s="4">
        <f t="shared" ref="P72:P78" si="53">IF(M72&gt;0,(N72-M72)/M72,0)</f>
        <v>-0.2058967219758156</v>
      </c>
    </row>
    <row r="73" spans="3:16">
      <c r="D73" s="1" t="s">
        <v>154</v>
      </c>
      <c r="E73" s="16">
        <f ca="1">SUM('County Totals'!F298:F305)</f>
        <v>14257.964999999998</v>
      </c>
      <c r="F73" s="16">
        <f ca="1">SUM('County Totals'!G298:G305)</f>
        <v>7115.6350000000002</v>
      </c>
      <c r="G73" s="16">
        <f t="shared" si="48"/>
        <v>-7142.3299999999981</v>
      </c>
      <c r="H73" s="4">
        <f t="shared" si="49"/>
        <v>-0.50093614341177017</v>
      </c>
      <c r="I73" s="16">
        <f ca="1">SUM('County Totals'!J298:J305)</f>
        <v>467.01499999999999</v>
      </c>
      <c r="J73" s="16">
        <f ca="1">SUM('County Totals'!K298:K305)</f>
        <v>195.77699999999996</v>
      </c>
      <c r="K73" s="16">
        <f t="shared" si="50"/>
        <v>-271.23800000000006</v>
      </c>
      <c r="L73" s="4">
        <f t="shared" si="51"/>
        <v>-0.58079076689185583</v>
      </c>
      <c r="M73" s="16">
        <f ca="1">SUM('County Totals'!N298:N305)</f>
        <v>260.11199999999997</v>
      </c>
      <c r="N73" s="16">
        <f ca="1">SUM('County Totals'!O298:O305)</f>
        <v>95.177999999999983</v>
      </c>
      <c r="O73" s="16">
        <f t="shared" si="52"/>
        <v>-164.93399999999997</v>
      </c>
      <c r="P73" s="4">
        <f t="shared" si="53"/>
        <v>-0.6340883926923786</v>
      </c>
    </row>
    <row r="74" spans="3:16">
      <c r="D74" s="1" t="s">
        <v>156</v>
      </c>
      <c r="E74" s="16">
        <f ca="1">SUM('County Totals'!F306:F313)</f>
        <v>9827.3290000000015</v>
      </c>
      <c r="F74" s="16">
        <f ca="1">SUM('County Totals'!G306:G313)</f>
        <v>4222.6090000000004</v>
      </c>
      <c r="G74" s="16">
        <f t="shared" si="48"/>
        <v>-5604.7200000000012</v>
      </c>
      <c r="H74" s="4">
        <f t="shared" si="49"/>
        <v>-0.57031976847422128</v>
      </c>
      <c r="I74" s="16">
        <f ca="1">SUM('County Totals'!J306:J313)</f>
        <v>880.23599999999988</v>
      </c>
      <c r="J74" s="16">
        <f ca="1">SUM('County Totals'!K306:K313)</f>
        <v>431.92199999999997</v>
      </c>
      <c r="K74" s="16">
        <f t="shared" si="50"/>
        <v>-448.31399999999991</v>
      </c>
      <c r="L74" s="4">
        <f t="shared" si="51"/>
        <v>-0.50931113928537342</v>
      </c>
      <c r="M74" s="16">
        <f ca="1">SUM('County Totals'!N306:N313)</f>
        <v>528.75</v>
      </c>
      <c r="N74" s="16">
        <f ca="1">SUM('County Totals'!O306:O313)</f>
        <v>15.003000000000002</v>
      </c>
      <c r="O74" s="16">
        <f t="shared" si="52"/>
        <v>-513.74699999999996</v>
      </c>
      <c r="P74" s="4">
        <f t="shared" si="53"/>
        <v>-0.97162553191489354</v>
      </c>
    </row>
    <row r="75" spans="3:16">
      <c r="D75" s="1" t="s">
        <v>157</v>
      </c>
      <c r="E75" s="16">
        <f ca="1">SUM('County Totals'!F314:F321)</f>
        <v>56651.847680354062</v>
      </c>
      <c r="F75" s="16">
        <f ca="1">SUM('County Totals'!G314:G321)</f>
        <v>12725.184939807526</v>
      </c>
      <c r="G75" s="16">
        <f t="shared" si="48"/>
        <v>-43926.662740546533</v>
      </c>
      <c r="H75" s="4">
        <f t="shared" si="49"/>
        <v>-0.7753791718920332</v>
      </c>
      <c r="I75" s="16">
        <f ca="1">SUM('County Totals'!J314:J321)</f>
        <v>1905.1989589659177</v>
      </c>
      <c r="J75" s="16">
        <f ca="1">SUM('County Totals'!K314:K321)</f>
        <v>531.00990977409651</v>
      </c>
      <c r="K75" s="16">
        <f t="shared" si="50"/>
        <v>-1374.1890491918211</v>
      </c>
      <c r="L75" s="4">
        <f t="shared" si="51"/>
        <v>-0.72128374977576515</v>
      </c>
      <c r="M75" s="16">
        <f ca="1">SUM('County Totals'!N314:N321)</f>
        <v>418.80523331558425</v>
      </c>
      <c r="N75" s="16">
        <f ca="1">SUM('County Totals'!O314:O321)</f>
        <v>140.74691295632414</v>
      </c>
      <c r="O75" s="16">
        <f t="shared" si="52"/>
        <v>-278.05832035926011</v>
      </c>
      <c r="P75" s="4">
        <f t="shared" si="53"/>
        <v>-0.6639322965425638</v>
      </c>
    </row>
    <row r="76" spans="3:16">
      <c r="D76" s="1" t="s">
        <v>152</v>
      </c>
      <c r="E76" s="16">
        <f ca="1">SUM('County Totals'!F322:F329)</f>
        <v>82657.440000000002</v>
      </c>
      <c r="F76" s="16">
        <f ca="1">SUM('County Totals'!G322:G329)</f>
        <v>84452.731</v>
      </c>
      <c r="G76" s="16">
        <f t="shared" si="48"/>
        <v>1795.2909999999974</v>
      </c>
      <c r="H76" s="4">
        <f t="shared" si="49"/>
        <v>2.1719654032353257E-2</v>
      </c>
      <c r="I76" s="16">
        <f ca="1">SUM('County Totals'!J322:J329)</f>
        <v>6292.5750000000007</v>
      </c>
      <c r="J76" s="16">
        <f ca="1">SUM('County Totals'!K322:K329)</f>
        <v>6347.5910000000003</v>
      </c>
      <c r="K76" s="16">
        <f t="shared" si="50"/>
        <v>55.015999999999622</v>
      </c>
      <c r="L76" s="4">
        <f t="shared" si="51"/>
        <v>8.7430026658402351E-3</v>
      </c>
      <c r="M76" s="16">
        <f ca="1">SUM('County Totals'!N322:N329)</f>
        <v>429185.53099999996</v>
      </c>
      <c r="N76" s="16">
        <f ca="1">SUM('County Totals'!O322:O329)</f>
        <v>93129.744999999995</v>
      </c>
      <c r="O76" s="16">
        <f t="shared" si="52"/>
        <v>-336055.78599999996</v>
      </c>
      <c r="P76" s="4">
        <f t="shared" si="53"/>
        <v>-0.78300819046017656</v>
      </c>
    </row>
    <row r="77" spans="3:16">
      <c r="D77" s="1" t="s">
        <v>153</v>
      </c>
      <c r="E77" s="16">
        <f ca="1">SUM('County Totals'!F330:F337)</f>
        <v>20216.832999999999</v>
      </c>
      <c r="F77" s="16">
        <f ca="1">SUM('County Totals'!G330:G337)</f>
        <v>18760.425999999999</v>
      </c>
      <c r="G77" s="16">
        <f t="shared" si="48"/>
        <v>-1456.4069999999992</v>
      </c>
      <c r="H77" s="4">
        <f t="shared" si="49"/>
        <v>-7.2039324853699849E-2</v>
      </c>
      <c r="I77" s="16">
        <f ca="1">SUM('County Totals'!J330:J337)</f>
        <v>5108.4739999999993</v>
      </c>
      <c r="J77" s="16">
        <f ca="1">SUM('County Totals'!K330:K337)</f>
        <v>5109.3369999999995</v>
      </c>
      <c r="K77" s="16">
        <f t="shared" si="50"/>
        <v>0.86300000000028376</v>
      </c>
      <c r="L77" s="4">
        <f t="shared" si="51"/>
        <v>1.689349891964379E-4</v>
      </c>
      <c r="M77" s="16">
        <f ca="1">SUM('County Totals'!N330:N337)</f>
        <v>13247.23</v>
      </c>
      <c r="N77" s="16">
        <f ca="1">SUM('County Totals'!O330:O337)</f>
        <v>13698.598</v>
      </c>
      <c r="O77" s="16">
        <f t="shared" si="52"/>
        <v>451.36800000000039</v>
      </c>
      <c r="P77" s="4">
        <f t="shared" si="53"/>
        <v>3.4072632542803322E-2</v>
      </c>
    </row>
    <row r="78" spans="3:16">
      <c r="E78" s="13">
        <f ca="1">SUM(E72:E77)</f>
        <v>192219.21858035406</v>
      </c>
      <c r="F78" s="13">
        <f ca="1">SUM(F72:F77)</f>
        <v>135889.59573980753</v>
      </c>
      <c r="G78" s="13">
        <f t="shared" si="48"/>
        <v>-56329.622840546537</v>
      </c>
      <c r="H78" s="12">
        <f t="shared" si="49"/>
        <v>-0.29304885982042878</v>
      </c>
      <c r="I78" s="13">
        <f ca="1">SUM(I72:I77)</f>
        <v>22215.968558965917</v>
      </c>
      <c r="J78" s="13">
        <f ca="1">SUM(J72:J77)</f>
        <v>19450.286209774094</v>
      </c>
      <c r="K78" s="13">
        <f t="shared" si="50"/>
        <v>-2765.6823491918221</v>
      </c>
      <c r="L78" s="12">
        <f t="shared" si="51"/>
        <v>-0.12449073925591457</v>
      </c>
      <c r="M78" s="13">
        <f ca="1">SUM(M72:M77)</f>
        <v>457229.90393331554</v>
      </c>
      <c r="N78" s="13">
        <f ca="1">SUM(N72:N77)</f>
        <v>117870.71811295631</v>
      </c>
      <c r="O78" s="13">
        <f t="shared" si="52"/>
        <v>-339359.18582035921</v>
      </c>
      <c r="P78" s="12">
        <f t="shared" si="53"/>
        <v>-0.74220689176500776</v>
      </c>
    </row>
    <row r="79" spans="3:16">
      <c r="G79" s="16"/>
      <c r="K79" s="16"/>
    </row>
    <row r="80" spans="3:16">
      <c r="C80" s="9" t="s">
        <v>93</v>
      </c>
      <c r="D80" s="1" t="s">
        <v>3</v>
      </c>
      <c r="E80" s="16">
        <f ca="1">SUM('County Totals'!F338)</f>
        <v>1288.8327999999999</v>
      </c>
      <c r="F80" s="16">
        <f ca="1">SUM('County Totals'!G338)</f>
        <v>1114.0918999999999</v>
      </c>
      <c r="G80" s="16">
        <f t="shared" ref="G80:G86" si="54">F80-E80</f>
        <v>-174.74090000000001</v>
      </c>
      <c r="H80" s="4">
        <f t="shared" ref="H80:H86" si="55">IF(E80&gt;0,(F80-E80)/E80,0)</f>
        <v>-0.13558073630652481</v>
      </c>
      <c r="I80" s="16">
        <f ca="1">SUM('County Totals'!J338)</f>
        <v>1858.626</v>
      </c>
      <c r="J80" s="16">
        <f ca="1">SUM('County Totals'!K338)</f>
        <v>1726.6451</v>
      </c>
      <c r="K80" s="16">
        <f t="shared" ref="K80:K86" si="56">J80-I80</f>
        <v>-131.98090000000002</v>
      </c>
      <c r="L80" s="4">
        <f t="shared" ref="L80:L86" si="57">IF(I80&gt;0,(J80-I80)/I80,0)</f>
        <v>-7.1009928839906478E-2</v>
      </c>
      <c r="M80" s="16">
        <f ca="1">SUM('County Totals'!N338)</f>
        <v>2389.3834000000002</v>
      </c>
      <c r="N80" s="16">
        <f ca="1">SUM('County Totals'!O338)</f>
        <v>1223.0243</v>
      </c>
      <c r="O80" s="16">
        <f t="shared" ref="O80:O86" si="58">N80-M80</f>
        <v>-1166.3591000000001</v>
      </c>
      <c r="P80" s="4">
        <f t="shared" ref="P80:P86" si="59">IF(M80&gt;0,(N80-M80)/M80,0)</f>
        <v>-0.48814229646024998</v>
      </c>
    </row>
    <row r="81" spans="3:16">
      <c r="D81" s="1" t="s">
        <v>154</v>
      </c>
      <c r="E81" s="16">
        <f ca="1">SUM('County Totals'!F339)</f>
        <v>620.67600000000004</v>
      </c>
      <c r="F81" s="16">
        <f ca="1">SUM('County Totals'!G339)</f>
        <v>306.97000000000003</v>
      </c>
      <c r="G81" s="16">
        <f t="shared" si="54"/>
        <v>-313.70600000000002</v>
      </c>
      <c r="H81" s="4">
        <f t="shared" si="55"/>
        <v>-0.50542634160173749</v>
      </c>
      <c r="I81" s="16">
        <f ca="1">SUM('County Totals'!J339)</f>
        <v>30.042000000000002</v>
      </c>
      <c r="J81" s="16">
        <f ca="1">SUM('County Totals'!K339)</f>
        <v>14.574</v>
      </c>
      <c r="K81" s="16">
        <f t="shared" si="56"/>
        <v>-15.468000000000002</v>
      </c>
      <c r="L81" s="4">
        <f t="shared" si="57"/>
        <v>-0.51487916916317156</v>
      </c>
      <c r="M81" s="16">
        <f ca="1">SUM('County Totals'!N339)</f>
        <v>7.2140000000000004</v>
      </c>
      <c r="N81" s="16">
        <f ca="1">SUM('County Totals'!O339)</f>
        <v>0.53400000000000003</v>
      </c>
      <c r="O81" s="16">
        <f t="shared" si="58"/>
        <v>-6.6800000000000006</v>
      </c>
      <c r="P81" s="4">
        <f t="shared" si="59"/>
        <v>-0.92597726642639311</v>
      </c>
    </row>
    <row r="82" spans="3:16">
      <c r="D82" s="1" t="s">
        <v>156</v>
      </c>
      <c r="E82" s="16">
        <f ca="1">SUM('County Totals'!F340)</f>
        <v>1910.9580000000001</v>
      </c>
      <c r="F82" s="16">
        <f ca="1">SUM('County Totals'!G340)</f>
        <v>695.84900000000005</v>
      </c>
      <c r="G82" s="16">
        <f t="shared" si="54"/>
        <v>-1215.1089999999999</v>
      </c>
      <c r="H82" s="4">
        <f t="shared" si="55"/>
        <v>-0.63586379187820974</v>
      </c>
      <c r="I82" s="16">
        <f ca="1">SUM('County Totals'!J340)</f>
        <v>160.74299999999999</v>
      </c>
      <c r="J82" s="16">
        <f ca="1">SUM('County Totals'!K340)</f>
        <v>72.468000000000004</v>
      </c>
      <c r="K82" s="16">
        <f t="shared" si="56"/>
        <v>-88.274999999999991</v>
      </c>
      <c r="L82" s="4">
        <f t="shared" si="57"/>
        <v>-0.54916854855265851</v>
      </c>
      <c r="M82" s="16">
        <f ca="1">SUM('County Totals'!N340)</f>
        <v>98.93</v>
      </c>
      <c r="N82" s="16">
        <f ca="1">SUM('County Totals'!O340)</f>
        <v>2.839</v>
      </c>
      <c r="O82" s="16">
        <f t="shared" si="58"/>
        <v>-96.091000000000008</v>
      </c>
      <c r="P82" s="4">
        <f t="shared" si="59"/>
        <v>-0.97130294147376939</v>
      </c>
    </row>
    <row r="83" spans="3:16">
      <c r="D83" s="1" t="s">
        <v>157</v>
      </c>
      <c r="E83" s="16">
        <f ca="1">SUM('County Totals'!F341)</f>
        <v>11369.574409733405</v>
      </c>
      <c r="F83" s="16">
        <f ca="1">SUM('County Totals'!G341)</f>
        <v>2831.3101559358893</v>
      </c>
      <c r="G83" s="16">
        <f t="shared" si="54"/>
        <v>-8538.2642537975153</v>
      </c>
      <c r="H83" s="4">
        <f t="shared" si="55"/>
        <v>-0.75097483389421982</v>
      </c>
      <c r="I83" s="16">
        <f ca="1">SUM('County Totals'!J341)</f>
        <v>379.48976993868911</v>
      </c>
      <c r="J83" s="16">
        <f ca="1">SUM('County Totals'!K341)</f>
        <v>95.863818081871614</v>
      </c>
      <c r="K83" s="16">
        <f t="shared" si="56"/>
        <v>-283.62595185681749</v>
      </c>
      <c r="L83" s="4">
        <f t="shared" si="57"/>
        <v>-0.74738760916438007</v>
      </c>
      <c r="M83" s="16">
        <f ca="1">SUM('County Totals'!N341)</f>
        <v>80.532650371064335</v>
      </c>
      <c r="N83" s="16">
        <f ca="1">SUM('County Totals'!O341)</f>
        <v>27.123555477526633</v>
      </c>
      <c r="O83" s="16">
        <f t="shared" si="58"/>
        <v>-53.409094893537699</v>
      </c>
      <c r="P83" s="4">
        <f t="shared" si="59"/>
        <v>-0.66319802772476211</v>
      </c>
    </row>
    <row r="84" spans="3:16">
      <c r="D84" s="1" t="s">
        <v>152</v>
      </c>
      <c r="E84" s="16">
        <f ca="1">SUM('County Totals'!F342)</f>
        <v>2505.5729999999999</v>
      </c>
      <c r="F84" s="16">
        <f ca="1">SUM('County Totals'!G342)</f>
        <v>2431.7370000000001</v>
      </c>
      <c r="G84" s="16">
        <f t="shared" si="54"/>
        <v>-73.835999999999785</v>
      </c>
      <c r="H84" s="4">
        <f t="shared" si="55"/>
        <v>-2.9468708355334206E-2</v>
      </c>
      <c r="I84" s="16">
        <f ca="1">SUM('County Totals'!J342)</f>
        <v>946.56799999999998</v>
      </c>
      <c r="J84" s="16">
        <f ca="1">SUM('County Totals'!K342)</f>
        <v>920.54499999999996</v>
      </c>
      <c r="K84" s="16">
        <f t="shared" si="56"/>
        <v>-26.023000000000025</v>
      </c>
      <c r="L84" s="4">
        <f t="shared" si="57"/>
        <v>-2.7491949865197245E-2</v>
      </c>
      <c r="M84" s="16">
        <f ca="1">SUM('County Totals'!N342)</f>
        <v>14491.152</v>
      </c>
      <c r="N84" s="16">
        <f ca="1">SUM('County Totals'!O342)</f>
        <v>13990.263999999999</v>
      </c>
      <c r="O84" s="16">
        <f t="shared" si="58"/>
        <v>-500.88800000000083</v>
      </c>
      <c r="P84" s="4">
        <f t="shared" si="59"/>
        <v>-3.4565091857431403E-2</v>
      </c>
    </row>
    <row r="85" spans="3:16">
      <c r="D85" s="1" t="s">
        <v>153</v>
      </c>
      <c r="E85" s="16">
        <f ca="1">SUM('County Totals'!F343)</f>
        <v>3287.7170000000001</v>
      </c>
      <c r="F85" s="16">
        <f ca="1">SUM('County Totals'!G343)</f>
        <v>1918.5239999999999</v>
      </c>
      <c r="G85" s="16">
        <f t="shared" si="54"/>
        <v>-1369.1930000000002</v>
      </c>
      <c r="H85" s="4">
        <f t="shared" si="55"/>
        <v>-0.41645707340382404</v>
      </c>
      <c r="I85" s="16">
        <f ca="1">SUM('County Totals'!J343)</f>
        <v>325.11599999999999</v>
      </c>
      <c r="J85" s="16">
        <f ca="1">SUM('County Totals'!K343)</f>
        <v>330.81599999999997</v>
      </c>
      <c r="K85" s="16">
        <f t="shared" si="56"/>
        <v>5.6999999999999886</v>
      </c>
      <c r="L85" s="4">
        <f t="shared" si="57"/>
        <v>1.7532203890303733E-2</v>
      </c>
      <c r="M85" s="16">
        <f ca="1">SUM('County Totals'!N343)</f>
        <v>648.66899999999998</v>
      </c>
      <c r="N85" s="16">
        <f ca="1">SUM('County Totals'!O343)</f>
        <v>659.67600000000004</v>
      </c>
      <c r="O85" s="16">
        <f t="shared" si="58"/>
        <v>11.007000000000062</v>
      </c>
      <c r="P85" s="4">
        <f t="shared" si="59"/>
        <v>1.6968592610406945E-2</v>
      </c>
    </row>
    <row r="86" spans="3:16">
      <c r="E86" s="13">
        <f ca="1">SUM(E80:E85)</f>
        <v>20983.331209733406</v>
      </c>
      <c r="F86" s="13">
        <f ca="1">SUM(F80:F85)</f>
        <v>9298.4820559358886</v>
      </c>
      <c r="G86" s="13">
        <f t="shared" si="54"/>
        <v>-11684.849153797517</v>
      </c>
      <c r="H86" s="12">
        <f t="shared" si="55"/>
        <v>-0.55686339966731968</v>
      </c>
      <c r="I86" s="13">
        <f ca="1">SUM(I80:I85)</f>
        <v>3700.5847699386895</v>
      </c>
      <c r="J86" s="13">
        <f ca="1">SUM(J80:J85)</f>
        <v>3160.9119180818716</v>
      </c>
      <c r="K86" s="13">
        <f t="shared" si="56"/>
        <v>-539.67285185681794</v>
      </c>
      <c r="L86" s="12">
        <f t="shared" si="57"/>
        <v>-0.14583447898310384</v>
      </c>
      <c r="M86" s="13">
        <f ca="1">SUM(M80:M85)</f>
        <v>17715.881050371067</v>
      </c>
      <c r="N86" s="13">
        <f ca="1">SUM(N80:N85)</f>
        <v>15903.460855477526</v>
      </c>
      <c r="O86" s="13">
        <f t="shared" si="58"/>
        <v>-1812.4201948935406</v>
      </c>
      <c r="P86" s="12">
        <f t="shared" si="59"/>
        <v>-0.1023048297592616</v>
      </c>
    </row>
    <row r="87" spans="3:16">
      <c r="G87" s="16"/>
      <c r="K87" s="16"/>
    </row>
    <row r="88" spans="3:16">
      <c r="C88" s="9" t="s">
        <v>14</v>
      </c>
      <c r="D88" s="1" t="s">
        <v>3</v>
      </c>
      <c r="E88" s="31">
        <f ca="1">SUM('County Totals'!F344:F357)</f>
        <v>8935.7542000000012</v>
      </c>
      <c r="F88" s="31">
        <f ca="1">SUM('County Totals'!G344:G357)</f>
        <v>9341.514199999996</v>
      </c>
      <c r="G88" s="16">
        <f t="shared" ref="G88:G94" si="60">F88-E88</f>
        <v>405.75999999999476</v>
      </c>
      <c r="H88" s="4">
        <f t="shared" ref="H88:H94" si="61">IF(E88&gt;0,(F88-E88)/E88,0)</f>
        <v>4.5408590133331407E-2</v>
      </c>
      <c r="I88" s="31">
        <f ca="1">SUM('County Totals'!J344:J357)</f>
        <v>9527.7001000000018</v>
      </c>
      <c r="J88" s="31">
        <f ca="1">SUM('County Totals'!K344:K357)</f>
        <v>9725.3583999999992</v>
      </c>
      <c r="K88" s="16">
        <f t="shared" ref="K88:K94" si="62">J88-I88</f>
        <v>197.65829999999733</v>
      </c>
      <c r="L88" s="4">
        <f t="shared" ref="L88:L94" si="63">IF(I88&gt;0,(J88-I88)/I88,0)</f>
        <v>2.07456466854994E-2</v>
      </c>
      <c r="M88" s="31">
        <f ca="1">SUM('County Totals'!N344:N357)</f>
        <v>5733.2891</v>
      </c>
      <c r="N88" s="31">
        <f ca="1">SUM('County Totals'!O344:O357)</f>
        <v>3861.7941999999998</v>
      </c>
      <c r="O88" s="16">
        <f t="shared" ref="O88:O94" si="64">N88-M88</f>
        <v>-1871.4949000000001</v>
      </c>
      <c r="P88" s="4">
        <f t="shared" ref="P88:P94" si="65">IF(M88&gt;0,(N88-M88)/M88,0)</f>
        <v>-0.32642604748468035</v>
      </c>
    </row>
    <row r="89" spans="3:16">
      <c r="D89" s="1" t="s">
        <v>154</v>
      </c>
      <c r="E89" s="16">
        <f ca="1">SUM('County Totals'!F358:F371)</f>
        <v>6699.8029999999999</v>
      </c>
      <c r="F89" s="16">
        <f ca="1">SUM('County Totals'!G358:G371)</f>
        <v>6710.5409999999993</v>
      </c>
      <c r="G89" s="16">
        <f t="shared" si="60"/>
        <v>10.737999999999374</v>
      </c>
      <c r="H89" s="4">
        <f t="shared" si="61"/>
        <v>1.6027336923189195E-3</v>
      </c>
      <c r="I89" s="16">
        <f ca="1">SUM('County Totals'!J358:J371)</f>
        <v>200.869</v>
      </c>
      <c r="J89" s="16">
        <f ca="1">SUM('County Totals'!K358:K371)</f>
        <v>160.37799999999999</v>
      </c>
      <c r="K89" s="16">
        <f t="shared" si="62"/>
        <v>-40.491000000000014</v>
      </c>
      <c r="L89" s="4">
        <f t="shared" si="63"/>
        <v>-0.20157913864259799</v>
      </c>
      <c r="M89" s="16">
        <f ca="1">SUM('County Totals'!N358:N371)</f>
        <v>415.72199999999998</v>
      </c>
      <c r="N89" s="16">
        <f ca="1">SUM('County Totals'!O358:O371)</f>
        <v>487.51900000000001</v>
      </c>
      <c r="O89" s="16">
        <f t="shared" si="64"/>
        <v>71.797000000000025</v>
      </c>
      <c r="P89" s="4">
        <f t="shared" si="65"/>
        <v>0.17270435531436881</v>
      </c>
    </row>
    <row r="90" spans="3:16">
      <c r="D90" s="1" t="s">
        <v>156</v>
      </c>
      <c r="E90" s="16">
        <f ca="1">SUM('County Totals'!F372:F385)</f>
        <v>20181.469999999998</v>
      </c>
      <c r="F90" s="16">
        <f ca="1">SUM('County Totals'!G372:G385)</f>
        <v>8002.6929999999984</v>
      </c>
      <c r="G90" s="16">
        <f t="shared" si="60"/>
        <v>-12178.776999999998</v>
      </c>
      <c r="H90" s="4">
        <f t="shared" si="61"/>
        <v>-0.60346332551593118</v>
      </c>
      <c r="I90" s="16">
        <f ca="1">SUM('County Totals'!J372:J385)</f>
        <v>2003.3869999999997</v>
      </c>
      <c r="J90" s="16">
        <f ca="1">SUM('County Totals'!K372:K385)</f>
        <v>1112.0639999999999</v>
      </c>
      <c r="K90" s="16">
        <f t="shared" si="62"/>
        <v>-891.32299999999987</v>
      </c>
      <c r="L90" s="4">
        <f t="shared" si="63"/>
        <v>-0.44490804822033886</v>
      </c>
      <c r="M90" s="16">
        <f ca="1">SUM('County Totals'!N372:N385)</f>
        <v>1230.4739999999997</v>
      </c>
      <c r="N90" s="16">
        <f ca="1">SUM('County Totals'!O372:O385)</f>
        <v>29.555000000000003</v>
      </c>
      <c r="O90" s="16">
        <f t="shared" si="64"/>
        <v>-1200.9189999999996</v>
      </c>
      <c r="P90" s="4">
        <f t="shared" si="65"/>
        <v>-0.97598080089461459</v>
      </c>
    </row>
    <row r="91" spans="3:16">
      <c r="D91" s="26" t="s">
        <v>157</v>
      </c>
      <c r="E91" s="27">
        <f ca="1">SUM('County Totals'!F386:F399)</f>
        <v>42970.541851156609</v>
      </c>
      <c r="F91" s="27">
        <f ca="1">SUM('County Totals'!G386:G399)</f>
        <v>14066.914393906791</v>
      </c>
      <c r="G91" s="27">
        <f t="shared" si="60"/>
        <v>-28903.627457249819</v>
      </c>
      <c r="H91" s="28">
        <f t="shared" si="61"/>
        <v>-0.67263818914286833</v>
      </c>
      <c r="I91" s="27">
        <f ca="1">SUM('County Totals'!J386:J399)</f>
        <v>1467.2642368550862</v>
      </c>
      <c r="J91" s="27">
        <f ca="1">SUM('County Totals'!K386:K399)</f>
        <v>728.47108193411714</v>
      </c>
      <c r="K91" s="27">
        <f t="shared" si="62"/>
        <v>-738.79315492096907</v>
      </c>
      <c r="L91" s="28">
        <f t="shared" si="63"/>
        <v>-0.50351745538655535</v>
      </c>
      <c r="M91" s="27">
        <f ca="1">SUM('County Totals'!N386:N399)</f>
        <v>386.87368280429638</v>
      </c>
      <c r="N91" s="27">
        <f ca="1">SUM('County Totals'!O386:O399)</f>
        <v>346.53522635708231</v>
      </c>
      <c r="O91" s="27">
        <f t="shared" si="64"/>
        <v>-40.338456447214071</v>
      </c>
      <c r="P91" s="28">
        <f t="shared" si="65"/>
        <v>-0.10426777069666858</v>
      </c>
    </row>
    <row r="92" spans="3:16">
      <c r="D92" s="1" t="s">
        <v>152</v>
      </c>
      <c r="E92" s="16">
        <f ca="1">SUM('County Totals'!F400:F413)</f>
        <v>29028.913</v>
      </c>
      <c r="F92" s="16">
        <f ca="1">SUM('County Totals'!G400:G413)</f>
        <v>13919.451999999999</v>
      </c>
      <c r="G92" s="16">
        <f t="shared" si="60"/>
        <v>-15109.461000000001</v>
      </c>
      <c r="H92" s="4">
        <f t="shared" si="61"/>
        <v>-0.52049696108152588</v>
      </c>
      <c r="I92" s="16">
        <f ca="1">SUM('County Totals'!J400:J413)</f>
        <v>4983.9789999999994</v>
      </c>
      <c r="J92" s="16">
        <f ca="1">SUM('County Totals'!K400:K413)</f>
        <v>4995.6819999999998</v>
      </c>
      <c r="K92" s="16">
        <f t="shared" si="62"/>
        <v>11.703000000000429</v>
      </c>
      <c r="L92" s="4">
        <f t="shared" si="63"/>
        <v>2.3481238584673872E-3</v>
      </c>
      <c r="M92" s="16">
        <f ca="1">SUM('County Totals'!N400:N413)</f>
        <v>179243.005</v>
      </c>
      <c r="N92" s="16">
        <f ca="1">SUM('County Totals'!O400:O413)</f>
        <v>24694.352999999999</v>
      </c>
      <c r="O92" s="16">
        <f t="shared" si="64"/>
        <v>-154548.652</v>
      </c>
      <c r="P92" s="4">
        <f t="shared" si="65"/>
        <v>-0.86222975340097652</v>
      </c>
    </row>
    <row r="93" spans="3:16">
      <c r="D93" s="1" t="s">
        <v>153</v>
      </c>
      <c r="E93" s="16">
        <f ca="1">SUM('County Totals'!F414:F427)</f>
        <v>8826.2659999999996</v>
      </c>
      <c r="F93" s="16">
        <f ca="1">SUM('County Totals'!G414:G427)</f>
        <v>11253.451000000001</v>
      </c>
      <c r="G93" s="16">
        <f t="shared" si="60"/>
        <v>2427.1850000000013</v>
      </c>
      <c r="H93" s="4">
        <f t="shared" si="61"/>
        <v>0.27499567767388855</v>
      </c>
      <c r="I93" s="16">
        <f ca="1">SUM('County Totals'!J414:J427)</f>
        <v>562.77300000000002</v>
      </c>
      <c r="J93" s="16">
        <f ca="1">SUM('County Totals'!K414:K427)</f>
        <v>594.34500000000003</v>
      </c>
      <c r="K93" s="16">
        <f t="shared" si="62"/>
        <v>31.572000000000003</v>
      </c>
      <c r="L93" s="4">
        <f t="shared" si="63"/>
        <v>5.6100772425116345E-2</v>
      </c>
      <c r="M93" s="16">
        <f ca="1">SUM('County Totals'!N414:N427)</f>
        <v>4205.6089999999995</v>
      </c>
      <c r="N93" s="16">
        <f ca="1">SUM('County Totals'!O414:O427)</f>
        <v>3569.8820000000001</v>
      </c>
      <c r="O93" s="16">
        <f t="shared" si="64"/>
        <v>-635.72699999999941</v>
      </c>
      <c r="P93" s="4">
        <f t="shared" si="65"/>
        <v>-0.15116169857920683</v>
      </c>
    </row>
    <row r="94" spans="3:16">
      <c r="E94" s="13">
        <f ca="1">SUM(E88:E93)</f>
        <v>116642.74805115661</v>
      </c>
      <c r="F94" s="13">
        <f ca="1">SUM(F88:F93)</f>
        <v>63294.565593906787</v>
      </c>
      <c r="G94" s="13">
        <f t="shared" si="60"/>
        <v>-53348.182457249823</v>
      </c>
      <c r="H94" s="12">
        <f t="shared" si="61"/>
        <v>-0.45736390258786286</v>
      </c>
      <c r="I94" s="13">
        <f ca="1">SUM(I88:I93)</f>
        <v>18745.972336855091</v>
      </c>
      <c r="J94" s="13">
        <f ca="1">SUM(J88:J93)</f>
        <v>17316.298481934118</v>
      </c>
      <c r="K94" s="13">
        <f t="shared" si="62"/>
        <v>-1429.6738549209731</v>
      </c>
      <c r="L94" s="12">
        <f t="shared" si="63"/>
        <v>-7.6265654788692683E-2</v>
      </c>
      <c r="M94" s="13">
        <f ca="1">SUM(M88:M93)</f>
        <v>191214.97278280431</v>
      </c>
      <c r="N94" s="13">
        <f ca="1">SUM(N88:N93)</f>
        <v>32989.63842635708</v>
      </c>
      <c r="O94" s="13">
        <f t="shared" si="64"/>
        <v>-158225.33435644722</v>
      </c>
      <c r="P94" s="12">
        <f t="shared" si="65"/>
        <v>-0.82747356053634413</v>
      </c>
    </row>
    <row r="95" spans="3:16">
      <c r="G95" s="16"/>
      <c r="K95" s="16"/>
    </row>
    <row r="96" spans="3:16">
      <c r="C96" s="9" t="s">
        <v>172</v>
      </c>
      <c r="D96" s="1" t="s">
        <v>3</v>
      </c>
      <c r="E96" s="16">
        <f ca="1">'County Totals'!F65</f>
        <v>1679.9925000000001</v>
      </c>
      <c r="F96" s="16">
        <f ca="1">'County Totals'!G65</f>
        <v>1677.7376999999999</v>
      </c>
      <c r="G96" s="16">
        <f t="shared" ref="G96:G102" si="66">F96-E96</f>
        <v>-2.2548000000001593</v>
      </c>
      <c r="H96" s="4">
        <f t="shared" ref="H96:H102" si="67">IF(E96&gt;0,(F96-E96)/E96,0)</f>
        <v>-1.3421488488788845E-3</v>
      </c>
      <c r="I96" s="16">
        <f ca="1">'County Totals'!J65</f>
        <v>2393.6889999999999</v>
      </c>
      <c r="J96" s="16">
        <f ca="1">'County Totals'!K65</f>
        <v>2324.9566</v>
      </c>
      <c r="K96" s="16">
        <f t="shared" ref="K96:K102" si="68">J96-I96</f>
        <v>-68.73239999999987</v>
      </c>
      <c r="L96" s="4">
        <f t="shared" ref="L96:L102" si="69">IF(I96&gt;0,(J96-I96)/I96,0)</f>
        <v>-2.8714005871272281E-2</v>
      </c>
      <c r="M96" s="16">
        <f ca="1">'County Totals'!N65</f>
        <v>1683.6641</v>
      </c>
      <c r="N96" s="16">
        <f ca="1">'County Totals'!O65</f>
        <v>1058.8912</v>
      </c>
      <c r="O96" s="16">
        <f t="shared" ref="O96:O102" si="70">N96-M96</f>
        <v>-624.77289999999994</v>
      </c>
      <c r="P96" s="4">
        <f t="shared" ref="P96:P102" si="71">IF(M96&gt;0,(N96-M96)/M96,0)</f>
        <v>-0.37107930257585225</v>
      </c>
    </row>
    <row r="97" spans="4:16">
      <c r="D97" s="1" t="s">
        <v>154</v>
      </c>
      <c r="E97" s="16">
        <f ca="1">'County Totals'!F69</f>
        <v>197.61500000000001</v>
      </c>
      <c r="F97" s="16">
        <f ca="1">'County Totals'!G69</f>
        <v>104.376</v>
      </c>
      <c r="G97" s="16">
        <f t="shared" si="66"/>
        <v>-93.239000000000004</v>
      </c>
      <c r="H97" s="4">
        <f t="shared" si="67"/>
        <v>-0.47182147104217798</v>
      </c>
      <c r="I97" s="16">
        <f ca="1">'County Totals'!J69</f>
        <v>12.949</v>
      </c>
      <c r="J97" s="16">
        <f ca="1">'County Totals'!K69</f>
        <v>6.6369999999999996</v>
      </c>
      <c r="K97" s="16">
        <f t="shared" si="68"/>
        <v>-6.3120000000000003</v>
      </c>
      <c r="L97" s="4">
        <f t="shared" si="69"/>
        <v>-0.48745076839910423</v>
      </c>
      <c r="M97" s="16">
        <f ca="1">'County Totals'!N69</f>
        <v>2.415</v>
      </c>
      <c r="N97" s="16">
        <f ca="1">'County Totals'!O69</f>
        <v>0.27900000000000003</v>
      </c>
      <c r="O97" s="16">
        <f t="shared" si="70"/>
        <v>-2.1360000000000001</v>
      </c>
      <c r="P97" s="4">
        <f t="shared" si="71"/>
        <v>-0.88447204968944104</v>
      </c>
    </row>
    <row r="98" spans="4:16">
      <c r="D98" s="1" t="s">
        <v>156</v>
      </c>
      <c r="E98" s="16">
        <f ca="1">'County Totals'!F73</f>
        <v>2462.7170000000001</v>
      </c>
      <c r="F98" s="16">
        <f ca="1">'County Totals'!G73</f>
        <v>835.66099999999994</v>
      </c>
      <c r="G98" s="16">
        <f t="shared" si="66"/>
        <v>-1627.056</v>
      </c>
      <c r="H98" s="4">
        <f t="shared" si="67"/>
        <v>-0.6606751811109437</v>
      </c>
      <c r="I98" s="16">
        <f ca="1">'County Totals'!J73</f>
        <v>189.381</v>
      </c>
      <c r="J98" s="16">
        <f ca="1">'County Totals'!K73</f>
        <v>76.926000000000002</v>
      </c>
      <c r="K98" s="16">
        <f t="shared" si="68"/>
        <v>-112.455</v>
      </c>
      <c r="L98" s="4">
        <f t="shared" si="69"/>
        <v>-0.59380296861881599</v>
      </c>
      <c r="M98" s="16">
        <f ca="1">'County Totals'!N73</f>
        <v>132.19</v>
      </c>
      <c r="N98" s="16">
        <f ca="1">'County Totals'!O73</f>
        <v>3.33</v>
      </c>
      <c r="O98" s="16">
        <f t="shared" si="70"/>
        <v>-128.85999999999999</v>
      </c>
      <c r="P98" s="4">
        <f t="shared" si="71"/>
        <v>-0.97480898706407437</v>
      </c>
    </row>
    <row r="99" spans="4:16">
      <c r="D99" s="32" t="s">
        <v>157</v>
      </c>
      <c r="E99" s="33">
        <f ca="1">'County Totals'!F77</f>
        <v>10519.302027751561</v>
      </c>
      <c r="F99" s="33">
        <f ca="1">'County Totals'!G77</f>
        <v>2740.0864994962435</v>
      </c>
      <c r="G99" s="33">
        <f t="shared" si="66"/>
        <v>-7779.2155282553176</v>
      </c>
      <c r="H99" s="34">
        <f t="shared" si="67"/>
        <v>-0.7395182216208388</v>
      </c>
      <c r="I99" s="33">
        <f ca="1">'County Totals'!J77</f>
        <v>348.46366509086636</v>
      </c>
      <c r="J99" s="33">
        <f ca="1">'County Totals'!K77</f>
        <v>121.24426120467072</v>
      </c>
      <c r="K99" s="33">
        <f t="shared" si="68"/>
        <v>-227.21940388619564</v>
      </c>
      <c r="L99" s="34">
        <f t="shared" si="69"/>
        <v>-0.65206053499708572</v>
      </c>
      <c r="M99" s="33">
        <f ca="1">'County Totals'!N77</f>
        <v>78.617632058256035</v>
      </c>
      <c r="N99" s="33">
        <f ca="1">'County Totals'!O77</f>
        <v>28.450024155463328</v>
      </c>
      <c r="O99" s="33">
        <f t="shared" si="70"/>
        <v>-50.16760790279271</v>
      </c>
      <c r="P99" s="34">
        <f t="shared" si="71"/>
        <v>-0.63812158404387298</v>
      </c>
    </row>
    <row r="100" spans="4:16">
      <c r="D100" s="1" t="s">
        <v>152</v>
      </c>
      <c r="E100" s="16">
        <f ca="1">'County Totals'!F81</f>
        <v>15760.4</v>
      </c>
      <c r="F100" s="16">
        <f ca="1">'County Totals'!G81</f>
        <v>15226.187</v>
      </c>
      <c r="G100" s="16">
        <f t="shared" si="66"/>
        <v>-534.21299999999974</v>
      </c>
      <c r="H100" s="4">
        <f t="shared" si="67"/>
        <v>-3.3895903657267565E-2</v>
      </c>
      <c r="I100" s="16">
        <f ca="1">'County Totals'!J81</f>
        <v>2098.0650000000001</v>
      </c>
      <c r="J100" s="16">
        <f ca="1">'County Totals'!K81</f>
        <v>2026.2049999999999</v>
      </c>
      <c r="K100" s="16">
        <f t="shared" si="68"/>
        <v>-71.860000000000127</v>
      </c>
      <c r="L100" s="4">
        <f t="shared" si="69"/>
        <v>-3.4250607107024864E-2</v>
      </c>
      <c r="M100" s="16">
        <f ca="1">'County Totals'!N81</f>
        <v>106157.72</v>
      </c>
      <c r="N100" s="16">
        <f ca="1">'County Totals'!O81</f>
        <v>5136.2259999999997</v>
      </c>
      <c r="O100" s="16">
        <f t="shared" si="70"/>
        <v>-101021.49400000001</v>
      </c>
      <c r="P100" s="4">
        <f t="shared" si="71"/>
        <v>-0.95161702794671932</v>
      </c>
    </row>
    <row r="101" spans="4:16">
      <c r="D101" s="1" t="s">
        <v>153</v>
      </c>
      <c r="E101" s="16">
        <f ca="1">'County Totals'!F85</f>
        <v>6403.5919999999996</v>
      </c>
      <c r="F101" s="16">
        <f ca="1">'County Totals'!G85</f>
        <v>6431.2650000000003</v>
      </c>
      <c r="G101" s="16">
        <f t="shared" si="66"/>
        <v>27.673000000000684</v>
      </c>
      <c r="H101" s="4">
        <f t="shared" si="67"/>
        <v>4.3214808188905048E-3</v>
      </c>
      <c r="I101" s="16">
        <f ca="1">'County Totals'!J85</f>
        <v>364.12</v>
      </c>
      <c r="J101" s="16">
        <f ca="1">'County Totals'!K85</f>
        <v>365.13499999999999</v>
      </c>
      <c r="K101" s="16">
        <f t="shared" si="68"/>
        <v>1.0149999999999864</v>
      </c>
      <c r="L101" s="4">
        <f t="shared" si="69"/>
        <v>2.7875425683840118E-3</v>
      </c>
      <c r="M101" s="16">
        <f ca="1">'County Totals'!N85</f>
        <v>9743.2330000000002</v>
      </c>
      <c r="N101" s="16">
        <f ca="1">'County Totals'!O85</f>
        <v>9749.4950000000008</v>
      </c>
      <c r="O101" s="16">
        <f t="shared" si="70"/>
        <v>6.2620000000006257</v>
      </c>
      <c r="P101" s="4">
        <f t="shared" si="71"/>
        <v>6.4270247873581855E-4</v>
      </c>
    </row>
    <row r="102" spans="4:16">
      <c r="E102" s="13">
        <f>SUM(E96:E101)</f>
        <v>37023.618527751561</v>
      </c>
      <c r="F102" s="13">
        <f>SUM(F96:F101)</f>
        <v>27015.313199496242</v>
      </c>
      <c r="G102" s="13">
        <f t="shared" si="66"/>
        <v>-10008.305328255319</v>
      </c>
      <c r="H102" s="12">
        <f t="shared" si="67"/>
        <v>-0.27032218152186976</v>
      </c>
      <c r="I102" s="13">
        <f>SUM(I96:I101)</f>
        <v>5406.6676650908657</v>
      </c>
      <c r="J102" s="13">
        <f>SUM(J96:J101)</f>
        <v>4921.1038612046705</v>
      </c>
      <c r="K102" s="13">
        <f t="shared" si="68"/>
        <v>-485.56380388619527</v>
      </c>
      <c r="L102" s="12">
        <f t="shared" si="69"/>
        <v>-8.9808331853153539E-2</v>
      </c>
      <c r="M102" s="13">
        <f>SUM(M96:M101)</f>
        <v>117797.83973205826</v>
      </c>
      <c r="N102" s="13">
        <f>SUM(N96:N101)</f>
        <v>15976.671224155463</v>
      </c>
      <c r="O102" s="13">
        <f t="shared" si="70"/>
        <v>-101821.1685079028</v>
      </c>
      <c r="P102" s="12">
        <f t="shared" si="71"/>
        <v>-0.86437212040139422</v>
      </c>
    </row>
  </sheetData>
  <mergeCells count="3">
    <mergeCell ref="E4:H4"/>
    <mergeCell ref="I4:L4"/>
    <mergeCell ref="M4:P4"/>
  </mergeCells>
  <phoneticPr fontId="7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Q429"/>
  <sheetViews>
    <sheetView zoomScale="85" zoomScaleNormal="85" workbookViewId="0">
      <pane xSplit="5" ySplit="7" topLeftCell="H182" activePane="bottomRight" state="frozen"/>
      <selection activeCell="C3" sqref="C3"/>
      <selection pane="topRight" activeCell="C3" sqref="C3"/>
      <selection pane="bottomLeft" activeCell="C3" sqref="C3"/>
      <selection pane="bottomRight" activeCell="O197" sqref="O197"/>
    </sheetView>
  </sheetViews>
  <sheetFormatPr defaultRowHeight="12.75"/>
  <cols>
    <col min="2" max="2" width="8.42578125" style="1" customWidth="1"/>
    <col min="3" max="3" width="20.7109375" style="1" customWidth="1"/>
    <col min="4" max="4" width="20" style="1" customWidth="1"/>
    <col min="5" max="5" width="19.7109375" style="1" customWidth="1"/>
    <col min="6" max="6" width="16.7109375" style="2" customWidth="1"/>
    <col min="7" max="9" width="15.7109375" style="2" customWidth="1"/>
    <col min="10" max="10" width="16.7109375" style="2" customWidth="1"/>
    <col min="11" max="13" width="15.7109375" style="2" customWidth="1"/>
    <col min="14" max="14" width="16.7109375" style="2" customWidth="1"/>
    <col min="15" max="17" width="15.7109375" style="2" customWidth="1"/>
  </cols>
  <sheetData>
    <row r="1" spans="1:17">
      <c r="B1" s="5" t="s">
        <v>168</v>
      </c>
      <c r="C1" s="18" t="s">
        <v>259</v>
      </c>
    </row>
    <row r="2" spans="1:17">
      <c r="B2" s="6"/>
      <c r="C2" s="7">
        <v>40925</v>
      </c>
    </row>
    <row r="3" spans="1:17">
      <c r="B3" s="8" t="s">
        <v>166</v>
      </c>
      <c r="C3" s="35" t="s">
        <v>167</v>
      </c>
      <c r="D3" s="35"/>
    </row>
    <row r="4" spans="1:17">
      <c r="B4" s="8"/>
      <c r="C4" s="35" t="s">
        <v>187</v>
      </c>
      <c r="D4" s="35"/>
      <c r="F4" s="42" t="s">
        <v>163</v>
      </c>
      <c r="G4" s="42"/>
      <c r="H4" s="42"/>
      <c r="I4" s="42"/>
      <c r="J4" s="42" t="s">
        <v>164</v>
      </c>
      <c r="K4" s="42"/>
      <c r="L4" s="42"/>
      <c r="M4" s="42"/>
      <c r="N4" s="42" t="s">
        <v>165</v>
      </c>
      <c r="O4" s="42"/>
      <c r="P4" s="42"/>
      <c r="Q4" s="42"/>
    </row>
    <row r="5" spans="1:17">
      <c r="B5" s="8"/>
      <c r="D5" s="8"/>
      <c r="F5" s="10" t="s">
        <v>170</v>
      </c>
      <c r="G5" s="10" t="s">
        <v>169</v>
      </c>
      <c r="H5" s="10" t="s">
        <v>159</v>
      </c>
      <c r="I5" s="10" t="s">
        <v>162</v>
      </c>
      <c r="J5" s="10" t="s">
        <v>170</v>
      </c>
      <c r="K5" s="10" t="s">
        <v>169</v>
      </c>
      <c r="L5" s="10" t="s">
        <v>159</v>
      </c>
      <c r="M5" s="10" t="s">
        <v>162</v>
      </c>
      <c r="N5" s="10" t="s">
        <v>170</v>
      </c>
      <c r="O5" s="10" t="s">
        <v>169</v>
      </c>
      <c r="P5" s="10" t="s">
        <v>159</v>
      </c>
      <c r="Q5" s="10" t="s">
        <v>162</v>
      </c>
    </row>
    <row r="6" spans="1:17">
      <c r="C6" s="8"/>
      <c r="F6" s="10" t="s">
        <v>161</v>
      </c>
      <c r="G6" s="10" t="s">
        <v>161</v>
      </c>
      <c r="H6" s="10" t="s">
        <v>160</v>
      </c>
      <c r="I6" s="10" t="s">
        <v>160</v>
      </c>
      <c r="J6" s="10" t="s">
        <v>161</v>
      </c>
      <c r="K6" s="10" t="s">
        <v>161</v>
      </c>
      <c r="L6" s="10" t="s">
        <v>160</v>
      </c>
      <c r="M6" s="10" t="s">
        <v>160</v>
      </c>
      <c r="N6" s="10" t="s">
        <v>161</v>
      </c>
      <c r="O6" s="10" t="s">
        <v>161</v>
      </c>
      <c r="P6" s="10" t="s">
        <v>160</v>
      </c>
      <c r="Q6" s="10" t="s">
        <v>160</v>
      </c>
    </row>
    <row r="7" spans="1:17">
      <c r="A7" s="29" t="s">
        <v>177</v>
      </c>
      <c r="B7" s="9" t="s">
        <v>1</v>
      </c>
      <c r="C7" s="9" t="s">
        <v>178</v>
      </c>
      <c r="D7" s="9" t="s">
        <v>171</v>
      </c>
      <c r="E7" s="9" t="s">
        <v>0</v>
      </c>
      <c r="F7" s="11">
        <v>2007</v>
      </c>
      <c r="G7" s="11">
        <v>2025</v>
      </c>
      <c r="H7" s="10" t="s">
        <v>158</v>
      </c>
      <c r="I7" s="10" t="s">
        <v>158</v>
      </c>
      <c r="J7" s="11">
        <v>2007</v>
      </c>
      <c r="K7" s="11">
        <v>2025</v>
      </c>
      <c r="L7" s="10" t="s">
        <v>158</v>
      </c>
      <c r="M7" s="10" t="s">
        <v>158</v>
      </c>
      <c r="N7" s="11">
        <v>2007</v>
      </c>
      <c r="O7" s="11">
        <v>2025</v>
      </c>
      <c r="P7" s="10" t="s">
        <v>158</v>
      </c>
      <c r="Q7" s="10" t="s">
        <v>158</v>
      </c>
    </row>
    <row r="8" spans="1:17">
      <c r="A8" s="30" t="s">
        <v>180</v>
      </c>
      <c r="B8" s="1" t="s">
        <v>121</v>
      </c>
      <c r="C8" s="1" t="s">
        <v>122</v>
      </c>
      <c r="D8" s="1" t="s">
        <v>123</v>
      </c>
      <c r="E8" s="1" t="s">
        <v>3</v>
      </c>
      <c r="F8" s="3">
        <v>1143.7899</v>
      </c>
      <c r="G8" s="3">
        <v>1127.5990999999999</v>
      </c>
      <c r="H8" s="16">
        <f t="shared" ref="H8:H71" si="0">G8-F8</f>
        <v>-16.190800000000081</v>
      </c>
      <c r="I8" s="4">
        <f t="shared" ref="I8:I71" si="1">IF(F8&gt;0,(G8-F8)/F8,0)</f>
        <v>-1.4155396895881037E-2</v>
      </c>
      <c r="J8" s="3">
        <v>1169.2927</v>
      </c>
      <c r="K8" s="3">
        <v>1067.4286</v>
      </c>
      <c r="L8" s="3">
        <f t="shared" ref="L8:L71" si="2">K8-J8</f>
        <v>-101.86410000000001</v>
      </c>
      <c r="M8" s="4">
        <f t="shared" ref="M8:M71" si="3">IF(J8&gt;0,(K8-J8)/J8,0)</f>
        <v>-8.7115997559892411E-2</v>
      </c>
      <c r="N8" s="3">
        <v>1547.2331999999999</v>
      </c>
      <c r="O8" s="3">
        <v>781.07740000000001</v>
      </c>
      <c r="P8" s="3">
        <f t="shared" ref="P8:P71" si="4">O8-N8</f>
        <v>-766.15579999999989</v>
      </c>
      <c r="Q8" s="4">
        <f t="shared" ref="Q8:Q71" si="5">IF(N8&gt;0,(O8-N8)/N8,0)</f>
        <v>-0.49517797317172352</v>
      </c>
    </row>
    <row r="9" spans="1:17">
      <c r="A9" s="30" t="s">
        <v>180</v>
      </c>
      <c r="B9" s="1" t="s">
        <v>125</v>
      </c>
      <c r="C9" s="1" t="s">
        <v>126</v>
      </c>
      <c r="D9" s="1" t="s">
        <v>123</v>
      </c>
      <c r="E9" s="1" t="s">
        <v>3</v>
      </c>
      <c r="F9" s="3">
        <v>843.61320000000001</v>
      </c>
      <c r="G9" s="3">
        <v>808.83090000000004</v>
      </c>
      <c r="H9" s="16">
        <f t="shared" si="0"/>
        <v>-34.782299999999964</v>
      </c>
      <c r="I9" s="4">
        <f t="shared" si="1"/>
        <v>-4.1230151448554818E-2</v>
      </c>
      <c r="J9" s="3">
        <v>980.44979999999998</v>
      </c>
      <c r="K9" s="3">
        <v>890.17409999999995</v>
      </c>
      <c r="L9" s="3">
        <f t="shared" si="2"/>
        <v>-90.275700000000029</v>
      </c>
      <c r="M9" s="4">
        <f t="shared" si="3"/>
        <v>-9.2075800311244932E-2</v>
      </c>
      <c r="N9" s="3">
        <v>1005.175</v>
      </c>
      <c r="O9" s="3">
        <v>336.94009999999997</v>
      </c>
      <c r="P9" s="3">
        <f t="shared" si="4"/>
        <v>-668.23489999999993</v>
      </c>
      <c r="Q9" s="4">
        <f t="shared" si="5"/>
        <v>-0.66479458800706337</v>
      </c>
    </row>
    <row r="10" spans="1:17">
      <c r="A10" s="30" t="s">
        <v>180</v>
      </c>
      <c r="B10" s="1" t="s">
        <v>121</v>
      </c>
      <c r="C10" s="1" t="s">
        <v>122</v>
      </c>
      <c r="D10" s="1" t="s">
        <v>123</v>
      </c>
      <c r="E10" s="1" t="s">
        <v>154</v>
      </c>
      <c r="F10" s="3">
        <v>321.57100000000003</v>
      </c>
      <c r="G10" s="3">
        <v>169.119</v>
      </c>
      <c r="H10" s="16">
        <f t="shared" si="0"/>
        <v>-152.45200000000003</v>
      </c>
      <c r="I10" s="4">
        <f t="shared" si="1"/>
        <v>-0.47408503876282382</v>
      </c>
      <c r="J10" s="3">
        <v>18.099</v>
      </c>
      <c r="K10" s="3">
        <v>10.625</v>
      </c>
      <c r="L10" s="3">
        <f t="shared" si="2"/>
        <v>-7.4740000000000002</v>
      </c>
      <c r="M10" s="4">
        <f t="shared" si="3"/>
        <v>-0.412950991767501</v>
      </c>
      <c r="N10" s="3">
        <v>9.8010000000000002</v>
      </c>
      <c r="O10" s="3">
        <v>3.38</v>
      </c>
      <c r="P10" s="3">
        <f t="shared" si="4"/>
        <v>-6.4210000000000003</v>
      </c>
      <c r="Q10" s="4">
        <f t="shared" si="5"/>
        <v>-0.65513723089480669</v>
      </c>
    </row>
    <row r="11" spans="1:17">
      <c r="A11" s="30" t="s">
        <v>180</v>
      </c>
      <c r="B11" s="1" t="s">
        <v>125</v>
      </c>
      <c r="C11" s="1" t="s">
        <v>126</v>
      </c>
      <c r="D11" s="1" t="s">
        <v>123</v>
      </c>
      <c r="E11" s="1" t="s">
        <v>154</v>
      </c>
      <c r="F11" s="3">
        <v>194.071</v>
      </c>
      <c r="G11" s="3">
        <v>107.866</v>
      </c>
      <c r="H11" s="16">
        <f t="shared" si="0"/>
        <v>-86.204999999999998</v>
      </c>
      <c r="I11" s="4">
        <f t="shared" si="1"/>
        <v>-0.44419310458543521</v>
      </c>
      <c r="J11" s="3">
        <v>8.3339999999999996</v>
      </c>
      <c r="K11" s="3">
        <v>4.6189999999999998</v>
      </c>
      <c r="L11" s="3">
        <f t="shared" si="2"/>
        <v>-3.7149999999999999</v>
      </c>
      <c r="M11" s="4">
        <f t="shared" si="3"/>
        <v>-0.44576433885289179</v>
      </c>
      <c r="N11" s="3">
        <v>2.089</v>
      </c>
      <c r="O11" s="3">
        <v>0.13800000000000001</v>
      </c>
      <c r="P11" s="3">
        <f t="shared" si="4"/>
        <v>-1.9510000000000001</v>
      </c>
      <c r="Q11" s="4">
        <f t="shared" si="5"/>
        <v>-0.93393968405935857</v>
      </c>
    </row>
    <row r="12" spans="1:17">
      <c r="A12" s="30" t="s">
        <v>180</v>
      </c>
      <c r="B12" s="1" t="s">
        <v>121</v>
      </c>
      <c r="C12" s="1" t="s">
        <v>122</v>
      </c>
      <c r="D12" s="1" t="s">
        <v>123</v>
      </c>
      <c r="E12" s="1" t="s">
        <v>156</v>
      </c>
      <c r="F12" s="3">
        <v>1521.8810000000001</v>
      </c>
      <c r="G12" s="3">
        <v>581.13</v>
      </c>
      <c r="H12" s="16">
        <f t="shared" si="0"/>
        <v>-940.75100000000009</v>
      </c>
      <c r="I12" s="4">
        <f t="shared" si="1"/>
        <v>-0.61815017074265333</v>
      </c>
      <c r="J12" s="3">
        <v>131.096</v>
      </c>
      <c r="K12" s="3">
        <v>69.465999999999994</v>
      </c>
      <c r="L12" s="3">
        <f t="shared" si="2"/>
        <v>-61.63000000000001</v>
      </c>
      <c r="M12" s="4">
        <f t="shared" si="3"/>
        <v>-0.47011350460731072</v>
      </c>
      <c r="N12" s="3">
        <v>81.933000000000007</v>
      </c>
      <c r="O12" s="3">
        <v>2.3199999999999998</v>
      </c>
      <c r="P12" s="3">
        <f t="shared" si="4"/>
        <v>-79.613000000000014</v>
      </c>
      <c r="Q12" s="4">
        <f t="shared" si="5"/>
        <v>-0.97168418097713993</v>
      </c>
    </row>
    <row r="13" spans="1:17">
      <c r="A13" s="30" t="s">
        <v>180</v>
      </c>
      <c r="B13" s="1" t="s">
        <v>125</v>
      </c>
      <c r="C13" s="1" t="s">
        <v>126</v>
      </c>
      <c r="D13" s="1" t="s">
        <v>123</v>
      </c>
      <c r="E13" s="1" t="s">
        <v>156</v>
      </c>
      <c r="F13" s="3">
        <v>1139.51</v>
      </c>
      <c r="G13" s="3">
        <v>426.233</v>
      </c>
      <c r="H13" s="16">
        <f t="shared" si="0"/>
        <v>-713.27700000000004</v>
      </c>
      <c r="I13" s="4">
        <f t="shared" si="1"/>
        <v>-0.62595062790146649</v>
      </c>
      <c r="J13" s="3">
        <v>98.366</v>
      </c>
      <c r="K13" s="3">
        <v>43.052999999999997</v>
      </c>
      <c r="L13" s="3">
        <f t="shared" si="2"/>
        <v>-55.313000000000002</v>
      </c>
      <c r="M13" s="4">
        <f t="shared" si="3"/>
        <v>-0.56231828070674827</v>
      </c>
      <c r="N13" s="3">
        <v>64.620999999999995</v>
      </c>
      <c r="O13" s="3">
        <v>1.603</v>
      </c>
      <c r="P13" s="3">
        <f t="shared" si="4"/>
        <v>-63.017999999999994</v>
      </c>
      <c r="Q13" s="4">
        <f t="shared" si="5"/>
        <v>-0.97519382244162112</v>
      </c>
    </row>
    <row r="14" spans="1:17">
      <c r="A14" s="30" t="s">
        <v>180</v>
      </c>
      <c r="B14" s="1" t="s">
        <v>121</v>
      </c>
      <c r="C14" s="1" t="s">
        <v>122</v>
      </c>
      <c r="D14" s="1" t="s">
        <v>123</v>
      </c>
      <c r="E14" s="1" t="s">
        <v>157</v>
      </c>
      <c r="F14" s="19">
        <v>9318.3520953686402</v>
      </c>
      <c r="G14" s="41">
        <v>2474.69616196994</v>
      </c>
      <c r="H14" s="16">
        <f t="shared" si="0"/>
        <v>-6843.6559333987007</v>
      </c>
      <c r="I14" s="4">
        <f t="shared" si="1"/>
        <v>-0.73442770388555068</v>
      </c>
      <c r="J14" s="19">
        <v>312.69646950179634</v>
      </c>
      <c r="K14" s="19">
        <v>112.0859087916576</v>
      </c>
      <c r="L14" s="3">
        <f t="shared" si="2"/>
        <v>-200.61056071013874</v>
      </c>
      <c r="M14" s="4">
        <f t="shared" si="3"/>
        <v>-0.64155044996114452</v>
      </c>
      <c r="N14" s="19">
        <v>70.292135402466968</v>
      </c>
      <c r="O14" s="19">
        <v>25.559515008025926</v>
      </c>
      <c r="P14" s="3">
        <f t="shared" si="4"/>
        <v>-44.732620394441042</v>
      </c>
      <c r="Q14" s="4">
        <f t="shared" si="5"/>
        <v>-0.6363815829227335</v>
      </c>
    </row>
    <row r="15" spans="1:17">
      <c r="A15" s="30" t="s">
        <v>180</v>
      </c>
      <c r="B15" s="1" t="s">
        <v>125</v>
      </c>
      <c r="C15" s="1" t="s">
        <v>126</v>
      </c>
      <c r="D15" s="1" t="s">
        <v>123</v>
      </c>
      <c r="E15" s="1" t="s">
        <v>157</v>
      </c>
      <c r="F15" s="19">
        <v>6333.6020253684746</v>
      </c>
      <c r="G15" s="41">
        <v>1715.6065250362385</v>
      </c>
      <c r="H15" s="16">
        <f t="shared" si="0"/>
        <v>-4617.9955003322357</v>
      </c>
      <c r="I15" s="4">
        <f t="shared" si="1"/>
        <v>-0.72912625103936357</v>
      </c>
      <c r="J15" s="19">
        <v>214.98057547278702</v>
      </c>
      <c r="K15" s="19">
        <v>77.912685950366907</v>
      </c>
      <c r="L15" s="3">
        <f t="shared" si="2"/>
        <v>-137.0678895224201</v>
      </c>
      <c r="M15" s="4">
        <f t="shared" si="3"/>
        <v>-0.63758267099703914</v>
      </c>
      <c r="N15" s="19">
        <v>47.651191307710114</v>
      </c>
      <c r="O15" s="19">
        <v>17.83343978460292</v>
      </c>
      <c r="P15" s="3">
        <f t="shared" si="4"/>
        <v>-29.817751523107194</v>
      </c>
      <c r="Q15" s="4">
        <f t="shared" si="5"/>
        <v>-0.62575038954550943</v>
      </c>
    </row>
    <row r="16" spans="1:17">
      <c r="A16" s="30" t="s">
        <v>180</v>
      </c>
      <c r="B16" s="1" t="s">
        <v>121</v>
      </c>
      <c r="C16" s="1" t="s">
        <v>122</v>
      </c>
      <c r="D16" s="1" t="s">
        <v>123</v>
      </c>
      <c r="E16" s="1" t="s">
        <v>152</v>
      </c>
      <c r="F16" s="3"/>
      <c r="G16" s="16"/>
      <c r="H16" s="16">
        <f t="shared" si="0"/>
        <v>0</v>
      </c>
      <c r="I16" s="4">
        <f t="shared" si="1"/>
        <v>0</v>
      </c>
      <c r="J16" s="3"/>
      <c r="K16" s="3"/>
      <c r="L16" s="3">
        <f t="shared" si="2"/>
        <v>0</v>
      </c>
      <c r="M16" s="4">
        <f t="shared" si="3"/>
        <v>0</v>
      </c>
      <c r="N16" s="3"/>
      <c r="O16" s="3"/>
      <c r="P16" s="3">
        <f t="shared" si="4"/>
        <v>0</v>
      </c>
      <c r="Q16" s="4">
        <f t="shared" si="5"/>
        <v>0</v>
      </c>
    </row>
    <row r="17" spans="1:17">
      <c r="A17" s="30" t="s">
        <v>180</v>
      </c>
      <c r="B17" s="1" t="s">
        <v>125</v>
      </c>
      <c r="C17" s="1" t="s">
        <v>126</v>
      </c>
      <c r="D17" s="1" t="s">
        <v>123</v>
      </c>
      <c r="E17" s="1" t="s">
        <v>152</v>
      </c>
      <c r="F17" s="3">
        <v>7763.11</v>
      </c>
      <c r="G17" s="3">
        <v>5836.5370000000003</v>
      </c>
      <c r="H17" s="16">
        <f t="shared" si="0"/>
        <v>-1926.5729999999994</v>
      </c>
      <c r="I17" s="4">
        <f t="shared" si="1"/>
        <v>-0.24817025650802313</v>
      </c>
      <c r="J17" s="3">
        <v>2263.7049999999999</v>
      </c>
      <c r="K17" s="3">
        <v>2138.4609999999998</v>
      </c>
      <c r="L17" s="3">
        <f t="shared" si="2"/>
        <v>-125.24400000000014</v>
      </c>
      <c r="M17" s="4">
        <f t="shared" si="3"/>
        <v>-5.5326997113139806E-2</v>
      </c>
      <c r="N17" s="3">
        <v>48202.96</v>
      </c>
      <c r="O17" s="3">
        <v>3961.77</v>
      </c>
      <c r="P17" s="3">
        <f t="shared" si="4"/>
        <v>-44241.19</v>
      </c>
      <c r="Q17" s="4">
        <f t="shared" si="5"/>
        <v>-0.91781064897259423</v>
      </c>
    </row>
    <row r="18" spans="1:17">
      <c r="A18" s="30" t="s">
        <v>180</v>
      </c>
      <c r="B18" s="1" t="s">
        <v>121</v>
      </c>
      <c r="C18" s="1" t="s">
        <v>122</v>
      </c>
      <c r="D18" s="1" t="s">
        <v>123</v>
      </c>
      <c r="E18" s="1" t="s">
        <v>153</v>
      </c>
      <c r="F18" s="3">
        <v>829.62599999999998</v>
      </c>
      <c r="G18" s="3">
        <v>431.98599999999999</v>
      </c>
      <c r="H18" s="16">
        <f t="shared" si="0"/>
        <v>-397.64</v>
      </c>
      <c r="I18" s="4">
        <f t="shared" si="1"/>
        <v>-0.47930031122457589</v>
      </c>
      <c r="J18" s="3">
        <v>186.291</v>
      </c>
      <c r="K18" s="3">
        <v>186.43899999999999</v>
      </c>
      <c r="L18" s="3">
        <f t="shared" si="2"/>
        <v>0.14799999999999613</v>
      </c>
      <c r="M18" s="4">
        <f t="shared" si="3"/>
        <v>7.9445598552799722E-4</v>
      </c>
      <c r="N18" s="3">
        <v>800.04200000000003</v>
      </c>
      <c r="O18" s="3">
        <v>800.12300000000005</v>
      </c>
      <c r="P18" s="3">
        <f t="shared" si="4"/>
        <v>8.100000000001728E-2</v>
      </c>
      <c r="Q18" s="4">
        <f t="shared" si="5"/>
        <v>1.0124468465407726E-4</v>
      </c>
    </row>
    <row r="19" spans="1:17">
      <c r="A19" s="30" t="s">
        <v>180</v>
      </c>
      <c r="B19" s="1" t="s">
        <v>125</v>
      </c>
      <c r="C19" s="1" t="s">
        <v>126</v>
      </c>
      <c r="D19" s="1" t="s">
        <v>123</v>
      </c>
      <c r="E19" s="1" t="s">
        <v>153</v>
      </c>
      <c r="F19" s="3">
        <v>5070.3779999999997</v>
      </c>
      <c r="G19" s="3">
        <v>1682.471</v>
      </c>
      <c r="H19" s="16">
        <f t="shared" si="0"/>
        <v>-3387.9069999999997</v>
      </c>
      <c r="I19" s="4">
        <f t="shared" si="1"/>
        <v>-0.66817641603840972</v>
      </c>
      <c r="J19" s="3">
        <v>1115.1289999999999</v>
      </c>
      <c r="K19" s="3">
        <v>1040.1690000000001</v>
      </c>
      <c r="L19" s="3">
        <f t="shared" si="2"/>
        <v>-74.959999999999809</v>
      </c>
      <c r="M19" s="4">
        <f t="shared" si="3"/>
        <v>-6.7220922422428095E-2</v>
      </c>
      <c r="N19" s="3">
        <v>5068.1850000000004</v>
      </c>
      <c r="O19" s="3">
        <v>5074.6629999999996</v>
      </c>
      <c r="P19" s="3">
        <f t="shared" si="4"/>
        <v>6.477999999999156</v>
      </c>
      <c r="Q19" s="4">
        <f t="shared" si="5"/>
        <v>1.2781696011489626E-3</v>
      </c>
    </row>
    <row r="20" spans="1:17">
      <c r="A20" s="30" t="s">
        <v>183</v>
      </c>
      <c r="B20" s="1" t="s">
        <v>15</v>
      </c>
      <c r="C20" s="1" t="s">
        <v>16</v>
      </c>
      <c r="D20" s="1" t="s">
        <v>17</v>
      </c>
      <c r="E20" s="1" t="s">
        <v>3</v>
      </c>
      <c r="F20" s="3">
        <v>695.23260000000005</v>
      </c>
      <c r="G20" s="3">
        <v>757.10940000000005</v>
      </c>
      <c r="H20" s="16">
        <f t="shared" si="0"/>
        <v>61.876800000000003</v>
      </c>
      <c r="I20" s="4">
        <f t="shared" si="1"/>
        <v>8.9001580190572194E-2</v>
      </c>
      <c r="J20" s="3">
        <v>929.96190000000001</v>
      </c>
      <c r="K20" s="3">
        <v>974.62810000000002</v>
      </c>
      <c r="L20" s="3">
        <f t="shared" si="2"/>
        <v>44.666200000000003</v>
      </c>
      <c r="M20" s="4">
        <f t="shared" si="3"/>
        <v>4.8030139729380313E-2</v>
      </c>
      <c r="N20" s="3">
        <v>337.50709999999998</v>
      </c>
      <c r="O20" s="3">
        <v>39.9161</v>
      </c>
      <c r="P20" s="3">
        <f t="shared" si="4"/>
        <v>-297.59100000000001</v>
      </c>
      <c r="Q20" s="4">
        <f t="shared" si="5"/>
        <v>-0.88173256207054618</v>
      </c>
    </row>
    <row r="21" spans="1:17">
      <c r="A21" s="30" t="s">
        <v>183</v>
      </c>
      <c r="B21" s="1" t="s">
        <v>18</v>
      </c>
      <c r="C21" s="1" t="s">
        <v>19</v>
      </c>
      <c r="D21" s="1" t="s">
        <v>17</v>
      </c>
      <c r="E21" s="1" t="s">
        <v>3</v>
      </c>
      <c r="F21" s="3">
        <v>1492.9881</v>
      </c>
      <c r="G21" s="3">
        <v>1590.933</v>
      </c>
      <c r="H21" s="16">
        <f t="shared" si="0"/>
        <v>97.944899999999961</v>
      </c>
      <c r="I21" s="4">
        <f t="shared" si="1"/>
        <v>6.5603269041461187E-2</v>
      </c>
      <c r="J21" s="3">
        <v>1517.9271000000001</v>
      </c>
      <c r="K21" s="3">
        <v>1565.3544999999999</v>
      </c>
      <c r="L21" s="3">
        <f t="shared" si="2"/>
        <v>47.427399999999807</v>
      </c>
      <c r="M21" s="4">
        <f t="shared" si="3"/>
        <v>3.1244847002204389E-2</v>
      </c>
      <c r="N21" s="3">
        <v>607.37630000000001</v>
      </c>
      <c r="O21" s="3">
        <v>100.10939999999999</v>
      </c>
      <c r="P21" s="3">
        <f t="shared" si="4"/>
        <v>-507.26690000000002</v>
      </c>
      <c r="Q21" s="4">
        <f t="shared" si="5"/>
        <v>-0.83517730276930469</v>
      </c>
    </row>
    <row r="22" spans="1:17">
      <c r="A22" s="30" t="s">
        <v>183</v>
      </c>
      <c r="B22" s="1" t="s">
        <v>20</v>
      </c>
      <c r="C22" s="1" t="s">
        <v>21</v>
      </c>
      <c r="D22" s="1" t="s">
        <v>17</v>
      </c>
      <c r="E22" s="1" t="s">
        <v>3</v>
      </c>
      <c r="F22" s="3">
        <v>339.25970000000001</v>
      </c>
      <c r="G22" s="3">
        <v>388.80970000000002</v>
      </c>
      <c r="H22" s="16">
        <f t="shared" si="0"/>
        <v>49.550000000000011</v>
      </c>
      <c r="I22" s="4">
        <f t="shared" si="1"/>
        <v>0.14605330370804434</v>
      </c>
      <c r="J22" s="3">
        <v>536.98379999999997</v>
      </c>
      <c r="K22" s="3">
        <v>567.36720000000003</v>
      </c>
      <c r="L22" s="3">
        <f t="shared" si="2"/>
        <v>30.383400000000051</v>
      </c>
      <c r="M22" s="4">
        <f t="shared" si="3"/>
        <v>5.6581595198961408E-2</v>
      </c>
      <c r="N22" s="3">
        <v>426.48180000000002</v>
      </c>
      <c r="O22" s="3">
        <v>38.723199999999999</v>
      </c>
      <c r="P22" s="3">
        <f t="shared" si="4"/>
        <v>-387.7586</v>
      </c>
      <c r="Q22" s="4">
        <f t="shared" si="5"/>
        <v>-0.90920315943142238</v>
      </c>
    </row>
    <row r="23" spans="1:17">
      <c r="A23" s="30" t="s">
        <v>183</v>
      </c>
      <c r="B23" s="1" t="s">
        <v>26</v>
      </c>
      <c r="C23" s="1" t="s">
        <v>27</v>
      </c>
      <c r="D23" s="1" t="s">
        <v>17</v>
      </c>
      <c r="E23" s="1" t="s">
        <v>3</v>
      </c>
      <c r="F23" s="3">
        <v>469.77960000000002</v>
      </c>
      <c r="G23" s="3">
        <v>536.11720000000003</v>
      </c>
      <c r="H23" s="16">
        <f t="shared" si="0"/>
        <v>66.337600000000009</v>
      </c>
      <c r="I23" s="4">
        <f t="shared" si="1"/>
        <v>0.14121004828647307</v>
      </c>
      <c r="J23" s="3">
        <v>640.26639999999998</v>
      </c>
      <c r="K23" s="3">
        <v>673.15390000000002</v>
      </c>
      <c r="L23" s="3">
        <f t="shared" si="2"/>
        <v>32.887500000000045</v>
      </c>
      <c r="M23" s="4">
        <f t="shared" si="3"/>
        <v>5.1365337928087507E-2</v>
      </c>
      <c r="N23" s="3">
        <v>374.71260000000001</v>
      </c>
      <c r="O23" s="3">
        <v>45.311199999999999</v>
      </c>
      <c r="P23" s="3">
        <f t="shared" si="4"/>
        <v>-329.40140000000002</v>
      </c>
      <c r="Q23" s="4">
        <f t="shared" si="5"/>
        <v>-0.87907745829737249</v>
      </c>
    </row>
    <row r="24" spans="1:17">
      <c r="A24" s="30" t="s">
        <v>183</v>
      </c>
      <c r="B24" s="1" t="s">
        <v>28</v>
      </c>
      <c r="C24" s="1" t="s">
        <v>29</v>
      </c>
      <c r="D24" s="1" t="s">
        <v>17</v>
      </c>
      <c r="E24" s="1" t="s">
        <v>3</v>
      </c>
      <c r="F24" s="3">
        <v>405.92250000000001</v>
      </c>
      <c r="G24" s="3">
        <v>470.06470000000002</v>
      </c>
      <c r="H24" s="16">
        <f t="shared" si="0"/>
        <v>64.142200000000003</v>
      </c>
      <c r="I24" s="4">
        <f t="shared" si="1"/>
        <v>0.15801587741502379</v>
      </c>
      <c r="J24" s="3">
        <v>447.86880000000002</v>
      </c>
      <c r="K24" s="3">
        <v>486.57299999999998</v>
      </c>
      <c r="L24" s="3">
        <f t="shared" si="2"/>
        <v>38.704199999999958</v>
      </c>
      <c r="M24" s="4">
        <f t="shared" si="3"/>
        <v>8.64186118791931E-2</v>
      </c>
      <c r="N24" s="3">
        <v>153.72900000000001</v>
      </c>
      <c r="O24" s="3">
        <v>29.038599999999999</v>
      </c>
      <c r="P24" s="3">
        <f t="shared" si="4"/>
        <v>-124.69040000000001</v>
      </c>
      <c r="Q24" s="4">
        <f t="shared" si="5"/>
        <v>-0.8111052566529412</v>
      </c>
    </row>
    <row r="25" spans="1:17">
      <c r="A25" s="30" t="s">
        <v>183</v>
      </c>
      <c r="B25" s="1" t="s">
        <v>36</v>
      </c>
      <c r="C25" s="1" t="s">
        <v>37</v>
      </c>
      <c r="D25" s="1" t="s">
        <v>17</v>
      </c>
      <c r="E25" s="1" t="s">
        <v>3</v>
      </c>
      <c r="F25" s="3">
        <v>1329.2565999999999</v>
      </c>
      <c r="G25" s="3">
        <v>1424.4204</v>
      </c>
      <c r="H25" s="16">
        <f t="shared" si="0"/>
        <v>95.163800000000037</v>
      </c>
      <c r="I25" s="4">
        <f t="shared" si="1"/>
        <v>7.1591745340967308E-2</v>
      </c>
      <c r="J25" s="3">
        <v>931.13289999999995</v>
      </c>
      <c r="K25" s="3">
        <v>930.22140000000002</v>
      </c>
      <c r="L25" s="3">
        <f t="shared" si="2"/>
        <v>-0.9114999999999327</v>
      </c>
      <c r="M25" s="4">
        <f t="shared" si="3"/>
        <v>-9.7891503994750138E-4</v>
      </c>
      <c r="N25" s="3">
        <v>415.99919999999997</v>
      </c>
      <c r="O25" s="3">
        <v>61.921399999999998</v>
      </c>
      <c r="P25" s="3">
        <f t="shared" si="4"/>
        <v>-354.07779999999997</v>
      </c>
      <c r="Q25" s="4">
        <f t="shared" si="5"/>
        <v>-0.85115019451960483</v>
      </c>
    </row>
    <row r="26" spans="1:17">
      <c r="A26" s="30" t="s">
        <v>183</v>
      </c>
      <c r="B26" s="1" t="s">
        <v>15</v>
      </c>
      <c r="C26" s="1" t="s">
        <v>16</v>
      </c>
      <c r="D26" s="1" t="s">
        <v>17</v>
      </c>
      <c r="E26" s="1" t="s">
        <v>154</v>
      </c>
      <c r="F26" s="3">
        <v>3104.971</v>
      </c>
      <c r="G26" s="3">
        <v>2506.2890000000002</v>
      </c>
      <c r="H26" s="16">
        <f t="shared" si="0"/>
        <v>-598.68199999999979</v>
      </c>
      <c r="I26" s="4">
        <f t="shared" si="1"/>
        <v>-0.192814039164939</v>
      </c>
      <c r="J26" s="3">
        <v>79.927000000000007</v>
      </c>
      <c r="K26" s="3">
        <v>36.418999999999997</v>
      </c>
      <c r="L26" s="3">
        <f t="shared" si="2"/>
        <v>-43.50800000000001</v>
      </c>
      <c r="M26" s="4">
        <f t="shared" si="3"/>
        <v>-0.54434671637869558</v>
      </c>
      <c r="N26" s="3">
        <v>351.38299999999998</v>
      </c>
      <c r="O26" s="3">
        <v>197.309</v>
      </c>
      <c r="P26" s="3">
        <f t="shared" si="4"/>
        <v>-154.07399999999998</v>
      </c>
      <c r="Q26" s="4">
        <f t="shared" si="5"/>
        <v>-0.43847881087019003</v>
      </c>
    </row>
    <row r="27" spans="1:17">
      <c r="A27" s="30" t="s">
        <v>183</v>
      </c>
      <c r="B27" s="1" t="s">
        <v>18</v>
      </c>
      <c r="C27" s="1" t="s">
        <v>19</v>
      </c>
      <c r="D27" s="1" t="s">
        <v>17</v>
      </c>
      <c r="E27" s="1" t="s">
        <v>154</v>
      </c>
      <c r="F27" s="3">
        <v>3043.1120000000001</v>
      </c>
      <c r="G27" s="3">
        <v>1353.309</v>
      </c>
      <c r="H27" s="16">
        <f t="shared" si="0"/>
        <v>-1689.8030000000001</v>
      </c>
      <c r="I27" s="4">
        <f t="shared" si="1"/>
        <v>-0.55528781063595423</v>
      </c>
      <c r="J27" s="3">
        <v>103.261</v>
      </c>
      <c r="K27" s="3">
        <v>37.889000000000003</v>
      </c>
      <c r="L27" s="3">
        <f t="shared" si="2"/>
        <v>-65.371999999999986</v>
      </c>
      <c r="M27" s="4">
        <f t="shared" si="3"/>
        <v>-0.6330754108521125</v>
      </c>
      <c r="N27" s="3">
        <v>176.07300000000001</v>
      </c>
      <c r="O27" s="3">
        <v>15.455</v>
      </c>
      <c r="P27" s="3">
        <f t="shared" si="4"/>
        <v>-160.61799999999999</v>
      </c>
      <c r="Q27" s="4">
        <f t="shared" si="5"/>
        <v>-0.91222390712942925</v>
      </c>
    </row>
    <row r="28" spans="1:17">
      <c r="A28" s="30" t="s">
        <v>183</v>
      </c>
      <c r="B28" s="1" t="s">
        <v>20</v>
      </c>
      <c r="C28" s="1" t="s">
        <v>21</v>
      </c>
      <c r="D28" s="1" t="s">
        <v>17</v>
      </c>
      <c r="E28" s="1" t="s">
        <v>154</v>
      </c>
      <c r="F28" s="3">
        <v>181.52500000000001</v>
      </c>
      <c r="G28" s="3">
        <v>98.137</v>
      </c>
      <c r="H28" s="16">
        <f t="shared" si="0"/>
        <v>-83.388000000000005</v>
      </c>
      <c r="I28" s="4">
        <f t="shared" si="1"/>
        <v>-0.45937474177110593</v>
      </c>
      <c r="J28" s="3">
        <v>6.22</v>
      </c>
      <c r="K28" s="3">
        <v>2.21</v>
      </c>
      <c r="L28" s="3">
        <f t="shared" si="2"/>
        <v>-4.01</v>
      </c>
      <c r="M28" s="4">
        <f t="shared" si="3"/>
        <v>-0.64469453376205788</v>
      </c>
      <c r="N28" s="3">
        <v>7.492</v>
      </c>
      <c r="O28" s="3">
        <v>5.04</v>
      </c>
      <c r="P28" s="3">
        <f t="shared" si="4"/>
        <v>-2.452</v>
      </c>
      <c r="Q28" s="4">
        <f t="shared" si="5"/>
        <v>-0.32728243459690337</v>
      </c>
    </row>
    <row r="29" spans="1:17">
      <c r="A29" s="30" t="s">
        <v>183</v>
      </c>
      <c r="B29" s="1" t="s">
        <v>26</v>
      </c>
      <c r="C29" s="1" t="s">
        <v>27</v>
      </c>
      <c r="D29" s="1" t="s">
        <v>17</v>
      </c>
      <c r="E29" s="1" t="s">
        <v>154</v>
      </c>
      <c r="F29" s="3">
        <v>324.99400000000003</v>
      </c>
      <c r="G29" s="3">
        <v>166.37700000000001</v>
      </c>
      <c r="H29" s="16">
        <f t="shared" si="0"/>
        <v>-158.61700000000002</v>
      </c>
      <c r="I29" s="4">
        <f t="shared" si="1"/>
        <v>-0.48806131805510256</v>
      </c>
      <c r="J29" s="3">
        <v>9.8219999999999992</v>
      </c>
      <c r="K29" s="3">
        <v>2.5569999999999999</v>
      </c>
      <c r="L29" s="3">
        <f t="shared" si="2"/>
        <v>-7.2649999999999988</v>
      </c>
      <c r="M29" s="4">
        <f t="shared" si="3"/>
        <v>-0.73966605579311739</v>
      </c>
      <c r="N29" s="3">
        <v>24.266999999999999</v>
      </c>
      <c r="O29" s="3">
        <v>8.1069999999999993</v>
      </c>
      <c r="P29" s="3">
        <f t="shared" si="4"/>
        <v>-16.16</v>
      </c>
      <c r="Q29" s="4">
        <f t="shared" si="5"/>
        <v>-0.66592491861375536</v>
      </c>
    </row>
    <row r="30" spans="1:17">
      <c r="A30" s="30" t="s">
        <v>183</v>
      </c>
      <c r="B30" s="1" t="s">
        <v>28</v>
      </c>
      <c r="C30" s="1" t="s">
        <v>29</v>
      </c>
      <c r="D30" s="1" t="s">
        <v>17</v>
      </c>
      <c r="E30" s="1" t="s">
        <v>154</v>
      </c>
      <c r="F30" s="3">
        <v>306.71699999999998</v>
      </c>
      <c r="G30" s="3">
        <v>133.91200000000001</v>
      </c>
      <c r="H30" s="16">
        <f t="shared" si="0"/>
        <v>-172.80499999999998</v>
      </c>
      <c r="I30" s="4">
        <f t="shared" si="1"/>
        <v>-0.56340209378678063</v>
      </c>
      <c r="J30" s="3">
        <v>10.71</v>
      </c>
      <c r="K30" s="3">
        <v>2.9049999999999998</v>
      </c>
      <c r="L30" s="3">
        <f t="shared" si="2"/>
        <v>-7.8050000000000015</v>
      </c>
      <c r="M30" s="4">
        <f t="shared" si="3"/>
        <v>-0.7287581699346406</v>
      </c>
      <c r="N30" s="3">
        <v>4.2770000000000001</v>
      </c>
      <c r="O30" s="3">
        <v>4.2000000000000003E-2</v>
      </c>
      <c r="P30" s="3">
        <f t="shared" si="4"/>
        <v>-4.2350000000000003</v>
      </c>
      <c r="Q30" s="4">
        <f t="shared" si="5"/>
        <v>-0.9901800327332243</v>
      </c>
    </row>
    <row r="31" spans="1:17">
      <c r="A31" s="30" t="s">
        <v>183</v>
      </c>
      <c r="B31" s="1" t="s">
        <v>36</v>
      </c>
      <c r="C31" s="1" t="s">
        <v>37</v>
      </c>
      <c r="D31" s="1" t="s">
        <v>17</v>
      </c>
      <c r="E31" s="1" t="s">
        <v>154</v>
      </c>
      <c r="F31" s="3">
        <v>9741.5529999999999</v>
      </c>
      <c r="G31" s="3">
        <v>4262.509</v>
      </c>
      <c r="H31" s="16">
        <f t="shared" si="0"/>
        <v>-5479.0439999999999</v>
      </c>
      <c r="I31" s="4">
        <f t="shared" si="1"/>
        <v>-0.56244050614927621</v>
      </c>
      <c r="J31" s="3">
        <v>361.73899999999998</v>
      </c>
      <c r="K31" s="3">
        <v>119.06399999999999</v>
      </c>
      <c r="L31" s="3">
        <f t="shared" si="2"/>
        <v>-242.67499999999998</v>
      </c>
      <c r="M31" s="4">
        <f t="shared" si="3"/>
        <v>-0.67085661208772074</v>
      </c>
      <c r="N31" s="3">
        <v>1239.202</v>
      </c>
      <c r="O31" s="3">
        <v>41.81</v>
      </c>
      <c r="P31" s="3">
        <f t="shared" si="4"/>
        <v>-1197.3920000000001</v>
      </c>
      <c r="Q31" s="4">
        <f t="shared" si="5"/>
        <v>-0.96626054509272907</v>
      </c>
    </row>
    <row r="32" spans="1:17">
      <c r="A32" s="30" t="s">
        <v>183</v>
      </c>
      <c r="B32" s="1" t="s">
        <v>15</v>
      </c>
      <c r="C32" s="1" t="s">
        <v>16</v>
      </c>
      <c r="D32" s="1" t="s">
        <v>17</v>
      </c>
      <c r="E32" s="1" t="s">
        <v>156</v>
      </c>
      <c r="F32" s="3">
        <v>2260.8809999999999</v>
      </c>
      <c r="G32" s="3">
        <v>980.37199999999996</v>
      </c>
      <c r="H32" s="16">
        <f t="shared" si="0"/>
        <v>-1280.509</v>
      </c>
      <c r="I32" s="4">
        <f t="shared" si="1"/>
        <v>-0.56637611621310457</v>
      </c>
      <c r="J32" s="3">
        <v>220.583</v>
      </c>
      <c r="K32" s="3">
        <v>123.18300000000001</v>
      </c>
      <c r="L32" s="3">
        <f t="shared" si="2"/>
        <v>-97.399999999999991</v>
      </c>
      <c r="M32" s="4">
        <f t="shared" si="3"/>
        <v>-0.44155714628960524</v>
      </c>
      <c r="N32" s="3">
        <v>122.90300000000001</v>
      </c>
      <c r="O32" s="3">
        <v>3.5129999999999999</v>
      </c>
      <c r="P32" s="3">
        <f t="shared" si="4"/>
        <v>-119.39</v>
      </c>
      <c r="Q32" s="4">
        <f t="shared" si="5"/>
        <v>-0.97141648291742266</v>
      </c>
    </row>
    <row r="33" spans="1:17">
      <c r="A33" s="30" t="s">
        <v>183</v>
      </c>
      <c r="B33" s="1" t="s">
        <v>18</v>
      </c>
      <c r="C33" s="1" t="s">
        <v>19</v>
      </c>
      <c r="D33" s="1" t="s">
        <v>17</v>
      </c>
      <c r="E33" s="1" t="s">
        <v>156</v>
      </c>
      <c r="F33" s="3">
        <v>4160.8310000000001</v>
      </c>
      <c r="G33" s="3">
        <v>1572.5719999999999</v>
      </c>
      <c r="H33" s="16">
        <f t="shared" si="0"/>
        <v>-2588.259</v>
      </c>
      <c r="I33" s="4">
        <f t="shared" si="1"/>
        <v>-0.62205338308621516</v>
      </c>
      <c r="J33" s="3">
        <v>372.42200000000003</v>
      </c>
      <c r="K33" s="3">
        <v>177.24199999999999</v>
      </c>
      <c r="L33" s="3">
        <f t="shared" si="2"/>
        <v>-195.18000000000004</v>
      </c>
      <c r="M33" s="4">
        <f t="shared" si="3"/>
        <v>-0.52408289521027229</v>
      </c>
      <c r="N33" s="3">
        <v>250.61</v>
      </c>
      <c r="O33" s="3">
        <v>5.4580000000000002</v>
      </c>
      <c r="P33" s="3">
        <f t="shared" si="4"/>
        <v>-245.15200000000002</v>
      </c>
      <c r="Q33" s="4">
        <f t="shared" si="5"/>
        <v>-0.97822114041738162</v>
      </c>
    </row>
    <row r="34" spans="1:17">
      <c r="A34" s="30" t="s">
        <v>183</v>
      </c>
      <c r="B34" s="1" t="s">
        <v>20</v>
      </c>
      <c r="C34" s="1" t="s">
        <v>21</v>
      </c>
      <c r="D34" s="1" t="s">
        <v>17</v>
      </c>
      <c r="E34" s="1" t="s">
        <v>156</v>
      </c>
      <c r="F34" s="3">
        <v>788.53099999999995</v>
      </c>
      <c r="G34" s="3">
        <v>319.88799999999998</v>
      </c>
      <c r="H34" s="16">
        <f t="shared" si="0"/>
        <v>-468.64299999999997</v>
      </c>
      <c r="I34" s="4">
        <f t="shared" si="1"/>
        <v>-0.59432412929865786</v>
      </c>
      <c r="J34" s="3">
        <v>82.873999999999995</v>
      </c>
      <c r="K34" s="3">
        <v>45.375999999999998</v>
      </c>
      <c r="L34" s="3">
        <f t="shared" si="2"/>
        <v>-37.497999999999998</v>
      </c>
      <c r="M34" s="4">
        <f t="shared" si="3"/>
        <v>-0.45247001472114295</v>
      </c>
      <c r="N34" s="3">
        <v>45.396000000000001</v>
      </c>
      <c r="O34" s="3">
        <v>1.0820000000000001</v>
      </c>
      <c r="P34" s="3">
        <f t="shared" si="4"/>
        <v>-44.314</v>
      </c>
      <c r="Q34" s="4">
        <f t="shared" si="5"/>
        <v>-0.97616530090756892</v>
      </c>
    </row>
    <row r="35" spans="1:17">
      <c r="A35" s="30" t="s">
        <v>183</v>
      </c>
      <c r="B35" s="1" t="s">
        <v>26</v>
      </c>
      <c r="C35" s="1" t="s">
        <v>27</v>
      </c>
      <c r="D35" s="1" t="s">
        <v>17</v>
      </c>
      <c r="E35" s="1" t="s">
        <v>156</v>
      </c>
      <c r="F35" s="3">
        <v>1207.127</v>
      </c>
      <c r="G35" s="3">
        <v>494.24200000000002</v>
      </c>
      <c r="H35" s="16">
        <f t="shared" si="0"/>
        <v>-712.88499999999999</v>
      </c>
      <c r="I35" s="4">
        <f t="shared" si="1"/>
        <v>-0.59056337899823297</v>
      </c>
      <c r="J35" s="3">
        <v>116.767</v>
      </c>
      <c r="K35" s="3">
        <v>50.359000000000002</v>
      </c>
      <c r="L35" s="3">
        <f t="shared" si="2"/>
        <v>-66.407999999999987</v>
      </c>
      <c r="M35" s="4">
        <f t="shared" si="3"/>
        <v>-0.56872232736989037</v>
      </c>
      <c r="N35" s="3">
        <v>71.778000000000006</v>
      </c>
      <c r="O35" s="3">
        <v>1.627</v>
      </c>
      <c r="P35" s="3">
        <f t="shared" si="4"/>
        <v>-70.15100000000001</v>
      </c>
      <c r="Q35" s="4">
        <f t="shared" si="5"/>
        <v>-0.97733288751428016</v>
      </c>
    </row>
    <row r="36" spans="1:17">
      <c r="A36" s="30" t="s">
        <v>183</v>
      </c>
      <c r="B36" s="1" t="s">
        <v>28</v>
      </c>
      <c r="C36" s="1" t="s">
        <v>29</v>
      </c>
      <c r="D36" s="1" t="s">
        <v>17</v>
      </c>
      <c r="E36" s="1" t="s">
        <v>156</v>
      </c>
      <c r="F36" s="3">
        <v>1197.777</v>
      </c>
      <c r="G36" s="3">
        <v>513.14599999999996</v>
      </c>
      <c r="H36" s="16">
        <f t="shared" si="0"/>
        <v>-684.63100000000009</v>
      </c>
      <c r="I36" s="4">
        <f t="shared" si="1"/>
        <v>-0.5715846939789293</v>
      </c>
      <c r="J36" s="3">
        <v>119.819</v>
      </c>
      <c r="K36" s="3">
        <v>82.632999999999996</v>
      </c>
      <c r="L36" s="3">
        <f t="shared" si="2"/>
        <v>-37.186000000000007</v>
      </c>
      <c r="M36" s="4">
        <f t="shared" si="3"/>
        <v>-0.31035144676553805</v>
      </c>
      <c r="N36" s="3">
        <v>62.3</v>
      </c>
      <c r="O36" s="3">
        <v>1.9670000000000001</v>
      </c>
      <c r="P36" s="3">
        <f t="shared" si="4"/>
        <v>-60.332999999999998</v>
      </c>
      <c r="Q36" s="4">
        <f t="shared" si="5"/>
        <v>-0.96842696629213487</v>
      </c>
    </row>
    <row r="37" spans="1:17">
      <c r="A37" s="30" t="s">
        <v>183</v>
      </c>
      <c r="B37" s="1" t="s">
        <v>36</v>
      </c>
      <c r="C37" s="1" t="s">
        <v>37</v>
      </c>
      <c r="D37" s="1" t="s">
        <v>17</v>
      </c>
      <c r="E37" s="1" t="s">
        <v>156</v>
      </c>
      <c r="F37" s="3">
        <v>850.923</v>
      </c>
      <c r="G37" s="3">
        <v>384.85700000000003</v>
      </c>
      <c r="H37" s="16">
        <f t="shared" si="0"/>
        <v>-466.06599999999997</v>
      </c>
      <c r="I37" s="4">
        <f t="shared" si="1"/>
        <v>-0.5477181836664422</v>
      </c>
      <c r="J37" s="3">
        <v>56.731000000000002</v>
      </c>
      <c r="K37" s="3">
        <v>40.475000000000001</v>
      </c>
      <c r="L37" s="3">
        <f t="shared" si="2"/>
        <v>-16.256</v>
      </c>
      <c r="M37" s="4">
        <f t="shared" si="3"/>
        <v>-0.2865452750700675</v>
      </c>
      <c r="N37" s="3">
        <v>28.268000000000001</v>
      </c>
      <c r="O37" s="3">
        <v>1.7370000000000001</v>
      </c>
      <c r="P37" s="3">
        <f t="shared" si="4"/>
        <v>-26.530999999999999</v>
      </c>
      <c r="Q37" s="4">
        <f t="shared" si="5"/>
        <v>-0.93855242677232198</v>
      </c>
    </row>
    <row r="38" spans="1:17">
      <c r="A38" s="30" t="s">
        <v>183</v>
      </c>
      <c r="B38" s="1" t="s">
        <v>15</v>
      </c>
      <c r="C38" s="1" t="s">
        <v>16</v>
      </c>
      <c r="D38" s="1" t="s">
        <v>17</v>
      </c>
      <c r="E38" s="1" t="s">
        <v>157</v>
      </c>
      <c r="F38" s="3">
        <v>10015.349475749999</v>
      </c>
      <c r="G38" s="16">
        <v>3810.1525079799999</v>
      </c>
      <c r="H38" s="16">
        <f t="shared" si="0"/>
        <v>-6205.1969677699999</v>
      </c>
      <c r="I38" s="4">
        <f t="shared" si="1"/>
        <v>-0.61956869131671755</v>
      </c>
      <c r="J38" s="3">
        <v>338.86289011999997</v>
      </c>
      <c r="K38" s="3">
        <v>182.0037317</v>
      </c>
      <c r="L38" s="3">
        <f t="shared" si="2"/>
        <v>-156.85915841999997</v>
      </c>
      <c r="M38" s="4">
        <f t="shared" si="3"/>
        <v>-0.46289860292595675</v>
      </c>
      <c r="N38" s="3">
        <v>87.185418479999996</v>
      </c>
      <c r="O38" s="3">
        <v>92.207727469999995</v>
      </c>
      <c r="P38" s="3">
        <f t="shared" si="4"/>
        <v>5.0223089899999991</v>
      </c>
      <c r="Q38" s="4">
        <f t="shared" si="5"/>
        <v>5.7604919234884415E-2</v>
      </c>
    </row>
    <row r="39" spans="1:17">
      <c r="A39" s="30" t="s">
        <v>183</v>
      </c>
      <c r="B39" s="1" t="s">
        <v>18</v>
      </c>
      <c r="C39" s="1" t="s">
        <v>19</v>
      </c>
      <c r="D39" s="1" t="s">
        <v>17</v>
      </c>
      <c r="E39" s="1" t="s">
        <v>157</v>
      </c>
      <c r="F39" s="3">
        <v>14548.66210532</v>
      </c>
      <c r="G39" s="16">
        <v>4852.5805094099996</v>
      </c>
      <c r="H39" s="16">
        <f t="shared" si="0"/>
        <v>-9696.08159591</v>
      </c>
      <c r="I39" s="4">
        <f t="shared" si="1"/>
        <v>-0.66645864243176289</v>
      </c>
      <c r="J39" s="3">
        <v>503.30183352</v>
      </c>
      <c r="K39" s="3">
        <v>225.06748924000001</v>
      </c>
      <c r="L39" s="3">
        <f t="shared" si="2"/>
        <v>-278.23434427999996</v>
      </c>
      <c r="M39" s="4">
        <f t="shared" si="3"/>
        <v>-0.5528180621439035</v>
      </c>
      <c r="N39" s="3">
        <v>123.7361475</v>
      </c>
      <c r="O39" s="3">
        <v>114.53350232</v>
      </c>
      <c r="P39" s="3">
        <f t="shared" si="4"/>
        <v>-9.2026451800000046</v>
      </c>
      <c r="Q39" s="4">
        <f t="shared" si="5"/>
        <v>-7.4373134818990577E-2</v>
      </c>
    </row>
    <row r="40" spans="1:17">
      <c r="A40" s="30" t="s">
        <v>183</v>
      </c>
      <c r="B40" s="1" t="s">
        <v>20</v>
      </c>
      <c r="C40" s="1" t="s">
        <v>21</v>
      </c>
      <c r="D40" s="1" t="s">
        <v>17</v>
      </c>
      <c r="E40" s="1" t="s">
        <v>157</v>
      </c>
      <c r="F40" s="3">
        <v>2363.8912048000002</v>
      </c>
      <c r="G40" s="16">
        <v>933.70529394000005</v>
      </c>
      <c r="H40" s="16">
        <f t="shared" si="0"/>
        <v>-1430.1859108600001</v>
      </c>
      <c r="I40" s="4">
        <f t="shared" si="1"/>
        <v>-0.60501342361100863</v>
      </c>
      <c r="J40" s="3">
        <v>76.41048760999999</v>
      </c>
      <c r="K40" s="3">
        <v>43.365037829999991</v>
      </c>
      <c r="L40" s="3">
        <f t="shared" si="2"/>
        <v>-33.045449779999998</v>
      </c>
      <c r="M40" s="4">
        <f t="shared" si="3"/>
        <v>-0.43247269862566973</v>
      </c>
      <c r="N40" s="3">
        <v>19.5662901</v>
      </c>
      <c r="O40" s="3">
        <v>20.866847809999999</v>
      </c>
      <c r="P40" s="3">
        <f t="shared" si="4"/>
        <v>1.3005577099999996</v>
      </c>
      <c r="Q40" s="4">
        <f t="shared" si="5"/>
        <v>6.6469305287464781E-2</v>
      </c>
    </row>
    <row r="41" spans="1:17">
      <c r="A41" s="30" t="s">
        <v>183</v>
      </c>
      <c r="B41" s="1" t="s">
        <v>26</v>
      </c>
      <c r="C41" s="1" t="s">
        <v>27</v>
      </c>
      <c r="D41" s="1" t="s">
        <v>17</v>
      </c>
      <c r="E41" s="1" t="s">
        <v>157</v>
      </c>
      <c r="F41" s="3">
        <v>4174.4437787899997</v>
      </c>
      <c r="G41" s="16">
        <v>1459.5995392</v>
      </c>
      <c r="H41" s="16">
        <f t="shared" si="0"/>
        <v>-2714.8442395899997</v>
      </c>
      <c r="I41" s="4">
        <f t="shared" si="1"/>
        <v>-0.65034873709017149</v>
      </c>
      <c r="J41" s="3">
        <v>135.7221375</v>
      </c>
      <c r="K41" s="3">
        <v>62.912610600000001</v>
      </c>
      <c r="L41" s="3">
        <f t="shared" si="2"/>
        <v>-72.809526900000009</v>
      </c>
      <c r="M41" s="4">
        <f t="shared" si="3"/>
        <v>-0.53646021379526243</v>
      </c>
      <c r="N41" s="3">
        <v>34.515506860000002</v>
      </c>
      <c r="O41" s="3">
        <v>33.208602800000001</v>
      </c>
      <c r="P41" s="3">
        <f t="shared" si="4"/>
        <v>-1.3069040600000008</v>
      </c>
      <c r="Q41" s="4">
        <f t="shared" si="5"/>
        <v>-3.786425809422405E-2</v>
      </c>
    </row>
    <row r="42" spans="1:17">
      <c r="A42" s="30" t="s">
        <v>183</v>
      </c>
      <c r="B42" s="1" t="s">
        <v>28</v>
      </c>
      <c r="C42" s="1" t="s">
        <v>29</v>
      </c>
      <c r="D42" s="1" t="s">
        <v>17</v>
      </c>
      <c r="E42" s="1" t="s">
        <v>157</v>
      </c>
      <c r="F42" s="3">
        <v>6405.07947582</v>
      </c>
      <c r="G42" s="16">
        <v>2877.2656934400002</v>
      </c>
      <c r="H42" s="16">
        <f t="shared" si="0"/>
        <v>-3527.8137823799998</v>
      </c>
      <c r="I42" s="4">
        <f t="shared" si="1"/>
        <v>-0.55078376399511531</v>
      </c>
      <c r="J42" s="3">
        <v>215.25015086999997</v>
      </c>
      <c r="K42" s="3">
        <v>138.67280052999999</v>
      </c>
      <c r="L42" s="3">
        <f t="shared" si="2"/>
        <v>-76.577350339999981</v>
      </c>
      <c r="M42" s="4">
        <f t="shared" si="3"/>
        <v>-0.35575979868301588</v>
      </c>
      <c r="N42" s="3">
        <v>52.435824539999999</v>
      </c>
      <c r="O42" s="3">
        <v>71.019160029999995</v>
      </c>
      <c r="P42" s="3">
        <f t="shared" si="4"/>
        <v>18.583335489999996</v>
      </c>
      <c r="Q42" s="4">
        <f t="shared" si="5"/>
        <v>0.35440151181038332</v>
      </c>
    </row>
    <row r="43" spans="1:17">
      <c r="A43" s="30" t="s">
        <v>183</v>
      </c>
      <c r="B43" s="1" t="s">
        <v>36</v>
      </c>
      <c r="C43" s="1" t="s">
        <v>37</v>
      </c>
      <c r="D43" s="1" t="s">
        <v>17</v>
      </c>
      <c r="E43" s="1" t="s">
        <v>157</v>
      </c>
      <c r="F43" s="3">
        <v>6431.0916129799998</v>
      </c>
      <c r="G43" s="16">
        <v>1967.16636019</v>
      </c>
      <c r="H43" s="16">
        <f t="shared" si="0"/>
        <v>-4463.9252527899998</v>
      </c>
      <c r="I43" s="4">
        <f t="shared" si="1"/>
        <v>-0.69411625917136233</v>
      </c>
      <c r="J43" s="3">
        <v>233.76017246999999</v>
      </c>
      <c r="K43" s="3">
        <v>96.705712689999999</v>
      </c>
      <c r="L43" s="3">
        <f t="shared" si="2"/>
        <v>-137.05445978</v>
      </c>
      <c r="M43" s="4">
        <f t="shared" si="3"/>
        <v>-0.58630372459016356</v>
      </c>
      <c r="N43" s="3">
        <v>57.612855519999997</v>
      </c>
      <c r="O43" s="3">
        <v>47.916513010000003</v>
      </c>
      <c r="P43" s="3">
        <f t="shared" si="4"/>
        <v>-9.6963425099999938</v>
      </c>
      <c r="Q43" s="4">
        <f t="shared" si="5"/>
        <v>-0.16830171708177111</v>
      </c>
    </row>
    <row r="44" spans="1:17">
      <c r="A44" s="30" t="s">
        <v>183</v>
      </c>
      <c r="B44" s="1" t="s">
        <v>15</v>
      </c>
      <c r="C44" s="1" t="s">
        <v>16</v>
      </c>
      <c r="D44" s="1" t="s">
        <v>17</v>
      </c>
      <c r="E44" s="1" t="s">
        <v>152</v>
      </c>
      <c r="F44" s="3">
        <v>17516.023000000001</v>
      </c>
      <c r="G44" s="3">
        <v>7135.7290000000003</v>
      </c>
      <c r="H44" s="16">
        <f t="shared" si="0"/>
        <v>-10380.294000000002</v>
      </c>
      <c r="I44" s="4">
        <f t="shared" si="1"/>
        <v>-0.5926170569654996</v>
      </c>
      <c r="J44" s="3">
        <v>4757.66</v>
      </c>
      <c r="K44" s="3">
        <v>5278.4480000000003</v>
      </c>
      <c r="L44" s="3">
        <f t="shared" si="2"/>
        <v>520.78800000000047</v>
      </c>
      <c r="M44" s="4">
        <f t="shared" si="3"/>
        <v>0.10946305536755474</v>
      </c>
      <c r="N44" s="3">
        <v>63023.987999999998</v>
      </c>
      <c r="O44" s="3">
        <v>15728.918</v>
      </c>
      <c r="P44" s="3">
        <f t="shared" si="4"/>
        <v>-47295.07</v>
      </c>
      <c r="Q44" s="4">
        <f t="shared" si="5"/>
        <v>-0.75042966179798087</v>
      </c>
    </row>
    <row r="45" spans="1:17">
      <c r="A45" s="30" t="s">
        <v>183</v>
      </c>
      <c r="B45" s="1" t="s">
        <v>18</v>
      </c>
      <c r="C45" s="1" t="s">
        <v>19</v>
      </c>
      <c r="D45" s="1" t="s">
        <v>17</v>
      </c>
      <c r="E45" s="1" t="s">
        <v>152</v>
      </c>
      <c r="F45" s="3">
        <v>5874.0889999999999</v>
      </c>
      <c r="G45" s="3">
        <v>1555.85</v>
      </c>
      <c r="H45" s="16">
        <f t="shared" si="0"/>
        <v>-4318.2389999999996</v>
      </c>
      <c r="I45" s="4">
        <f t="shared" si="1"/>
        <v>-0.73513339685523993</v>
      </c>
      <c r="J45" s="3">
        <v>1915.46</v>
      </c>
      <c r="K45" s="3">
        <v>1849.403</v>
      </c>
      <c r="L45" s="3">
        <f t="shared" si="2"/>
        <v>-66.057000000000016</v>
      </c>
      <c r="M45" s="4">
        <f t="shared" si="3"/>
        <v>-3.4486233071951394E-2</v>
      </c>
      <c r="N45" s="3">
        <v>30630.802</v>
      </c>
      <c r="O45" s="3">
        <v>3178.1880000000001</v>
      </c>
      <c r="P45" s="3">
        <f t="shared" si="4"/>
        <v>-27452.614000000001</v>
      </c>
      <c r="Q45" s="4">
        <f t="shared" si="5"/>
        <v>-0.89624208990675469</v>
      </c>
    </row>
    <row r="46" spans="1:17">
      <c r="A46" s="30" t="s">
        <v>183</v>
      </c>
      <c r="B46" s="1" t="s">
        <v>20</v>
      </c>
      <c r="C46" s="1" t="s">
        <v>21</v>
      </c>
      <c r="D46" s="1" t="s">
        <v>17</v>
      </c>
      <c r="E46" s="1" t="s">
        <v>152</v>
      </c>
      <c r="F46" s="3"/>
      <c r="G46" s="3"/>
      <c r="H46" s="16">
        <f t="shared" si="0"/>
        <v>0</v>
      </c>
      <c r="I46" s="4">
        <f t="shared" si="1"/>
        <v>0</v>
      </c>
      <c r="J46" s="3"/>
      <c r="K46" s="3"/>
      <c r="L46" s="3">
        <f t="shared" si="2"/>
        <v>0</v>
      </c>
      <c r="M46" s="4">
        <f t="shared" si="3"/>
        <v>0</v>
      </c>
      <c r="N46" s="3"/>
      <c r="O46" s="3"/>
      <c r="P46" s="3">
        <f t="shared" si="4"/>
        <v>0</v>
      </c>
      <c r="Q46" s="4">
        <f t="shared" si="5"/>
        <v>0</v>
      </c>
    </row>
    <row r="47" spans="1:17">
      <c r="A47" s="30" t="s">
        <v>183</v>
      </c>
      <c r="B47" s="1" t="s">
        <v>26</v>
      </c>
      <c r="C47" s="1" t="s">
        <v>27</v>
      </c>
      <c r="D47" s="1" t="s">
        <v>17</v>
      </c>
      <c r="E47" s="1" t="s">
        <v>152</v>
      </c>
      <c r="F47" s="3">
        <v>138.25399999999999</v>
      </c>
      <c r="G47" s="3">
        <v>187.41800000000001</v>
      </c>
      <c r="H47" s="16">
        <f t="shared" si="0"/>
        <v>49.164000000000016</v>
      </c>
      <c r="I47" s="4">
        <f t="shared" si="1"/>
        <v>0.35560634773677446</v>
      </c>
      <c r="J47" s="3">
        <v>3.29</v>
      </c>
      <c r="K47" s="3">
        <v>4.4589999999999996</v>
      </c>
      <c r="L47" s="3">
        <f t="shared" si="2"/>
        <v>1.1689999999999996</v>
      </c>
      <c r="M47" s="4">
        <f t="shared" si="3"/>
        <v>0.35531914893617006</v>
      </c>
      <c r="N47" s="3">
        <v>10.63</v>
      </c>
      <c r="O47" s="3">
        <v>14.41</v>
      </c>
      <c r="P47" s="3">
        <f t="shared" si="4"/>
        <v>3.7799999999999994</v>
      </c>
      <c r="Q47" s="4">
        <f t="shared" si="5"/>
        <v>0.35559736594543734</v>
      </c>
    </row>
    <row r="48" spans="1:17">
      <c r="A48" s="30" t="s">
        <v>183</v>
      </c>
      <c r="B48" s="1" t="s">
        <v>28</v>
      </c>
      <c r="C48" s="1" t="s">
        <v>29</v>
      </c>
      <c r="D48" s="1" t="s">
        <v>17</v>
      </c>
      <c r="E48" s="1" t="s">
        <v>152</v>
      </c>
      <c r="F48" s="3"/>
      <c r="G48" s="3"/>
      <c r="H48" s="16">
        <f t="shared" si="0"/>
        <v>0</v>
      </c>
      <c r="I48" s="4">
        <f t="shared" si="1"/>
        <v>0</v>
      </c>
      <c r="J48" s="3"/>
      <c r="K48" s="3"/>
      <c r="L48" s="3">
        <f t="shared" si="2"/>
        <v>0</v>
      </c>
      <c r="M48" s="4">
        <f t="shared" si="3"/>
        <v>0</v>
      </c>
      <c r="N48" s="3"/>
      <c r="O48" s="3"/>
      <c r="P48" s="3">
        <f t="shared" si="4"/>
        <v>0</v>
      </c>
      <c r="Q48" s="4">
        <f t="shared" si="5"/>
        <v>0</v>
      </c>
    </row>
    <row r="49" spans="1:17">
      <c r="A49" s="30" t="s">
        <v>183</v>
      </c>
      <c r="B49" s="1" t="s">
        <v>36</v>
      </c>
      <c r="C49" s="1" t="s">
        <v>37</v>
      </c>
      <c r="D49" s="1" t="s">
        <v>17</v>
      </c>
      <c r="E49" s="1" t="s">
        <v>152</v>
      </c>
      <c r="F49" s="3">
        <v>43.98</v>
      </c>
      <c r="G49" s="3">
        <v>59.619</v>
      </c>
      <c r="H49" s="16">
        <f t="shared" si="0"/>
        <v>15.639000000000003</v>
      </c>
      <c r="I49" s="4">
        <f t="shared" si="1"/>
        <v>0.35559345156889505</v>
      </c>
      <c r="J49" s="3">
        <v>1.08</v>
      </c>
      <c r="K49" s="3">
        <v>1.464</v>
      </c>
      <c r="L49" s="3">
        <f t="shared" si="2"/>
        <v>0.3839999999999999</v>
      </c>
      <c r="M49" s="4">
        <f t="shared" si="3"/>
        <v>0.35555555555555546</v>
      </c>
      <c r="N49" s="3">
        <v>0</v>
      </c>
      <c r="O49" s="3">
        <v>0</v>
      </c>
      <c r="P49" s="3">
        <f t="shared" si="4"/>
        <v>0</v>
      </c>
      <c r="Q49" s="4">
        <f t="shared" si="5"/>
        <v>0</v>
      </c>
    </row>
    <row r="50" spans="1:17">
      <c r="A50" s="30" t="s">
        <v>183</v>
      </c>
      <c r="B50" s="1" t="s">
        <v>15</v>
      </c>
      <c r="C50" s="1" t="s">
        <v>16</v>
      </c>
      <c r="D50" s="1" t="s">
        <v>17</v>
      </c>
      <c r="E50" s="1" t="s">
        <v>153</v>
      </c>
      <c r="F50" s="3">
        <v>131.114</v>
      </c>
      <c r="G50" s="3">
        <v>175.62299999999999</v>
      </c>
      <c r="H50" s="16">
        <f t="shared" si="0"/>
        <v>44.508999999999986</v>
      </c>
      <c r="I50" s="4">
        <f t="shared" si="1"/>
        <v>0.33946794392665913</v>
      </c>
      <c r="J50" s="3">
        <v>25.042000000000002</v>
      </c>
      <c r="K50" s="3">
        <v>28.390999999999998</v>
      </c>
      <c r="L50" s="3">
        <f t="shared" si="2"/>
        <v>3.3489999999999966</v>
      </c>
      <c r="M50" s="4">
        <f t="shared" si="3"/>
        <v>0.13373532465458016</v>
      </c>
      <c r="N50" s="3">
        <v>32.372999999999998</v>
      </c>
      <c r="O50" s="3">
        <v>12.504</v>
      </c>
      <c r="P50" s="3">
        <f t="shared" si="4"/>
        <v>-19.869</v>
      </c>
      <c r="Q50" s="4">
        <f t="shared" si="5"/>
        <v>-0.61375220090816429</v>
      </c>
    </row>
    <row r="51" spans="1:17">
      <c r="A51" s="30" t="s">
        <v>183</v>
      </c>
      <c r="B51" s="1" t="s">
        <v>18</v>
      </c>
      <c r="C51" s="1" t="s">
        <v>19</v>
      </c>
      <c r="D51" s="1" t="s">
        <v>17</v>
      </c>
      <c r="E51" s="1" t="s">
        <v>153</v>
      </c>
      <c r="F51" s="3">
        <v>3402.3</v>
      </c>
      <c r="G51" s="3">
        <v>4048.076</v>
      </c>
      <c r="H51" s="16">
        <f t="shared" si="0"/>
        <v>645.77599999999984</v>
      </c>
      <c r="I51" s="4">
        <f t="shared" si="1"/>
        <v>0.1898057196602298</v>
      </c>
      <c r="J51" s="3">
        <v>1599.0820000000001</v>
      </c>
      <c r="K51" s="3">
        <v>1606.8</v>
      </c>
      <c r="L51" s="3">
        <f t="shared" si="2"/>
        <v>7.7179999999998472</v>
      </c>
      <c r="M51" s="4">
        <f t="shared" si="3"/>
        <v>4.8265192153997402E-3</v>
      </c>
      <c r="N51" s="3">
        <v>3529.5250000000001</v>
      </c>
      <c r="O51" s="3">
        <v>3018.8620000000001</v>
      </c>
      <c r="P51" s="3">
        <f t="shared" si="4"/>
        <v>-510.66300000000001</v>
      </c>
      <c r="Q51" s="4">
        <f t="shared" si="5"/>
        <v>-0.14468320808040741</v>
      </c>
    </row>
    <row r="52" spans="1:17">
      <c r="A52" s="30" t="s">
        <v>183</v>
      </c>
      <c r="B52" s="1" t="s">
        <v>20</v>
      </c>
      <c r="C52" s="1" t="s">
        <v>21</v>
      </c>
      <c r="D52" s="1" t="s">
        <v>17</v>
      </c>
      <c r="E52" s="1" t="s">
        <v>153</v>
      </c>
      <c r="F52" s="3">
        <v>4294.6180000000004</v>
      </c>
      <c r="G52" s="3">
        <v>2610.3589999999999</v>
      </c>
      <c r="H52" s="16">
        <f t="shared" si="0"/>
        <v>-1684.2590000000005</v>
      </c>
      <c r="I52" s="4">
        <f t="shared" si="1"/>
        <v>-0.39217900171796427</v>
      </c>
      <c r="J52" s="3">
        <v>137.434</v>
      </c>
      <c r="K52" s="3">
        <v>139.994</v>
      </c>
      <c r="L52" s="3">
        <f t="shared" si="2"/>
        <v>2.5600000000000023</v>
      </c>
      <c r="M52" s="4">
        <f t="shared" si="3"/>
        <v>1.8627122837143663E-2</v>
      </c>
      <c r="N52" s="3">
        <v>41.484000000000002</v>
      </c>
      <c r="O52" s="3">
        <v>34.225999999999999</v>
      </c>
      <c r="P52" s="3">
        <f t="shared" si="4"/>
        <v>-7.2580000000000027</v>
      </c>
      <c r="Q52" s="4">
        <f t="shared" si="5"/>
        <v>-0.17495902034519339</v>
      </c>
    </row>
    <row r="53" spans="1:17">
      <c r="A53" s="30" t="s">
        <v>183</v>
      </c>
      <c r="B53" s="1" t="s">
        <v>26</v>
      </c>
      <c r="C53" s="1" t="s">
        <v>27</v>
      </c>
      <c r="D53" s="1" t="s">
        <v>17</v>
      </c>
      <c r="E53" s="1" t="s">
        <v>153</v>
      </c>
      <c r="F53" s="3">
        <v>344.21199999999999</v>
      </c>
      <c r="G53" s="3">
        <v>436.49099999999999</v>
      </c>
      <c r="H53" s="16">
        <f t="shared" si="0"/>
        <v>92.278999999999996</v>
      </c>
      <c r="I53" s="4">
        <f t="shared" si="1"/>
        <v>0.26808769014444589</v>
      </c>
      <c r="J53" s="3">
        <v>34.677</v>
      </c>
      <c r="K53" s="3">
        <v>44.466000000000001</v>
      </c>
      <c r="L53" s="3">
        <f t="shared" si="2"/>
        <v>9.7890000000000015</v>
      </c>
      <c r="M53" s="4">
        <f t="shared" si="3"/>
        <v>0.28229085561034695</v>
      </c>
      <c r="N53" s="3">
        <v>67.271000000000001</v>
      </c>
      <c r="O53" s="3">
        <v>39.792999999999999</v>
      </c>
      <c r="P53" s="3">
        <f t="shared" si="4"/>
        <v>-27.478000000000002</v>
      </c>
      <c r="Q53" s="4">
        <f t="shared" si="5"/>
        <v>-0.40846724442924887</v>
      </c>
    </row>
    <row r="54" spans="1:17">
      <c r="A54" s="30" t="s">
        <v>183</v>
      </c>
      <c r="B54" s="1" t="s">
        <v>28</v>
      </c>
      <c r="C54" s="1" t="s">
        <v>29</v>
      </c>
      <c r="D54" s="1" t="s">
        <v>17</v>
      </c>
      <c r="E54" s="1" t="s">
        <v>153</v>
      </c>
      <c r="F54" s="3">
        <v>1197.5719999999999</v>
      </c>
      <c r="G54" s="3">
        <v>1285.6769999999999</v>
      </c>
      <c r="H54" s="16">
        <f t="shared" si="0"/>
        <v>88.105000000000018</v>
      </c>
      <c r="I54" s="4">
        <f t="shared" si="1"/>
        <v>7.3569689338094102E-2</v>
      </c>
      <c r="J54" s="3">
        <v>45.113999999999997</v>
      </c>
      <c r="K54" s="3">
        <v>45.753999999999998</v>
      </c>
      <c r="L54" s="3">
        <f t="shared" si="2"/>
        <v>0.64000000000000057</v>
      </c>
      <c r="M54" s="4">
        <f t="shared" si="3"/>
        <v>1.4186283637008482E-2</v>
      </c>
      <c r="N54" s="3">
        <v>1.76</v>
      </c>
      <c r="O54" s="3">
        <v>1.8420000000000001</v>
      </c>
      <c r="P54" s="3">
        <f t="shared" si="4"/>
        <v>8.2000000000000073E-2</v>
      </c>
      <c r="Q54" s="4">
        <f t="shared" si="5"/>
        <v>4.6590909090909134E-2</v>
      </c>
    </row>
    <row r="55" spans="1:17">
      <c r="A55" s="30" t="s">
        <v>183</v>
      </c>
      <c r="B55" s="1" t="s">
        <v>36</v>
      </c>
      <c r="C55" s="1" t="s">
        <v>37</v>
      </c>
      <c r="D55" s="1" t="s">
        <v>17</v>
      </c>
      <c r="E55" s="1" t="s">
        <v>153</v>
      </c>
      <c r="F55" s="3">
        <v>2611.6590000000001</v>
      </c>
      <c r="G55" s="3">
        <v>4805.3609999999999</v>
      </c>
      <c r="H55" s="16">
        <f t="shared" si="0"/>
        <v>2193.7019999999998</v>
      </c>
      <c r="I55" s="4">
        <f t="shared" si="1"/>
        <v>0.83996494182433457</v>
      </c>
      <c r="J55" s="3">
        <v>454.38499999999999</v>
      </c>
      <c r="K55" s="3">
        <v>500.97</v>
      </c>
      <c r="L55" s="3">
        <f t="shared" si="2"/>
        <v>46.585000000000036</v>
      </c>
      <c r="M55" s="4">
        <f t="shared" si="3"/>
        <v>0.10252319068631235</v>
      </c>
      <c r="N55" s="3">
        <v>1086.5820000000001</v>
      </c>
      <c r="O55" s="3">
        <v>1759.636</v>
      </c>
      <c r="P55" s="3">
        <f t="shared" si="4"/>
        <v>673.05399999999986</v>
      </c>
      <c r="Q55" s="4">
        <f t="shared" si="5"/>
        <v>0.61942310842623916</v>
      </c>
    </row>
    <row r="56" spans="1:17">
      <c r="A56" s="30" t="s">
        <v>183</v>
      </c>
      <c r="B56" s="1" t="s">
        <v>34</v>
      </c>
      <c r="C56" s="1" t="s">
        <v>13</v>
      </c>
      <c r="D56" s="1" t="s">
        <v>35</v>
      </c>
      <c r="E56" s="1" t="s">
        <v>3</v>
      </c>
      <c r="F56" s="3">
        <v>295.91000000000003</v>
      </c>
      <c r="G56" s="3">
        <v>338.75279999999998</v>
      </c>
      <c r="H56" s="16">
        <f t="shared" si="0"/>
        <v>42.842799999999954</v>
      </c>
      <c r="I56" s="4">
        <f t="shared" si="1"/>
        <v>0.14478321111148643</v>
      </c>
      <c r="J56" s="3">
        <v>501.46719999999999</v>
      </c>
      <c r="K56" s="3">
        <v>538.0838</v>
      </c>
      <c r="L56" s="3">
        <f t="shared" si="2"/>
        <v>36.616600000000005</v>
      </c>
      <c r="M56" s="4">
        <f t="shared" si="3"/>
        <v>7.3018933242293818E-2</v>
      </c>
      <c r="N56" s="3">
        <v>274.38619999999997</v>
      </c>
      <c r="O56" s="3">
        <v>83.138499999999993</v>
      </c>
      <c r="P56" s="3">
        <f t="shared" si="4"/>
        <v>-191.24769999999998</v>
      </c>
      <c r="Q56" s="4">
        <f t="shared" si="5"/>
        <v>-0.69700189003674384</v>
      </c>
    </row>
    <row r="57" spans="1:17">
      <c r="A57" s="30" t="s">
        <v>183</v>
      </c>
      <c r="B57" s="1" t="s">
        <v>34</v>
      </c>
      <c r="C57" s="1" t="s">
        <v>13</v>
      </c>
      <c r="D57" s="1" t="s">
        <v>35</v>
      </c>
      <c r="E57" s="1" t="s">
        <v>154</v>
      </c>
      <c r="F57" s="3">
        <v>289.05</v>
      </c>
      <c r="G57" s="3">
        <v>143.83600000000001</v>
      </c>
      <c r="H57" s="16">
        <f t="shared" si="0"/>
        <v>-145.214</v>
      </c>
      <c r="I57" s="4">
        <f t="shared" si="1"/>
        <v>-0.50238367064521705</v>
      </c>
      <c r="J57" s="3">
        <v>9.6069999999999993</v>
      </c>
      <c r="K57" s="3">
        <v>3.016</v>
      </c>
      <c r="L57" s="3">
        <f t="shared" si="2"/>
        <v>-6.5909999999999993</v>
      </c>
      <c r="M57" s="4">
        <f t="shared" si="3"/>
        <v>-0.68606224627875501</v>
      </c>
      <c r="N57" s="3">
        <v>5.2789999999999999</v>
      </c>
      <c r="O57" s="3">
        <v>1.6160000000000001</v>
      </c>
      <c r="P57" s="3">
        <f t="shared" si="4"/>
        <v>-3.6629999999999998</v>
      </c>
      <c r="Q57" s="4">
        <f t="shared" si="5"/>
        <v>-0.69388141693502559</v>
      </c>
    </row>
    <row r="58" spans="1:17">
      <c r="A58" s="30" t="s">
        <v>183</v>
      </c>
      <c r="B58" s="1" t="s">
        <v>34</v>
      </c>
      <c r="C58" s="1" t="s">
        <v>13</v>
      </c>
      <c r="D58" s="1" t="s">
        <v>35</v>
      </c>
      <c r="E58" s="1" t="s">
        <v>156</v>
      </c>
      <c r="F58" s="3">
        <v>793.17200000000003</v>
      </c>
      <c r="G58" s="3">
        <v>301.12299999999999</v>
      </c>
      <c r="H58" s="16">
        <f t="shared" si="0"/>
        <v>-492.04900000000004</v>
      </c>
      <c r="I58" s="4">
        <f t="shared" si="1"/>
        <v>-0.62035598836065819</v>
      </c>
      <c r="J58" s="3">
        <v>73.965000000000003</v>
      </c>
      <c r="K58" s="3">
        <v>32.853999999999999</v>
      </c>
      <c r="L58" s="3">
        <f t="shared" si="2"/>
        <v>-41.111000000000004</v>
      </c>
      <c r="M58" s="4">
        <f t="shared" si="3"/>
        <v>-0.55581694044480501</v>
      </c>
      <c r="N58" s="3">
        <v>45.338999999999999</v>
      </c>
      <c r="O58" s="3">
        <v>1.091</v>
      </c>
      <c r="P58" s="3">
        <f t="shared" si="4"/>
        <v>-44.247999999999998</v>
      </c>
      <c r="Q58" s="4">
        <f t="shared" si="5"/>
        <v>-0.9759368314254836</v>
      </c>
    </row>
    <row r="59" spans="1:17">
      <c r="A59" s="30" t="s">
        <v>183</v>
      </c>
      <c r="B59" s="1" t="s">
        <v>34</v>
      </c>
      <c r="C59" s="1" t="s">
        <v>13</v>
      </c>
      <c r="D59" s="1" t="s">
        <v>35</v>
      </c>
      <c r="E59" s="1" t="s">
        <v>157</v>
      </c>
      <c r="F59" s="3">
        <v>5123.8013623099996</v>
      </c>
      <c r="G59" s="16">
        <v>1965.82526429</v>
      </c>
      <c r="H59" s="16">
        <f t="shared" si="0"/>
        <v>-3157.9760980199999</v>
      </c>
      <c r="I59" s="4">
        <f t="shared" si="1"/>
        <v>-0.61633460681158547</v>
      </c>
      <c r="J59" s="3">
        <v>185.48144497999999</v>
      </c>
      <c r="K59" s="3">
        <v>68.917686320000001</v>
      </c>
      <c r="L59" s="3">
        <f t="shared" si="2"/>
        <v>-116.56375865999999</v>
      </c>
      <c r="M59" s="4">
        <f t="shared" si="3"/>
        <v>-0.62843891836495436</v>
      </c>
      <c r="N59" s="3">
        <v>43.86657228</v>
      </c>
      <c r="O59" s="3">
        <v>46.672450470000001</v>
      </c>
      <c r="P59" s="3">
        <f t="shared" si="4"/>
        <v>2.8058781900000014</v>
      </c>
      <c r="Q59" s="4">
        <f t="shared" si="5"/>
        <v>6.3963926155207712E-2</v>
      </c>
    </row>
    <row r="60" spans="1:17">
      <c r="A60" s="30" t="s">
        <v>183</v>
      </c>
      <c r="B60" s="1" t="s">
        <v>34</v>
      </c>
      <c r="C60" s="1" t="s">
        <v>13</v>
      </c>
      <c r="D60" s="1" t="s">
        <v>35</v>
      </c>
      <c r="E60" s="1" t="s">
        <v>152</v>
      </c>
      <c r="F60" s="3">
        <v>1398.4110000000001</v>
      </c>
      <c r="G60" s="3">
        <v>1390</v>
      </c>
      <c r="H60" s="16">
        <f t="shared" si="0"/>
        <v>-8.4110000000000582</v>
      </c>
      <c r="I60" s="4">
        <f t="shared" si="1"/>
        <v>-6.0146838089803773E-3</v>
      </c>
      <c r="J60" s="3">
        <v>310.10000000000002</v>
      </c>
      <c r="K60" s="3">
        <v>299.30900000000003</v>
      </c>
      <c r="L60" s="3">
        <f t="shared" si="2"/>
        <v>-10.790999999999997</v>
      </c>
      <c r="M60" s="4">
        <f t="shared" si="3"/>
        <v>-3.479845211222185E-2</v>
      </c>
      <c r="N60" s="3">
        <v>5535.7740000000003</v>
      </c>
      <c r="O60" s="3">
        <v>4590</v>
      </c>
      <c r="P60" s="3">
        <f t="shared" si="4"/>
        <v>-945.77400000000034</v>
      </c>
      <c r="Q60" s="4">
        <f t="shared" si="5"/>
        <v>-0.17084765382401815</v>
      </c>
    </row>
    <row r="61" spans="1:17">
      <c r="A61" s="30" t="s">
        <v>183</v>
      </c>
      <c r="B61" s="1" t="s">
        <v>34</v>
      </c>
      <c r="C61" s="1" t="s">
        <v>13</v>
      </c>
      <c r="D61" s="1" t="s">
        <v>35</v>
      </c>
      <c r="E61" s="1" t="s">
        <v>153</v>
      </c>
      <c r="F61" s="3">
        <v>1982.202</v>
      </c>
      <c r="G61" s="3">
        <v>1517.674</v>
      </c>
      <c r="H61" s="16">
        <f t="shared" si="0"/>
        <v>-464.52800000000002</v>
      </c>
      <c r="I61" s="4">
        <f t="shared" si="1"/>
        <v>-0.23434947598680661</v>
      </c>
      <c r="J61" s="3">
        <v>188.29900000000001</v>
      </c>
      <c r="K61" s="3">
        <v>188.399</v>
      </c>
      <c r="L61" s="3">
        <f t="shared" si="2"/>
        <v>9.9999999999994316E-2</v>
      </c>
      <c r="M61" s="4">
        <f t="shared" si="3"/>
        <v>5.310702659068519E-4</v>
      </c>
      <c r="N61" s="3">
        <v>1277.162</v>
      </c>
      <c r="O61" s="3">
        <v>1270.787</v>
      </c>
      <c r="P61" s="3">
        <f t="shared" si="4"/>
        <v>-6.375</v>
      </c>
      <c r="Q61" s="4">
        <f t="shared" si="5"/>
        <v>-4.9915359210499525E-3</v>
      </c>
    </row>
    <row r="62" spans="1:17">
      <c r="A62" s="30" t="s">
        <v>180</v>
      </c>
      <c r="B62" s="1" t="s">
        <v>103</v>
      </c>
      <c r="C62" s="1" t="s">
        <v>104</v>
      </c>
      <c r="D62" s="1" t="s">
        <v>105</v>
      </c>
      <c r="E62" s="1" t="s">
        <v>3</v>
      </c>
      <c r="F62" s="3">
        <v>764.38369999999998</v>
      </c>
      <c r="G62" s="3">
        <v>699.41210000000001</v>
      </c>
      <c r="H62" s="16">
        <f t="shared" si="0"/>
        <v>-64.971599999999967</v>
      </c>
      <c r="I62" s="4">
        <f t="shared" si="1"/>
        <v>-8.4998672786978535E-2</v>
      </c>
      <c r="J62" s="3">
        <v>1261.5853</v>
      </c>
      <c r="K62" s="3">
        <v>1207.5523000000001</v>
      </c>
      <c r="L62" s="3">
        <f t="shared" si="2"/>
        <v>-54.032999999999902</v>
      </c>
      <c r="M62" s="4">
        <f t="shared" si="3"/>
        <v>-4.2829446411590165E-2</v>
      </c>
      <c r="N62" s="3">
        <v>1102.8176000000001</v>
      </c>
      <c r="O62" s="3">
        <v>596.19309999999996</v>
      </c>
      <c r="P62" s="3">
        <f t="shared" si="4"/>
        <v>-506.62450000000013</v>
      </c>
      <c r="Q62" s="4">
        <f t="shared" si="5"/>
        <v>-0.45939101806137306</v>
      </c>
    </row>
    <row r="63" spans="1:17">
      <c r="A63" s="30" t="s">
        <v>180</v>
      </c>
      <c r="B63" s="1" t="s">
        <v>106</v>
      </c>
      <c r="C63" s="1" t="s">
        <v>107</v>
      </c>
      <c r="D63" s="1" t="s">
        <v>105</v>
      </c>
      <c r="E63" s="1" t="s">
        <v>3</v>
      </c>
      <c r="F63" s="3">
        <v>833.44330000000002</v>
      </c>
      <c r="G63" s="3">
        <v>753.76189999999997</v>
      </c>
      <c r="H63" s="16">
        <f t="shared" si="0"/>
        <v>-79.681400000000053</v>
      </c>
      <c r="I63" s="4">
        <f t="shared" si="1"/>
        <v>-9.5605063955760461E-2</v>
      </c>
      <c r="J63" s="3">
        <v>940.58109999999999</v>
      </c>
      <c r="K63" s="3">
        <v>850.74549999999999</v>
      </c>
      <c r="L63" s="3">
        <f t="shared" si="2"/>
        <v>-89.835599999999999</v>
      </c>
      <c r="M63" s="4">
        <f t="shared" si="3"/>
        <v>-9.5510743305388557E-2</v>
      </c>
      <c r="N63" s="3">
        <v>1273.9328</v>
      </c>
      <c r="O63" s="3">
        <v>714.5145</v>
      </c>
      <c r="P63" s="3">
        <f t="shared" si="4"/>
        <v>-559.41830000000004</v>
      </c>
      <c r="Q63" s="4">
        <f t="shared" si="5"/>
        <v>-0.4391270088971726</v>
      </c>
    </row>
    <row r="64" spans="1:17">
      <c r="A64" s="30" t="s">
        <v>180</v>
      </c>
      <c r="B64" s="1" t="s">
        <v>119</v>
      </c>
      <c r="C64" s="1" t="s">
        <v>120</v>
      </c>
      <c r="D64" s="1" t="s">
        <v>105</v>
      </c>
      <c r="E64" s="1" t="s">
        <v>3</v>
      </c>
      <c r="F64" s="3">
        <v>595.92639999999994</v>
      </c>
      <c r="G64" s="3">
        <v>573.73040000000003</v>
      </c>
      <c r="H64" s="16">
        <f t="shared" si="0"/>
        <v>-22.195999999999913</v>
      </c>
      <c r="I64" s="4">
        <f t="shared" si="1"/>
        <v>-3.7246210270261419E-2</v>
      </c>
      <c r="J64" s="3">
        <v>856.50199999999995</v>
      </c>
      <c r="K64" s="3">
        <v>818.1191</v>
      </c>
      <c r="L64" s="3">
        <f t="shared" si="2"/>
        <v>-38.38289999999995</v>
      </c>
      <c r="M64" s="4">
        <f t="shared" si="3"/>
        <v>-4.4813555601738178E-2</v>
      </c>
      <c r="N64" s="3">
        <v>839.10580000000004</v>
      </c>
      <c r="O64" s="3">
        <v>393.61070000000001</v>
      </c>
      <c r="P64" s="3">
        <f t="shared" si="4"/>
        <v>-445.49510000000004</v>
      </c>
      <c r="Q64" s="4">
        <f t="shared" si="5"/>
        <v>-0.53091648276057679</v>
      </c>
    </row>
    <row r="65" spans="1:17">
      <c r="A65" s="30" t="s">
        <v>180</v>
      </c>
      <c r="B65" s="1" t="s">
        <v>132</v>
      </c>
      <c r="C65" s="1" t="s">
        <v>133</v>
      </c>
      <c r="D65" s="1" t="s">
        <v>105</v>
      </c>
      <c r="E65" s="1" t="s">
        <v>3</v>
      </c>
      <c r="F65" s="3">
        <v>1679.9925000000001</v>
      </c>
      <c r="G65" s="3">
        <v>1677.7376999999999</v>
      </c>
      <c r="H65" s="16">
        <f t="shared" si="0"/>
        <v>-2.2548000000001593</v>
      </c>
      <c r="I65" s="4">
        <f t="shared" si="1"/>
        <v>-1.3421488488788845E-3</v>
      </c>
      <c r="J65" s="3">
        <v>2393.6889999999999</v>
      </c>
      <c r="K65" s="3">
        <v>2324.9566</v>
      </c>
      <c r="L65" s="3">
        <f t="shared" si="2"/>
        <v>-68.73239999999987</v>
      </c>
      <c r="M65" s="4">
        <f t="shared" si="3"/>
        <v>-2.8714005871272281E-2</v>
      </c>
      <c r="N65" s="3">
        <v>1683.6641</v>
      </c>
      <c r="O65" s="3">
        <v>1058.8912</v>
      </c>
      <c r="P65" s="3">
        <f t="shared" si="4"/>
        <v>-624.77289999999994</v>
      </c>
      <c r="Q65" s="4">
        <f t="shared" si="5"/>
        <v>-0.37107930257585225</v>
      </c>
    </row>
    <row r="66" spans="1:17">
      <c r="A66" s="30" t="s">
        <v>180</v>
      </c>
      <c r="B66" s="1" t="s">
        <v>103</v>
      </c>
      <c r="C66" s="1" t="s">
        <v>104</v>
      </c>
      <c r="D66" s="1" t="s">
        <v>105</v>
      </c>
      <c r="E66" s="1" t="s">
        <v>154</v>
      </c>
      <c r="F66" s="3">
        <v>532.94100000000003</v>
      </c>
      <c r="G66" s="3">
        <v>290.77</v>
      </c>
      <c r="H66" s="16">
        <f t="shared" si="0"/>
        <v>-242.17100000000005</v>
      </c>
      <c r="I66" s="4">
        <f t="shared" si="1"/>
        <v>-0.45440489660206296</v>
      </c>
      <c r="J66" s="3">
        <v>19.768999999999998</v>
      </c>
      <c r="K66" s="3">
        <v>8.9540000000000006</v>
      </c>
      <c r="L66" s="3">
        <f t="shared" si="2"/>
        <v>-10.814999999999998</v>
      </c>
      <c r="M66" s="4">
        <f t="shared" si="3"/>
        <v>-0.54706864282462431</v>
      </c>
      <c r="N66" s="3">
        <v>5.6539999999999999</v>
      </c>
      <c r="O66" s="3">
        <v>0.157</v>
      </c>
      <c r="P66" s="3">
        <f t="shared" si="4"/>
        <v>-5.4969999999999999</v>
      </c>
      <c r="Q66" s="4">
        <f t="shared" si="5"/>
        <v>-0.9722320481075345</v>
      </c>
    </row>
    <row r="67" spans="1:17">
      <c r="A67" s="30" t="s">
        <v>180</v>
      </c>
      <c r="B67" s="1" t="s">
        <v>106</v>
      </c>
      <c r="C67" s="1" t="s">
        <v>107</v>
      </c>
      <c r="D67" s="1" t="s">
        <v>105</v>
      </c>
      <c r="E67" s="1" t="s">
        <v>154</v>
      </c>
      <c r="F67" s="3">
        <v>724.48800000000006</v>
      </c>
      <c r="G67" s="3">
        <v>440.565</v>
      </c>
      <c r="H67" s="16">
        <f t="shared" si="0"/>
        <v>-283.92300000000006</v>
      </c>
      <c r="I67" s="4">
        <f t="shared" si="1"/>
        <v>-0.39189468976711833</v>
      </c>
      <c r="J67" s="3">
        <v>26.419</v>
      </c>
      <c r="K67" s="3">
        <v>12.397</v>
      </c>
      <c r="L67" s="3">
        <f t="shared" si="2"/>
        <v>-14.022</v>
      </c>
      <c r="M67" s="4">
        <f t="shared" si="3"/>
        <v>-0.53075438131647679</v>
      </c>
      <c r="N67" s="3">
        <v>18.457000000000001</v>
      </c>
      <c r="O67" s="3">
        <v>14.385</v>
      </c>
      <c r="P67" s="3">
        <f t="shared" si="4"/>
        <v>-4.072000000000001</v>
      </c>
      <c r="Q67" s="4">
        <f t="shared" si="5"/>
        <v>-0.22062090263856535</v>
      </c>
    </row>
    <row r="68" spans="1:17">
      <c r="A68" s="30" t="s">
        <v>180</v>
      </c>
      <c r="B68" s="1" t="s">
        <v>119</v>
      </c>
      <c r="C68" s="1" t="s">
        <v>120</v>
      </c>
      <c r="D68" s="1" t="s">
        <v>105</v>
      </c>
      <c r="E68" s="1" t="s">
        <v>154</v>
      </c>
      <c r="F68" s="3">
        <v>319.52100000000002</v>
      </c>
      <c r="G68" s="3">
        <v>145.50299999999999</v>
      </c>
      <c r="H68" s="16">
        <f t="shared" si="0"/>
        <v>-174.01800000000003</v>
      </c>
      <c r="I68" s="4">
        <f t="shared" si="1"/>
        <v>-0.5446214802782916</v>
      </c>
      <c r="J68" s="3">
        <v>14.866</v>
      </c>
      <c r="K68" s="3">
        <v>7.2960000000000003</v>
      </c>
      <c r="L68" s="3">
        <f t="shared" si="2"/>
        <v>-7.5699999999999994</v>
      </c>
      <c r="M68" s="4">
        <f t="shared" si="3"/>
        <v>-0.50921565989506257</v>
      </c>
      <c r="N68" s="3">
        <v>3.7749999999999999</v>
      </c>
      <c r="O68" s="3">
        <v>0.28100000000000003</v>
      </c>
      <c r="P68" s="3">
        <f t="shared" si="4"/>
        <v>-3.4939999999999998</v>
      </c>
      <c r="Q68" s="4">
        <f t="shared" si="5"/>
        <v>-0.92556291390728473</v>
      </c>
    </row>
    <row r="69" spans="1:17">
      <c r="A69" s="30" t="s">
        <v>180</v>
      </c>
      <c r="B69" s="1" t="s">
        <v>132</v>
      </c>
      <c r="C69" s="1" t="s">
        <v>133</v>
      </c>
      <c r="D69" s="1" t="s">
        <v>105</v>
      </c>
      <c r="E69" s="1" t="s">
        <v>154</v>
      </c>
      <c r="F69" s="3">
        <v>197.61500000000001</v>
      </c>
      <c r="G69" s="3">
        <v>104.376</v>
      </c>
      <c r="H69" s="16">
        <f t="shared" si="0"/>
        <v>-93.239000000000004</v>
      </c>
      <c r="I69" s="4">
        <f t="shared" si="1"/>
        <v>-0.47182147104217798</v>
      </c>
      <c r="J69" s="3">
        <v>12.949</v>
      </c>
      <c r="K69" s="3">
        <v>6.6369999999999996</v>
      </c>
      <c r="L69" s="3">
        <f t="shared" si="2"/>
        <v>-6.3120000000000003</v>
      </c>
      <c r="M69" s="4">
        <f t="shared" si="3"/>
        <v>-0.48745076839910423</v>
      </c>
      <c r="N69" s="3">
        <v>2.415</v>
      </c>
      <c r="O69" s="3">
        <v>0.27900000000000003</v>
      </c>
      <c r="P69" s="3">
        <f t="shared" si="4"/>
        <v>-2.1360000000000001</v>
      </c>
      <c r="Q69" s="4">
        <f t="shared" si="5"/>
        <v>-0.88447204968944104</v>
      </c>
    </row>
    <row r="70" spans="1:17">
      <c r="A70" s="30" t="s">
        <v>180</v>
      </c>
      <c r="B70" s="1" t="s">
        <v>103</v>
      </c>
      <c r="C70" s="1" t="s">
        <v>104</v>
      </c>
      <c r="D70" s="1" t="s">
        <v>105</v>
      </c>
      <c r="E70" s="1" t="s">
        <v>156</v>
      </c>
      <c r="F70" s="3">
        <v>964.81</v>
      </c>
      <c r="G70" s="3">
        <v>376.78399999999999</v>
      </c>
      <c r="H70" s="16">
        <f t="shared" si="0"/>
        <v>-588.02599999999995</v>
      </c>
      <c r="I70" s="4">
        <f t="shared" si="1"/>
        <v>-0.60947336781335182</v>
      </c>
      <c r="J70" s="3">
        <v>91.99</v>
      </c>
      <c r="K70" s="3">
        <v>45.02</v>
      </c>
      <c r="L70" s="3">
        <f t="shared" si="2"/>
        <v>-46.969999999999992</v>
      </c>
      <c r="M70" s="4">
        <f t="shared" si="3"/>
        <v>-0.51059897814979882</v>
      </c>
      <c r="N70" s="3">
        <v>54.898000000000003</v>
      </c>
      <c r="O70" s="3">
        <v>1.397</v>
      </c>
      <c r="P70" s="3">
        <f t="shared" si="4"/>
        <v>-53.501000000000005</v>
      </c>
      <c r="Q70" s="4">
        <f t="shared" si="5"/>
        <v>-0.97455280702393532</v>
      </c>
    </row>
    <row r="71" spans="1:17">
      <c r="A71" s="30" t="s">
        <v>180</v>
      </c>
      <c r="B71" s="1" t="s">
        <v>106</v>
      </c>
      <c r="C71" s="1" t="s">
        <v>107</v>
      </c>
      <c r="D71" s="1" t="s">
        <v>105</v>
      </c>
      <c r="E71" s="1" t="s">
        <v>156</v>
      </c>
      <c r="F71" s="3">
        <v>1158.6880000000001</v>
      </c>
      <c r="G71" s="3">
        <v>589.40700000000004</v>
      </c>
      <c r="H71" s="16">
        <f t="shared" si="0"/>
        <v>-569.28100000000006</v>
      </c>
      <c r="I71" s="4">
        <f t="shared" si="1"/>
        <v>-0.49131517716589801</v>
      </c>
      <c r="J71" s="3">
        <v>122.39100000000001</v>
      </c>
      <c r="K71" s="3">
        <v>62.825000000000003</v>
      </c>
      <c r="L71" s="3">
        <f t="shared" si="2"/>
        <v>-59.566000000000003</v>
      </c>
      <c r="M71" s="4">
        <f t="shared" si="3"/>
        <v>-0.48668611254095479</v>
      </c>
      <c r="N71" s="3">
        <v>61.756</v>
      </c>
      <c r="O71" s="3">
        <v>2.0939999999999999</v>
      </c>
      <c r="P71" s="3">
        <f t="shared" si="4"/>
        <v>-59.661999999999999</v>
      </c>
      <c r="Q71" s="4">
        <f t="shared" si="5"/>
        <v>-0.96609236349504501</v>
      </c>
    </row>
    <row r="72" spans="1:17">
      <c r="A72" s="30" t="s">
        <v>180</v>
      </c>
      <c r="B72" s="1" t="s">
        <v>119</v>
      </c>
      <c r="C72" s="1" t="s">
        <v>120</v>
      </c>
      <c r="D72" s="1" t="s">
        <v>105</v>
      </c>
      <c r="E72" s="1" t="s">
        <v>156</v>
      </c>
      <c r="F72" s="3">
        <v>742.93399999999997</v>
      </c>
      <c r="G72" s="3">
        <v>252.81700000000001</v>
      </c>
      <c r="H72" s="16">
        <f t="shared" ref="H72:H135" si="6">G72-F72</f>
        <v>-490.11699999999996</v>
      </c>
      <c r="I72" s="4">
        <f t="shared" ref="I72:I135" si="7">IF(F72&gt;0,(G72-F72)/F72,0)</f>
        <v>-0.65970463055937667</v>
      </c>
      <c r="J72" s="3">
        <v>70.177999999999997</v>
      </c>
      <c r="K72" s="3">
        <v>26.57</v>
      </c>
      <c r="L72" s="3">
        <f t="shared" ref="L72:L135" si="8">K72-J72</f>
        <v>-43.607999999999997</v>
      </c>
      <c r="M72" s="4">
        <f t="shared" ref="M72:M135" si="9">IF(J72&gt;0,(K72-J72)/J72,0)</f>
        <v>-0.62139131921684854</v>
      </c>
      <c r="N72" s="3">
        <v>43.664999999999999</v>
      </c>
      <c r="O72" s="3">
        <v>0.96599999999999997</v>
      </c>
      <c r="P72" s="3">
        <f t="shared" ref="P72:P135" si="10">O72-N72</f>
        <v>-42.698999999999998</v>
      </c>
      <c r="Q72" s="4">
        <f t="shared" ref="Q72:Q135" si="11">IF(N72&gt;0,(O72-N72)/N72,0)</f>
        <v>-0.97787701820680173</v>
      </c>
    </row>
    <row r="73" spans="1:17">
      <c r="A73" s="30" t="s">
        <v>180</v>
      </c>
      <c r="B73" s="1" t="s">
        <v>132</v>
      </c>
      <c r="C73" s="1" t="s">
        <v>133</v>
      </c>
      <c r="D73" s="1" t="s">
        <v>105</v>
      </c>
      <c r="E73" s="1" t="s">
        <v>156</v>
      </c>
      <c r="F73" s="3">
        <v>2462.7170000000001</v>
      </c>
      <c r="G73" s="3">
        <v>835.66099999999994</v>
      </c>
      <c r="H73" s="16">
        <f t="shared" si="6"/>
        <v>-1627.056</v>
      </c>
      <c r="I73" s="4">
        <f t="shared" si="7"/>
        <v>-0.6606751811109437</v>
      </c>
      <c r="J73" s="3">
        <v>189.381</v>
      </c>
      <c r="K73" s="3">
        <v>76.926000000000002</v>
      </c>
      <c r="L73" s="3">
        <f t="shared" si="8"/>
        <v>-112.455</v>
      </c>
      <c r="M73" s="4">
        <f t="shared" si="9"/>
        <v>-0.59380296861881599</v>
      </c>
      <c r="N73" s="3">
        <v>132.19</v>
      </c>
      <c r="O73" s="3">
        <v>3.33</v>
      </c>
      <c r="P73" s="3">
        <f t="shared" si="10"/>
        <v>-128.85999999999999</v>
      </c>
      <c r="Q73" s="4">
        <f t="shared" si="11"/>
        <v>-0.97480898706407437</v>
      </c>
    </row>
    <row r="74" spans="1:17">
      <c r="A74" s="30" t="s">
        <v>180</v>
      </c>
      <c r="B74" s="1" t="s">
        <v>103</v>
      </c>
      <c r="C74" s="1" t="s">
        <v>104</v>
      </c>
      <c r="D74" s="1" t="s">
        <v>105</v>
      </c>
      <c r="E74" s="1" t="s">
        <v>157</v>
      </c>
      <c r="F74" s="19">
        <v>11202.53720619058</v>
      </c>
      <c r="G74" s="41">
        <v>2957.7708711273885</v>
      </c>
      <c r="H74" s="16">
        <f t="shared" si="6"/>
        <v>-8244.7663350631919</v>
      </c>
      <c r="I74" s="4">
        <f t="shared" si="7"/>
        <v>-0.73597312674017201</v>
      </c>
      <c r="J74" s="19">
        <v>382.79164356777841</v>
      </c>
      <c r="K74" s="19">
        <v>96.423809866679122</v>
      </c>
      <c r="L74" s="3">
        <f t="shared" si="8"/>
        <v>-286.3678337010993</v>
      </c>
      <c r="M74" s="4">
        <f t="shared" si="9"/>
        <v>-0.74810367079080198</v>
      </c>
      <c r="N74" s="19">
        <v>72.975577497790425</v>
      </c>
      <c r="O74" s="19">
        <v>26.182389521802058</v>
      </c>
      <c r="P74" s="3">
        <f t="shared" si="10"/>
        <v>-46.793187975988367</v>
      </c>
      <c r="Q74" s="4">
        <f t="shared" si="11"/>
        <v>-0.64121709728717369</v>
      </c>
    </row>
    <row r="75" spans="1:17">
      <c r="A75" s="30" t="s">
        <v>180</v>
      </c>
      <c r="B75" s="1" t="s">
        <v>106</v>
      </c>
      <c r="C75" s="1" t="s">
        <v>107</v>
      </c>
      <c r="D75" s="1" t="s">
        <v>105</v>
      </c>
      <c r="E75" s="1" t="s">
        <v>157</v>
      </c>
      <c r="F75" s="19">
        <v>10113.400787009927</v>
      </c>
      <c r="G75" s="41">
        <v>2479.5065762932586</v>
      </c>
      <c r="H75" s="16">
        <f t="shared" si="6"/>
        <v>-7633.8942107166677</v>
      </c>
      <c r="I75" s="4">
        <f t="shared" si="7"/>
        <v>-0.75482959406908501</v>
      </c>
      <c r="J75" s="19">
        <v>336.83401580816849</v>
      </c>
      <c r="K75" s="19">
        <v>92.472200115590653</v>
      </c>
      <c r="L75" s="3">
        <f t="shared" si="8"/>
        <v>-244.36181569257784</v>
      </c>
      <c r="M75" s="4">
        <f t="shared" si="9"/>
        <v>-0.72546656282999988</v>
      </c>
      <c r="N75" s="19">
        <v>72.900688424720428</v>
      </c>
      <c r="O75" s="19">
        <v>24.498451407101086</v>
      </c>
      <c r="P75" s="3">
        <f t="shared" si="10"/>
        <v>-48.402237017619342</v>
      </c>
      <c r="Q75" s="4">
        <f t="shared" si="11"/>
        <v>-0.66394759862385977</v>
      </c>
    </row>
    <row r="76" spans="1:17">
      <c r="A76" s="30" t="s">
        <v>180</v>
      </c>
      <c r="B76" s="1" t="s">
        <v>119</v>
      </c>
      <c r="C76" s="1" t="s">
        <v>120</v>
      </c>
      <c r="D76" s="1" t="s">
        <v>105</v>
      </c>
      <c r="E76" s="1" t="s">
        <v>157</v>
      </c>
      <c r="F76" s="19">
        <v>4604.7178389090432</v>
      </c>
      <c r="G76" s="41">
        <v>1160.2747756796023</v>
      </c>
      <c r="H76" s="16">
        <f t="shared" si="6"/>
        <v>-3444.4430632294407</v>
      </c>
      <c r="I76" s="4">
        <f t="shared" si="7"/>
        <v>-0.74802478321787969</v>
      </c>
      <c r="J76" s="19">
        <v>156.95817557972001</v>
      </c>
      <c r="K76" s="19">
        <v>35.888809123803746</v>
      </c>
      <c r="L76" s="3">
        <f t="shared" si="8"/>
        <v>-121.06936645591625</v>
      </c>
      <c r="M76" s="4">
        <f t="shared" si="9"/>
        <v>-0.771347946730079</v>
      </c>
      <c r="N76" s="19">
        <v>30.315217870506014</v>
      </c>
      <c r="O76" s="19">
        <v>10.329372640991858</v>
      </c>
      <c r="P76" s="3">
        <f t="shared" si="10"/>
        <v>-19.985845229514155</v>
      </c>
      <c r="Q76" s="4">
        <f t="shared" si="11"/>
        <v>-0.65926774186104686</v>
      </c>
    </row>
    <row r="77" spans="1:17">
      <c r="A77" s="30" t="s">
        <v>180</v>
      </c>
      <c r="B77" s="1" t="s">
        <v>132</v>
      </c>
      <c r="C77" s="1" t="s">
        <v>133</v>
      </c>
      <c r="D77" s="1" t="s">
        <v>105</v>
      </c>
      <c r="E77" s="1" t="s">
        <v>157</v>
      </c>
      <c r="F77" s="19">
        <v>10519.302027751561</v>
      </c>
      <c r="G77" s="41">
        <v>2740.0864994962435</v>
      </c>
      <c r="H77" s="16">
        <f t="shared" si="6"/>
        <v>-7779.2155282553176</v>
      </c>
      <c r="I77" s="4">
        <f t="shared" si="7"/>
        <v>-0.7395182216208388</v>
      </c>
      <c r="J77" s="19">
        <v>348.46366509086636</v>
      </c>
      <c r="K77" s="19">
        <v>121.24426120467072</v>
      </c>
      <c r="L77" s="3">
        <f t="shared" si="8"/>
        <v>-227.21940388619564</v>
      </c>
      <c r="M77" s="4">
        <f t="shared" si="9"/>
        <v>-0.65206053499708572</v>
      </c>
      <c r="N77" s="19">
        <v>78.617632058256035</v>
      </c>
      <c r="O77" s="19">
        <v>28.450024155463328</v>
      </c>
      <c r="P77" s="3">
        <f t="shared" si="10"/>
        <v>-50.16760790279271</v>
      </c>
      <c r="Q77" s="4">
        <f t="shared" si="11"/>
        <v>-0.63812158404387298</v>
      </c>
    </row>
    <row r="78" spans="1:17">
      <c r="A78" s="30" t="s">
        <v>180</v>
      </c>
      <c r="B78" s="1" t="s">
        <v>103</v>
      </c>
      <c r="C78" s="1" t="s">
        <v>104</v>
      </c>
      <c r="D78" s="1" t="s">
        <v>105</v>
      </c>
      <c r="E78" s="1" t="s">
        <v>152</v>
      </c>
      <c r="F78" s="3">
        <v>82.34</v>
      </c>
      <c r="G78" s="3">
        <v>111.62</v>
      </c>
      <c r="H78" s="16">
        <f t="shared" si="6"/>
        <v>29.28</v>
      </c>
      <c r="I78" s="4">
        <f t="shared" si="7"/>
        <v>0.35559873694437699</v>
      </c>
      <c r="J78" s="3">
        <v>1.5049999999999999</v>
      </c>
      <c r="K78" s="3">
        <v>2.04</v>
      </c>
      <c r="L78" s="3">
        <f t="shared" si="8"/>
        <v>0.53500000000000014</v>
      </c>
      <c r="M78" s="4">
        <f t="shared" si="9"/>
        <v>0.35548172757475094</v>
      </c>
      <c r="N78" s="3">
        <v>26.17</v>
      </c>
      <c r="O78" s="3">
        <v>35.475999999999999</v>
      </c>
      <c r="P78" s="3">
        <f t="shared" si="10"/>
        <v>9.3059999999999974</v>
      </c>
      <c r="Q78" s="4">
        <f t="shared" si="11"/>
        <v>0.35559801299197541</v>
      </c>
    </row>
    <row r="79" spans="1:17">
      <c r="A79" s="30" t="s">
        <v>180</v>
      </c>
      <c r="B79" s="1" t="s">
        <v>106</v>
      </c>
      <c r="C79" s="1" t="s">
        <v>107</v>
      </c>
      <c r="D79" s="1" t="s">
        <v>105</v>
      </c>
      <c r="E79" s="1" t="s">
        <v>152</v>
      </c>
      <c r="F79" s="3"/>
      <c r="G79" s="3"/>
      <c r="H79" s="16">
        <f t="shared" si="6"/>
        <v>0</v>
      </c>
      <c r="I79" s="4">
        <f t="shared" si="7"/>
        <v>0</v>
      </c>
      <c r="J79" s="3"/>
      <c r="K79" s="3"/>
      <c r="L79" s="3">
        <f t="shared" si="8"/>
        <v>0</v>
      </c>
      <c r="M79" s="4">
        <f t="shared" si="9"/>
        <v>0</v>
      </c>
      <c r="N79" s="3"/>
      <c r="O79" s="3"/>
      <c r="P79" s="3">
        <f t="shared" si="10"/>
        <v>0</v>
      </c>
      <c r="Q79" s="4">
        <f t="shared" si="11"/>
        <v>0</v>
      </c>
    </row>
    <row r="80" spans="1:17">
      <c r="A80" s="30" t="s">
        <v>180</v>
      </c>
      <c r="B80" s="1" t="s">
        <v>119</v>
      </c>
      <c r="C80" s="1" t="s">
        <v>120</v>
      </c>
      <c r="D80" s="1" t="s">
        <v>105</v>
      </c>
      <c r="E80" s="1" t="s">
        <v>152</v>
      </c>
      <c r="F80" s="3">
        <v>142.53</v>
      </c>
      <c r="G80" s="3">
        <v>193.214</v>
      </c>
      <c r="H80" s="16">
        <f t="shared" si="6"/>
        <v>50.683999999999997</v>
      </c>
      <c r="I80" s="4">
        <f t="shared" si="7"/>
        <v>0.35560232933417524</v>
      </c>
      <c r="J80" s="3">
        <v>23.55</v>
      </c>
      <c r="K80" s="3">
        <v>31.923999999999999</v>
      </c>
      <c r="L80" s="3">
        <f t="shared" si="8"/>
        <v>8.3739999999999988</v>
      </c>
      <c r="M80" s="4">
        <f t="shared" si="9"/>
        <v>0.35558386411889592</v>
      </c>
      <c r="N80" s="3">
        <v>5.3</v>
      </c>
      <c r="O80" s="3">
        <v>7.1840000000000002</v>
      </c>
      <c r="P80" s="3">
        <f t="shared" si="10"/>
        <v>1.8840000000000003</v>
      </c>
      <c r="Q80" s="4">
        <f t="shared" si="11"/>
        <v>0.35547169811320761</v>
      </c>
    </row>
    <row r="81" spans="1:17">
      <c r="A81" s="30" t="s">
        <v>180</v>
      </c>
      <c r="B81" s="1" t="s">
        <v>132</v>
      </c>
      <c r="C81" s="1" t="s">
        <v>133</v>
      </c>
      <c r="D81" s="1" t="s">
        <v>105</v>
      </c>
      <c r="E81" s="1" t="s">
        <v>152</v>
      </c>
      <c r="F81" s="3">
        <v>15760.4</v>
      </c>
      <c r="G81" s="3">
        <v>15226.187</v>
      </c>
      <c r="H81" s="16">
        <f t="shared" si="6"/>
        <v>-534.21299999999974</v>
      </c>
      <c r="I81" s="4">
        <f t="shared" si="7"/>
        <v>-3.3895903657267565E-2</v>
      </c>
      <c r="J81" s="3">
        <v>2098.0650000000001</v>
      </c>
      <c r="K81" s="3">
        <v>2026.2049999999999</v>
      </c>
      <c r="L81" s="3">
        <f t="shared" si="8"/>
        <v>-71.860000000000127</v>
      </c>
      <c r="M81" s="4">
        <f t="shared" si="9"/>
        <v>-3.4250607107024864E-2</v>
      </c>
      <c r="N81" s="3">
        <v>106157.72</v>
      </c>
      <c r="O81" s="3">
        <v>5136.2259999999997</v>
      </c>
      <c r="P81" s="3">
        <f t="shared" si="10"/>
        <v>-101021.49400000001</v>
      </c>
      <c r="Q81" s="4">
        <f t="shared" si="11"/>
        <v>-0.95161702794671932</v>
      </c>
    </row>
    <row r="82" spans="1:17">
      <c r="A82" s="30" t="s">
        <v>180</v>
      </c>
      <c r="B82" s="1" t="s">
        <v>103</v>
      </c>
      <c r="C82" s="1" t="s">
        <v>104</v>
      </c>
      <c r="D82" s="1" t="s">
        <v>105</v>
      </c>
      <c r="E82" s="1" t="s">
        <v>153</v>
      </c>
      <c r="F82" s="3">
        <v>3319.3420000000001</v>
      </c>
      <c r="G82" s="3">
        <v>1775.33</v>
      </c>
      <c r="H82" s="16">
        <f t="shared" si="6"/>
        <v>-1544.0120000000002</v>
      </c>
      <c r="I82" s="4">
        <f t="shared" si="7"/>
        <v>-0.46515604598742766</v>
      </c>
      <c r="J82" s="3">
        <v>445.03</v>
      </c>
      <c r="K82" s="3">
        <v>430.33199999999999</v>
      </c>
      <c r="L82" s="3">
        <f t="shared" si="8"/>
        <v>-14.697999999999979</v>
      </c>
      <c r="M82" s="4">
        <f t="shared" si="9"/>
        <v>-3.3026986944700312E-2</v>
      </c>
      <c r="N82" s="3">
        <v>1076.4549999999999</v>
      </c>
      <c r="O82" s="3">
        <v>1084.575</v>
      </c>
      <c r="P82" s="3">
        <f t="shared" si="10"/>
        <v>8.1200000000001182</v>
      </c>
      <c r="Q82" s="4">
        <f t="shared" si="11"/>
        <v>7.5432786321770248E-3</v>
      </c>
    </row>
    <row r="83" spans="1:17">
      <c r="A83" s="30" t="s">
        <v>180</v>
      </c>
      <c r="B83" s="1" t="s">
        <v>106</v>
      </c>
      <c r="C83" s="1" t="s">
        <v>107</v>
      </c>
      <c r="D83" s="1" t="s">
        <v>105</v>
      </c>
      <c r="E83" s="1" t="s">
        <v>153</v>
      </c>
      <c r="F83" s="3">
        <v>746.75400000000002</v>
      </c>
      <c r="G83" s="3">
        <v>910.995</v>
      </c>
      <c r="H83" s="16">
        <f t="shared" si="6"/>
        <v>164.24099999999999</v>
      </c>
      <c r="I83" s="4">
        <f t="shared" si="7"/>
        <v>0.21993989988670964</v>
      </c>
      <c r="J83" s="3">
        <v>82.106999999999999</v>
      </c>
      <c r="K83" s="3">
        <v>88.290999999999997</v>
      </c>
      <c r="L83" s="3">
        <f t="shared" si="8"/>
        <v>6.1839999999999975</v>
      </c>
      <c r="M83" s="4">
        <f t="shared" si="9"/>
        <v>7.5316355487351841E-2</v>
      </c>
      <c r="N83" s="3">
        <v>483.42200000000003</v>
      </c>
      <c r="O83" s="3">
        <v>486.13600000000002</v>
      </c>
      <c r="P83" s="3">
        <f t="shared" si="10"/>
        <v>2.7139999999999986</v>
      </c>
      <c r="Q83" s="4">
        <f t="shared" si="11"/>
        <v>5.614142509029375E-3</v>
      </c>
    </row>
    <row r="84" spans="1:17">
      <c r="A84" s="30" t="s">
        <v>180</v>
      </c>
      <c r="B84" s="1" t="s">
        <v>119</v>
      </c>
      <c r="C84" s="1" t="s">
        <v>120</v>
      </c>
      <c r="D84" s="1" t="s">
        <v>105</v>
      </c>
      <c r="E84" s="1" t="s">
        <v>153</v>
      </c>
      <c r="F84" s="3">
        <v>495.197</v>
      </c>
      <c r="G84" s="3">
        <v>528.27700000000004</v>
      </c>
      <c r="H84" s="16">
        <f t="shared" si="6"/>
        <v>33.080000000000041</v>
      </c>
      <c r="I84" s="4">
        <f t="shared" si="7"/>
        <v>6.6801697102365401E-2</v>
      </c>
      <c r="J84" s="3">
        <v>31.905999999999999</v>
      </c>
      <c r="K84" s="3">
        <v>31.030999999999999</v>
      </c>
      <c r="L84" s="3">
        <f t="shared" si="8"/>
        <v>-0.875</v>
      </c>
      <c r="M84" s="4">
        <f t="shared" si="9"/>
        <v>-2.7424308907415533E-2</v>
      </c>
      <c r="N84" s="3">
        <v>216.92599999999999</v>
      </c>
      <c r="O84" s="3">
        <v>218.66399999999999</v>
      </c>
      <c r="P84" s="3">
        <f t="shared" si="10"/>
        <v>1.7379999999999995</v>
      </c>
      <c r="Q84" s="4">
        <f t="shared" si="11"/>
        <v>8.0119487751583469E-3</v>
      </c>
    </row>
    <row r="85" spans="1:17">
      <c r="A85" s="30" t="s">
        <v>180</v>
      </c>
      <c r="B85" s="1" t="s">
        <v>132</v>
      </c>
      <c r="C85" s="1" t="s">
        <v>133</v>
      </c>
      <c r="D85" s="1" t="s">
        <v>105</v>
      </c>
      <c r="E85" s="1" t="s">
        <v>153</v>
      </c>
      <c r="F85" s="3">
        <v>6403.5919999999996</v>
      </c>
      <c r="G85" s="3">
        <v>6431.2650000000003</v>
      </c>
      <c r="H85" s="16">
        <f t="shared" si="6"/>
        <v>27.673000000000684</v>
      </c>
      <c r="I85" s="4">
        <f t="shared" si="7"/>
        <v>4.3214808188905048E-3</v>
      </c>
      <c r="J85" s="3">
        <v>364.12</v>
      </c>
      <c r="K85" s="3">
        <v>365.13499999999999</v>
      </c>
      <c r="L85" s="3">
        <f t="shared" si="8"/>
        <v>1.0149999999999864</v>
      </c>
      <c r="M85" s="4">
        <f t="shared" si="9"/>
        <v>2.7875425683840118E-3</v>
      </c>
      <c r="N85" s="3">
        <v>9743.2330000000002</v>
      </c>
      <c r="O85" s="3">
        <v>9749.4950000000008</v>
      </c>
      <c r="P85" s="3">
        <f t="shared" si="10"/>
        <v>6.2620000000006257</v>
      </c>
      <c r="Q85" s="4">
        <f t="shared" si="11"/>
        <v>6.4270247873581855E-4</v>
      </c>
    </row>
    <row r="86" spans="1:17">
      <c r="A86" s="30" t="s">
        <v>180</v>
      </c>
      <c r="B86" s="1" t="s">
        <v>98</v>
      </c>
      <c r="C86" s="1" t="s">
        <v>99</v>
      </c>
      <c r="D86" s="1" t="s">
        <v>100</v>
      </c>
      <c r="E86" s="1" t="s">
        <v>3</v>
      </c>
      <c r="F86" s="3">
        <v>539.2432</v>
      </c>
      <c r="G86" s="3">
        <v>513.50170000000003</v>
      </c>
      <c r="H86" s="16">
        <f t="shared" si="6"/>
        <v>-25.741499999999974</v>
      </c>
      <c r="I86" s="4">
        <f t="shared" si="7"/>
        <v>-4.7736346049426261E-2</v>
      </c>
      <c r="J86" s="3">
        <v>590.8261</v>
      </c>
      <c r="K86" s="3">
        <v>530.05359999999996</v>
      </c>
      <c r="L86" s="3">
        <f t="shared" si="8"/>
        <v>-60.772500000000036</v>
      </c>
      <c r="M86" s="4">
        <f t="shared" si="9"/>
        <v>-0.10286021555242741</v>
      </c>
      <c r="N86" s="3">
        <v>772.30529999999999</v>
      </c>
      <c r="O86" s="3">
        <v>370.79390000000001</v>
      </c>
      <c r="P86" s="3">
        <f t="shared" si="10"/>
        <v>-401.51139999999998</v>
      </c>
      <c r="Q86" s="4">
        <f t="shared" si="11"/>
        <v>-0.51988688929106142</v>
      </c>
    </row>
    <row r="87" spans="1:17">
      <c r="A87" s="30" t="s">
        <v>180</v>
      </c>
      <c r="B87" s="1" t="s">
        <v>112</v>
      </c>
      <c r="C87" s="1" t="s">
        <v>113</v>
      </c>
      <c r="D87" s="1" t="s">
        <v>100</v>
      </c>
      <c r="E87" s="1" t="s">
        <v>3</v>
      </c>
      <c r="F87" s="3">
        <v>321.4359</v>
      </c>
      <c r="G87" s="3">
        <v>308.53620000000001</v>
      </c>
      <c r="H87" s="16">
        <f t="shared" si="6"/>
        <v>-12.899699999999996</v>
      </c>
      <c r="I87" s="4">
        <f t="shared" si="7"/>
        <v>-4.0131485002141941E-2</v>
      </c>
      <c r="J87" s="3">
        <v>607.34339999999997</v>
      </c>
      <c r="K87" s="3">
        <v>583.83989999999994</v>
      </c>
      <c r="L87" s="3">
        <f t="shared" si="8"/>
        <v>-23.503500000000031</v>
      </c>
      <c r="M87" s="4">
        <f t="shared" si="9"/>
        <v>-3.8698864596207076E-2</v>
      </c>
      <c r="N87" s="3">
        <v>407.07490000000001</v>
      </c>
      <c r="O87" s="3">
        <v>222.09569999999999</v>
      </c>
      <c r="P87" s="3">
        <f t="shared" si="10"/>
        <v>-184.97920000000002</v>
      </c>
      <c r="Q87" s="4">
        <f t="shared" si="11"/>
        <v>-0.45441072392328785</v>
      </c>
    </row>
    <row r="88" spans="1:17">
      <c r="A88" s="30" t="s">
        <v>180</v>
      </c>
      <c r="B88" s="1" t="s">
        <v>98</v>
      </c>
      <c r="C88" s="1" t="s">
        <v>99</v>
      </c>
      <c r="D88" s="1" t="s">
        <v>100</v>
      </c>
      <c r="E88" s="1" t="s">
        <v>154</v>
      </c>
      <c r="F88" s="3">
        <v>832.80799999999999</v>
      </c>
      <c r="G88" s="3">
        <v>397.68900000000002</v>
      </c>
      <c r="H88" s="16">
        <f t="shared" si="6"/>
        <v>-435.11899999999997</v>
      </c>
      <c r="I88" s="4">
        <f t="shared" si="7"/>
        <v>-0.5224721664537324</v>
      </c>
      <c r="J88" s="3">
        <v>33.067</v>
      </c>
      <c r="K88" s="3">
        <v>12.202999999999999</v>
      </c>
      <c r="L88" s="3">
        <f t="shared" si="8"/>
        <v>-20.864000000000001</v>
      </c>
      <c r="M88" s="4">
        <f t="shared" si="9"/>
        <v>-0.6309613814376871</v>
      </c>
      <c r="N88" s="3">
        <v>9.673</v>
      </c>
      <c r="O88" s="3">
        <v>0.38500000000000001</v>
      </c>
      <c r="P88" s="3">
        <f t="shared" si="10"/>
        <v>-9.2880000000000003</v>
      </c>
      <c r="Q88" s="4">
        <f t="shared" si="11"/>
        <v>-0.96019849064406082</v>
      </c>
    </row>
    <row r="89" spans="1:17">
      <c r="A89" s="30" t="s">
        <v>180</v>
      </c>
      <c r="B89" s="1" t="s">
        <v>112</v>
      </c>
      <c r="C89" s="1" t="s">
        <v>113</v>
      </c>
      <c r="D89" s="1" t="s">
        <v>100</v>
      </c>
      <c r="E89" s="1" t="s">
        <v>154</v>
      </c>
      <c r="F89" s="3">
        <v>299.17899999999997</v>
      </c>
      <c r="G89" s="3">
        <v>170.434</v>
      </c>
      <c r="H89" s="16">
        <f t="shared" si="6"/>
        <v>-128.74499999999998</v>
      </c>
      <c r="I89" s="4">
        <f t="shared" si="7"/>
        <v>-0.43032766337209494</v>
      </c>
      <c r="J89" s="3">
        <v>12.273999999999999</v>
      </c>
      <c r="K89" s="3">
        <v>5.6820000000000004</v>
      </c>
      <c r="L89" s="3">
        <f t="shared" si="8"/>
        <v>-6.5919999999999987</v>
      </c>
      <c r="M89" s="4">
        <f t="shared" si="9"/>
        <v>-0.53707022975395136</v>
      </c>
      <c r="N89" s="3">
        <v>3.2410000000000001</v>
      </c>
      <c r="O89" s="3">
        <v>0.14499999999999999</v>
      </c>
      <c r="P89" s="3">
        <f t="shared" si="10"/>
        <v>-3.0960000000000001</v>
      </c>
      <c r="Q89" s="4">
        <f t="shared" si="11"/>
        <v>-0.95526072199938294</v>
      </c>
    </row>
    <row r="90" spans="1:17">
      <c r="A90" s="30" t="s">
        <v>180</v>
      </c>
      <c r="B90" s="1" t="s">
        <v>98</v>
      </c>
      <c r="C90" s="1" t="s">
        <v>99</v>
      </c>
      <c r="D90" s="1" t="s">
        <v>100</v>
      </c>
      <c r="E90" s="1" t="s">
        <v>156</v>
      </c>
      <c r="F90" s="3">
        <v>476.63499999999999</v>
      </c>
      <c r="G90" s="3">
        <v>192.529</v>
      </c>
      <c r="H90" s="16">
        <f t="shared" si="6"/>
        <v>-284.10599999999999</v>
      </c>
      <c r="I90" s="4">
        <f t="shared" si="7"/>
        <v>-0.596066172228225</v>
      </c>
      <c r="J90" s="3">
        <v>45.581000000000003</v>
      </c>
      <c r="K90" s="3">
        <v>21.509</v>
      </c>
      <c r="L90" s="3">
        <f t="shared" si="8"/>
        <v>-24.072000000000003</v>
      </c>
      <c r="M90" s="4">
        <f t="shared" si="9"/>
        <v>-0.52811478466905071</v>
      </c>
      <c r="N90" s="3">
        <v>26.15</v>
      </c>
      <c r="O90" s="3">
        <v>0.76900000000000002</v>
      </c>
      <c r="P90" s="3">
        <f t="shared" si="10"/>
        <v>-25.381</v>
      </c>
      <c r="Q90" s="4">
        <f t="shared" si="11"/>
        <v>-0.97059273422562142</v>
      </c>
    </row>
    <row r="91" spans="1:17">
      <c r="A91" s="30" t="s">
        <v>180</v>
      </c>
      <c r="B91" s="1" t="s">
        <v>112</v>
      </c>
      <c r="C91" s="1" t="s">
        <v>113</v>
      </c>
      <c r="D91" s="1" t="s">
        <v>100</v>
      </c>
      <c r="E91" s="1" t="s">
        <v>156</v>
      </c>
      <c r="F91" s="3">
        <v>432.02300000000002</v>
      </c>
      <c r="G91" s="3">
        <v>173.22499999999999</v>
      </c>
      <c r="H91" s="16">
        <f t="shared" si="6"/>
        <v>-258.798</v>
      </c>
      <c r="I91" s="4">
        <f t="shared" si="7"/>
        <v>-0.59903755124148483</v>
      </c>
      <c r="J91" s="3">
        <v>37.970999999999997</v>
      </c>
      <c r="K91" s="3">
        <v>14.471</v>
      </c>
      <c r="L91" s="3">
        <f t="shared" si="8"/>
        <v>-23.499999999999996</v>
      </c>
      <c r="M91" s="4">
        <f t="shared" si="9"/>
        <v>-0.61889336598983435</v>
      </c>
      <c r="N91" s="3">
        <v>24.856000000000002</v>
      </c>
      <c r="O91" s="3">
        <v>0.57499999999999996</v>
      </c>
      <c r="P91" s="3">
        <f t="shared" si="10"/>
        <v>-24.281000000000002</v>
      </c>
      <c r="Q91" s="4">
        <f t="shared" si="11"/>
        <v>-0.97686675249436761</v>
      </c>
    </row>
    <row r="92" spans="1:17">
      <c r="A92" s="30" t="s">
        <v>180</v>
      </c>
      <c r="B92" s="1" t="s">
        <v>98</v>
      </c>
      <c r="C92" s="1" t="s">
        <v>99</v>
      </c>
      <c r="D92" s="1" t="s">
        <v>100</v>
      </c>
      <c r="E92" s="1" t="s">
        <v>157</v>
      </c>
      <c r="F92" s="19">
        <v>3331.443961277027</v>
      </c>
      <c r="G92" s="41">
        <v>624.0464067105496</v>
      </c>
      <c r="H92" s="16">
        <f t="shared" si="6"/>
        <v>-2707.3975545664775</v>
      </c>
      <c r="I92" s="4">
        <f t="shared" si="7"/>
        <v>-0.8126799027796533</v>
      </c>
      <c r="J92" s="19">
        <v>106.62417967013928</v>
      </c>
      <c r="K92" s="19">
        <v>23.16055389343596</v>
      </c>
      <c r="L92" s="3">
        <f t="shared" si="8"/>
        <v>-83.463625776703324</v>
      </c>
      <c r="M92" s="4">
        <f t="shared" si="9"/>
        <v>-0.78278328644508943</v>
      </c>
      <c r="N92" s="19">
        <v>25.495511564185914</v>
      </c>
      <c r="O92" s="19">
        <v>6.6407719717096301</v>
      </c>
      <c r="P92" s="3">
        <f t="shared" si="10"/>
        <v>-18.854739592476285</v>
      </c>
      <c r="Q92" s="4">
        <f t="shared" si="11"/>
        <v>-0.73953172286850433</v>
      </c>
    </row>
    <row r="93" spans="1:17">
      <c r="A93" s="30" t="s">
        <v>180</v>
      </c>
      <c r="B93" s="1" t="s">
        <v>112</v>
      </c>
      <c r="C93" s="1" t="s">
        <v>113</v>
      </c>
      <c r="D93" s="1" t="s">
        <v>100</v>
      </c>
      <c r="E93" s="1" t="s">
        <v>157</v>
      </c>
      <c r="F93" s="19">
        <v>2685.9266632218341</v>
      </c>
      <c r="G93" s="41">
        <v>593.19649743793161</v>
      </c>
      <c r="H93" s="16">
        <f t="shared" si="6"/>
        <v>-2092.7301657839025</v>
      </c>
      <c r="I93" s="4">
        <f t="shared" si="7"/>
        <v>-0.77914642809853263</v>
      </c>
      <c r="J93" s="19">
        <v>88.234348270298241</v>
      </c>
      <c r="K93" s="19">
        <v>19.341811528830391</v>
      </c>
      <c r="L93" s="3">
        <f t="shared" si="8"/>
        <v>-68.89253674146785</v>
      </c>
      <c r="M93" s="4">
        <f t="shared" si="9"/>
        <v>-0.78079045283387327</v>
      </c>
      <c r="N93" s="19">
        <v>19.172899937024976</v>
      </c>
      <c r="O93" s="19">
        <v>5.7186178839114401</v>
      </c>
      <c r="P93" s="3">
        <f t="shared" si="10"/>
        <v>-13.454282053113536</v>
      </c>
      <c r="Q93" s="4">
        <f t="shared" si="11"/>
        <v>-0.70173432799969082</v>
      </c>
    </row>
    <row r="94" spans="1:17">
      <c r="A94" s="30" t="s">
        <v>180</v>
      </c>
      <c r="B94" s="1" t="s">
        <v>98</v>
      </c>
      <c r="C94" s="1" t="s">
        <v>99</v>
      </c>
      <c r="D94" s="1" t="s">
        <v>100</v>
      </c>
      <c r="E94" s="1" t="s">
        <v>152</v>
      </c>
      <c r="F94" s="3">
        <v>2136.44</v>
      </c>
      <c r="G94" s="3">
        <v>2062.127</v>
      </c>
      <c r="H94" s="16">
        <f t="shared" si="6"/>
        <v>-74.313000000000102</v>
      </c>
      <c r="I94" s="4">
        <f t="shared" si="7"/>
        <v>-3.4783565183202012E-2</v>
      </c>
      <c r="J94" s="3">
        <v>254.203</v>
      </c>
      <c r="K94" s="3">
        <v>245.536</v>
      </c>
      <c r="L94" s="3">
        <f t="shared" si="8"/>
        <v>-8.6670000000000016</v>
      </c>
      <c r="M94" s="4">
        <f t="shared" si="9"/>
        <v>-3.4094798251790896E-2</v>
      </c>
      <c r="N94" s="3">
        <v>7670.1809999999996</v>
      </c>
      <c r="O94" s="3">
        <v>7403.2579999999998</v>
      </c>
      <c r="P94" s="3">
        <f t="shared" si="10"/>
        <v>-266.92299999999977</v>
      </c>
      <c r="Q94" s="4">
        <f t="shared" si="11"/>
        <v>-3.4800091418963883E-2</v>
      </c>
    </row>
    <row r="95" spans="1:17">
      <c r="A95" s="30" t="s">
        <v>180</v>
      </c>
      <c r="B95" s="1" t="s">
        <v>112</v>
      </c>
      <c r="C95" s="1" t="s">
        <v>113</v>
      </c>
      <c r="D95" s="1" t="s">
        <v>100</v>
      </c>
      <c r="E95" s="1" t="s">
        <v>152</v>
      </c>
      <c r="F95" s="3">
        <v>39303.47</v>
      </c>
      <c r="G95" s="3">
        <v>37942.305999999997</v>
      </c>
      <c r="H95" s="16">
        <f t="shared" si="6"/>
        <v>-1361.1640000000043</v>
      </c>
      <c r="I95" s="4">
        <f t="shared" si="7"/>
        <v>-3.4632158432830594E-2</v>
      </c>
      <c r="J95" s="3">
        <v>2612.3989999999999</v>
      </c>
      <c r="K95" s="3">
        <v>2522.221</v>
      </c>
      <c r="L95" s="3">
        <f t="shared" si="8"/>
        <v>-90.177999999999884</v>
      </c>
      <c r="M95" s="4">
        <f t="shared" si="9"/>
        <v>-3.4519229260155083E-2</v>
      </c>
      <c r="N95" s="3">
        <v>135632.62100000001</v>
      </c>
      <c r="O95" s="3">
        <v>134078.114</v>
      </c>
      <c r="P95" s="3">
        <f t="shared" si="10"/>
        <v>-1554.5070000000123</v>
      </c>
      <c r="Q95" s="4">
        <f t="shared" si="11"/>
        <v>-1.1461158742925215E-2</v>
      </c>
    </row>
    <row r="96" spans="1:17">
      <c r="A96" s="30" t="s">
        <v>180</v>
      </c>
      <c r="B96" s="1" t="s">
        <v>98</v>
      </c>
      <c r="C96" s="1" t="s">
        <v>99</v>
      </c>
      <c r="D96" s="1" t="s">
        <v>100</v>
      </c>
      <c r="E96" s="1" t="s">
        <v>153</v>
      </c>
      <c r="F96" s="3">
        <v>416.37900000000002</v>
      </c>
      <c r="G96" s="3">
        <v>546.35500000000002</v>
      </c>
      <c r="H96" s="16">
        <f t="shared" si="6"/>
        <v>129.976</v>
      </c>
      <c r="I96" s="4">
        <f t="shared" si="7"/>
        <v>0.31215791382370389</v>
      </c>
      <c r="J96" s="3">
        <v>54.203000000000003</v>
      </c>
      <c r="K96" s="3">
        <v>56.917999999999999</v>
      </c>
      <c r="L96" s="3">
        <f t="shared" si="8"/>
        <v>2.7149999999999963</v>
      </c>
      <c r="M96" s="4">
        <f t="shared" si="9"/>
        <v>5.0089478442152578E-2</v>
      </c>
      <c r="N96" s="3">
        <v>9.1140000000000008</v>
      </c>
      <c r="O96" s="3">
        <v>10.552</v>
      </c>
      <c r="P96" s="3">
        <f t="shared" si="10"/>
        <v>1.4379999999999988</v>
      </c>
      <c r="Q96" s="4">
        <f t="shared" si="11"/>
        <v>0.15777924072854935</v>
      </c>
    </row>
    <row r="97" spans="1:17">
      <c r="A97" s="30" t="s">
        <v>180</v>
      </c>
      <c r="B97" s="1" t="s">
        <v>112</v>
      </c>
      <c r="C97" s="1" t="s">
        <v>113</v>
      </c>
      <c r="D97" s="1" t="s">
        <v>100</v>
      </c>
      <c r="E97" s="1" t="s">
        <v>153</v>
      </c>
      <c r="F97" s="3">
        <v>515.75599999999997</v>
      </c>
      <c r="G97" s="3">
        <v>550.52099999999996</v>
      </c>
      <c r="H97" s="16">
        <f t="shared" si="6"/>
        <v>34.764999999999986</v>
      </c>
      <c r="I97" s="4">
        <f t="shared" si="7"/>
        <v>6.740590511792395E-2</v>
      </c>
      <c r="J97" s="3">
        <v>176.74</v>
      </c>
      <c r="K97" s="3">
        <v>177.33099999999999</v>
      </c>
      <c r="L97" s="3">
        <f t="shared" si="8"/>
        <v>0.59099999999997976</v>
      </c>
      <c r="M97" s="4">
        <f t="shared" si="9"/>
        <v>3.3438949869864193E-3</v>
      </c>
      <c r="N97" s="3">
        <v>21.013000000000002</v>
      </c>
      <c r="O97" s="3">
        <v>24.015000000000001</v>
      </c>
      <c r="P97" s="3">
        <f t="shared" si="10"/>
        <v>3.0019999999999989</v>
      </c>
      <c r="Q97" s="4">
        <f t="shared" si="11"/>
        <v>0.14286394136962827</v>
      </c>
    </row>
    <row r="98" spans="1:17">
      <c r="A98" s="30" t="s">
        <v>180</v>
      </c>
      <c r="B98" s="1" t="s">
        <v>114</v>
      </c>
      <c r="C98" s="1" t="s">
        <v>115</v>
      </c>
      <c r="D98" s="1" t="s">
        <v>116</v>
      </c>
      <c r="E98" s="1" t="s">
        <v>3</v>
      </c>
      <c r="F98" s="3">
        <v>1826.5087000000001</v>
      </c>
      <c r="G98" s="3">
        <v>1704.1266000000001</v>
      </c>
      <c r="H98" s="16">
        <f t="shared" si="6"/>
        <v>-122.38210000000004</v>
      </c>
      <c r="I98" s="4">
        <f t="shared" si="7"/>
        <v>-6.7003294317733081E-2</v>
      </c>
      <c r="J98" s="3">
        <v>2690.8753999999999</v>
      </c>
      <c r="K98" s="3">
        <v>2610.1475999999998</v>
      </c>
      <c r="L98" s="3">
        <f t="shared" si="8"/>
        <v>-80.727800000000116</v>
      </c>
      <c r="M98" s="4">
        <f t="shared" si="9"/>
        <v>-3.00005715612102E-2</v>
      </c>
      <c r="N98" s="3">
        <v>3029.9852000000001</v>
      </c>
      <c r="O98" s="3">
        <v>1765.6569999999999</v>
      </c>
      <c r="P98" s="3">
        <f t="shared" si="10"/>
        <v>-1264.3282000000002</v>
      </c>
      <c r="Q98" s="4">
        <f t="shared" si="11"/>
        <v>-0.41727207116391202</v>
      </c>
    </row>
    <row r="99" spans="1:17">
      <c r="A99" s="30" t="s">
        <v>180</v>
      </c>
      <c r="B99" s="1" t="s">
        <v>114</v>
      </c>
      <c r="C99" s="1" t="s">
        <v>115</v>
      </c>
      <c r="D99" s="1" t="s">
        <v>116</v>
      </c>
      <c r="E99" s="1" t="s">
        <v>154</v>
      </c>
      <c r="F99" s="3">
        <v>292.94799999999998</v>
      </c>
      <c r="G99" s="3">
        <v>140.273</v>
      </c>
      <c r="H99" s="16">
        <f t="shared" si="6"/>
        <v>-152.67499999999998</v>
      </c>
      <c r="I99" s="4">
        <f t="shared" si="7"/>
        <v>-0.52116757922907819</v>
      </c>
      <c r="J99" s="3">
        <v>17.408999999999999</v>
      </c>
      <c r="K99" s="3">
        <v>9.6519999999999992</v>
      </c>
      <c r="L99" s="3">
        <f t="shared" si="8"/>
        <v>-7.7569999999999997</v>
      </c>
      <c r="M99" s="4">
        <f t="shared" si="9"/>
        <v>-0.44557412832442989</v>
      </c>
      <c r="N99" s="3">
        <v>3.6440000000000001</v>
      </c>
      <c r="O99" s="3">
        <v>0.45200000000000001</v>
      </c>
      <c r="P99" s="3">
        <f t="shared" si="10"/>
        <v>-3.1920000000000002</v>
      </c>
      <c r="Q99" s="4">
        <f t="shared" si="11"/>
        <v>-0.87596048298573004</v>
      </c>
    </row>
    <row r="100" spans="1:17">
      <c r="A100" s="30" t="s">
        <v>180</v>
      </c>
      <c r="B100" s="1" t="s">
        <v>114</v>
      </c>
      <c r="C100" s="1" t="s">
        <v>115</v>
      </c>
      <c r="D100" s="1" t="s">
        <v>116</v>
      </c>
      <c r="E100" s="1" t="s">
        <v>156</v>
      </c>
      <c r="F100" s="3">
        <v>2879.9490000000001</v>
      </c>
      <c r="G100" s="3">
        <v>1170.1659999999999</v>
      </c>
      <c r="H100" s="16">
        <f t="shared" si="6"/>
        <v>-1709.7830000000001</v>
      </c>
      <c r="I100" s="4">
        <f t="shared" si="7"/>
        <v>-0.59368516595259158</v>
      </c>
      <c r="J100" s="3">
        <v>272.77300000000002</v>
      </c>
      <c r="K100" s="3">
        <v>122.47799999999999</v>
      </c>
      <c r="L100" s="3">
        <f t="shared" si="8"/>
        <v>-150.29500000000002</v>
      </c>
      <c r="M100" s="4">
        <f t="shared" si="9"/>
        <v>-0.55098928413002757</v>
      </c>
      <c r="N100" s="3">
        <v>143.965</v>
      </c>
      <c r="O100" s="3">
        <v>4.673</v>
      </c>
      <c r="P100" s="3">
        <f t="shared" si="10"/>
        <v>-139.292</v>
      </c>
      <c r="Q100" s="4">
        <f t="shared" si="11"/>
        <v>-0.96754072170319172</v>
      </c>
    </row>
    <row r="101" spans="1:17">
      <c r="A101" s="30" t="s">
        <v>180</v>
      </c>
      <c r="B101" s="1" t="s">
        <v>114</v>
      </c>
      <c r="C101" s="1" t="s">
        <v>115</v>
      </c>
      <c r="D101" s="1" t="s">
        <v>116</v>
      </c>
      <c r="E101" s="1" t="s">
        <v>157</v>
      </c>
      <c r="F101" s="19">
        <v>14163.016332227715</v>
      </c>
      <c r="G101" s="41">
        <v>3779.0478334135814</v>
      </c>
      <c r="H101" s="16">
        <f t="shared" si="6"/>
        <v>-10383.968498814134</v>
      </c>
      <c r="I101" s="4">
        <f t="shared" si="7"/>
        <v>-0.73317492935354323</v>
      </c>
      <c r="J101" s="19">
        <v>485.74730933713971</v>
      </c>
      <c r="K101" s="19">
        <v>175.21500467879582</v>
      </c>
      <c r="L101" s="3">
        <f t="shared" si="8"/>
        <v>-310.53230465834389</v>
      </c>
      <c r="M101" s="4">
        <f t="shared" si="9"/>
        <v>-0.63928775041925057</v>
      </c>
      <c r="N101" s="19">
        <v>103.50025239693225</v>
      </c>
      <c r="O101" s="19">
        <v>37.916401324421145</v>
      </c>
      <c r="P101" s="3">
        <f t="shared" si="10"/>
        <v>-65.583851072511109</v>
      </c>
      <c r="Q101" s="4">
        <f t="shared" si="11"/>
        <v>-0.63365885158416302</v>
      </c>
    </row>
    <row r="102" spans="1:17">
      <c r="A102" s="30" t="s">
        <v>180</v>
      </c>
      <c r="B102" s="1" t="s">
        <v>114</v>
      </c>
      <c r="C102" s="1" t="s">
        <v>115</v>
      </c>
      <c r="D102" s="1" t="s">
        <v>116</v>
      </c>
      <c r="E102" s="1" t="s">
        <v>152</v>
      </c>
      <c r="F102" s="3"/>
      <c r="G102" s="16"/>
      <c r="H102" s="16">
        <f t="shared" si="6"/>
        <v>0</v>
      </c>
      <c r="I102" s="4">
        <f t="shared" si="7"/>
        <v>0</v>
      </c>
      <c r="J102" s="3"/>
      <c r="K102" s="3"/>
      <c r="L102" s="3">
        <f t="shared" si="8"/>
        <v>0</v>
      </c>
      <c r="M102" s="4">
        <f t="shared" si="9"/>
        <v>0</v>
      </c>
      <c r="N102" s="3"/>
      <c r="O102" s="3"/>
      <c r="P102" s="3">
        <f t="shared" si="10"/>
        <v>0</v>
      </c>
      <c r="Q102" s="4">
        <f t="shared" si="11"/>
        <v>0</v>
      </c>
    </row>
    <row r="103" spans="1:17">
      <c r="A103" s="30" t="s">
        <v>180</v>
      </c>
      <c r="B103" s="1" t="s">
        <v>114</v>
      </c>
      <c r="C103" s="1" t="s">
        <v>115</v>
      </c>
      <c r="D103" s="1" t="s">
        <v>116</v>
      </c>
      <c r="E103" s="1" t="s">
        <v>153</v>
      </c>
      <c r="F103" s="3">
        <v>1147.3420000000001</v>
      </c>
      <c r="G103" s="3">
        <v>1383.0740000000001</v>
      </c>
      <c r="H103" s="16">
        <f t="shared" si="6"/>
        <v>235.73199999999997</v>
      </c>
      <c r="I103" s="4">
        <f t="shared" si="7"/>
        <v>0.20545922662989757</v>
      </c>
      <c r="J103" s="3">
        <v>253.94200000000001</v>
      </c>
      <c r="K103" s="3">
        <v>272.07400000000001</v>
      </c>
      <c r="L103" s="3">
        <f t="shared" si="8"/>
        <v>18.132000000000005</v>
      </c>
      <c r="M103" s="4">
        <f t="shared" si="9"/>
        <v>7.1402131195312329E-2</v>
      </c>
      <c r="N103" s="3">
        <v>102.492</v>
      </c>
      <c r="O103" s="3">
        <v>120.46899999999999</v>
      </c>
      <c r="P103" s="3">
        <f t="shared" si="10"/>
        <v>17.97699999999999</v>
      </c>
      <c r="Q103" s="4">
        <f t="shared" si="11"/>
        <v>0.17539905553604174</v>
      </c>
    </row>
    <row r="104" spans="1:17">
      <c r="A104" s="30" t="s">
        <v>186</v>
      </c>
      <c r="B104" s="1" t="s">
        <v>4</v>
      </c>
      <c r="C104" s="1" t="s">
        <v>5</v>
      </c>
      <c r="D104" s="1" t="s">
        <v>6</v>
      </c>
      <c r="E104" s="1" t="s">
        <v>3</v>
      </c>
      <c r="F104" s="3">
        <v>3088.7874999999999</v>
      </c>
      <c r="G104" s="3">
        <v>2740.1154000000001</v>
      </c>
      <c r="H104" s="16">
        <f t="shared" si="6"/>
        <v>-348.67209999999977</v>
      </c>
      <c r="I104" s="4">
        <f t="shared" si="7"/>
        <v>-0.11288316208220857</v>
      </c>
      <c r="J104" s="3">
        <v>1991.5220999999999</v>
      </c>
      <c r="K104" s="3">
        <v>1827.5445</v>
      </c>
      <c r="L104" s="3">
        <f t="shared" si="8"/>
        <v>-163.97759999999994</v>
      </c>
      <c r="M104" s="4">
        <f t="shared" si="9"/>
        <v>-8.2337825927214142E-2</v>
      </c>
      <c r="N104" s="3">
        <v>3917.2923999999998</v>
      </c>
      <c r="O104" s="3">
        <v>2835.2253000000001</v>
      </c>
      <c r="P104" s="3">
        <f t="shared" si="10"/>
        <v>-1082.0670999999998</v>
      </c>
      <c r="Q104" s="4">
        <f t="shared" si="11"/>
        <v>-0.27622832035719364</v>
      </c>
    </row>
    <row r="105" spans="1:17">
      <c r="A105" s="30" t="s">
        <v>186</v>
      </c>
      <c r="B105" s="1" t="s">
        <v>7</v>
      </c>
      <c r="C105" s="1" t="s">
        <v>8</v>
      </c>
      <c r="D105" s="1" t="s">
        <v>6</v>
      </c>
      <c r="E105" s="1" t="s">
        <v>3</v>
      </c>
      <c r="F105" s="3">
        <v>2936.0538000000001</v>
      </c>
      <c r="G105" s="3">
        <v>2608.0717</v>
      </c>
      <c r="H105" s="16">
        <f t="shared" si="6"/>
        <v>-327.98210000000017</v>
      </c>
      <c r="I105" s="4">
        <f t="shared" si="7"/>
        <v>-0.11170847754901499</v>
      </c>
      <c r="J105" s="3">
        <v>1900.2927999999999</v>
      </c>
      <c r="K105" s="3">
        <v>1746.3431</v>
      </c>
      <c r="L105" s="3">
        <f t="shared" si="8"/>
        <v>-153.94969999999989</v>
      </c>
      <c r="M105" s="4">
        <f t="shared" si="9"/>
        <v>-8.1013673261299463E-2</v>
      </c>
      <c r="N105" s="3">
        <v>3707.6569</v>
      </c>
      <c r="O105" s="3">
        <v>2677.0572999999999</v>
      </c>
      <c r="P105" s="3">
        <f t="shared" si="10"/>
        <v>-1030.5996</v>
      </c>
      <c r="Q105" s="4">
        <f t="shared" si="11"/>
        <v>-0.27796520222785448</v>
      </c>
    </row>
    <row r="106" spans="1:17">
      <c r="A106" s="30" t="s">
        <v>182</v>
      </c>
      <c r="B106" s="1" t="s">
        <v>38</v>
      </c>
      <c r="C106" s="1" t="s">
        <v>39</v>
      </c>
      <c r="D106" s="1" t="s">
        <v>6</v>
      </c>
      <c r="E106" s="1" t="s">
        <v>3</v>
      </c>
      <c r="F106" s="3">
        <v>2515.0488</v>
      </c>
      <c r="G106" s="3">
        <v>2518.5106999999998</v>
      </c>
      <c r="H106" s="16">
        <f t="shared" si="6"/>
        <v>3.4618999999997868</v>
      </c>
      <c r="I106" s="4">
        <f t="shared" si="7"/>
        <v>1.3764742855088088E-3</v>
      </c>
      <c r="J106" s="3">
        <v>595.29049999999995</v>
      </c>
      <c r="K106" s="3">
        <v>622.80290000000002</v>
      </c>
      <c r="L106" s="3">
        <f t="shared" si="8"/>
        <v>27.512400000000071</v>
      </c>
      <c r="M106" s="4">
        <f t="shared" si="9"/>
        <v>4.6216763076178898E-2</v>
      </c>
      <c r="N106" s="3">
        <v>730.78989999999999</v>
      </c>
      <c r="O106" s="3">
        <v>60.245100000000001</v>
      </c>
      <c r="P106" s="3">
        <f t="shared" si="10"/>
        <v>-670.54480000000001</v>
      </c>
      <c r="Q106" s="4">
        <f t="shared" si="11"/>
        <v>-0.91756166854522758</v>
      </c>
    </row>
    <row r="107" spans="1:17">
      <c r="A107" s="30" t="s">
        <v>182</v>
      </c>
      <c r="B107" s="1" t="s">
        <v>44</v>
      </c>
      <c r="C107" s="1" t="s">
        <v>45</v>
      </c>
      <c r="D107" s="1" t="s">
        <v>6</v>
      </c>
      <c r="E107" s="1" t="s">
        <v>3</v>
      </c>
      <c r="F107" s="3">
        <v>2094.1257000000001</v>
      </c>
      <c r="G107" s="3">
        <v>2070.0578</v>
      </c>
      <c r="H107" s="16">
        <f t="shared" si="6"/>
        <v>-24.067900000000009</v>
      </c>
      <c r="I107" s="4">
        <f t="shared" si="7"/>
        <v>-1.1493054118002567E-2</v>
      </c>
      <c r="J107" s="3">
        <v>528.75959999999998</v>
      </c>
      <c r="K107" s="3">
        <v>543.74710000000005</v>
      </c>
      <c r="L107" s="3">
        <f t="shared" si="8"/>
        <v>14.987500000000068</v>
      </c>
      <c r="M107" s="4">
        <f t="shared" si="9"/>
        <v>2.8344639038232249E-2</v>
      </c>
      <c r="N107" s="3">
        <v>739.16600000000005</v>
      </c>
      <c r="O107" s="3">
        <v>63.9741</v>
      </c>
      <c r="P107" s="3">
        <f t="shared" si="10"/>
        <v>-675.19190000000003</v>
      </c>
      <c r="Q107" s="4">
        <f t="shared" si="11"/>
        <v>-0.9134509704180116</v>
      </c>
    </row>
    <row r="108" spans="1:17">
      <c r="A108" s="30" t="s">
        <v>182</v>
      </c>
      <c r="B108" s="1" t="s">
        <v>48</v>
      </c>
      <c r="C108" s="1" t="s">
        <v>49</v>
      </c>
      <c r="D108" s="1" t="s">
        <v>6</v>
      </c>
      <c r="E108" s="1" t="s">
        <v>3</v>
      </c>
      <c r="F108" s="3">
        <v>1521.8150000000001</v>
      </c>
      <c r="G108" s="3">
        <v>1523.3166000000001</v>
      </c>
      <c r="H108" s="16">
        <f t="shared" si="6"/>
        <v>1.5016000000000531</v>
      </c>
      <c r="I108" s="4">
        <f t="shared" si="7"/>
        <v>9.8671651941928092E-4</v>
      </c>
      <c r="J108" s="3">
        <v>414.29590000000002</v>
      </c>
      <c r="K108" s="3">
        <v>437.10050000000001</v>
      </c>
      <c r="L108" s="3">
        <f t="shared" si="8"/>
        <v>22.804599999999994</v>
      </c>
      <c r="M108" s="4">
        <f t="shared" si="9"/>
        <v>5.5044232877998533E-2</v>
      </c>
      <c r="N108" s="3">
        <v>418.21460000000002</v>
      </c>
      <c r="O108" s="3">
        <v>33.011299999999999</v>
      </c>
      <c r="P108" s="3">
        <f t="shared" si="10"/>
        <v>-385.20330000000001</v>
      </c>
      <c r="Q108" s="4">
        <f t="shared" si="11"/>
        <v>-0.9210661225122222</v>
      </c>
    </row>
    <row r="109" spans="1:17">
      <c r="A109" s="30" t="s">
        <v>182</v>
      </c>
      <c r="B109" s="1" t="s">
        <v>50</v>
      </c>
      <c r="C109" s="1" t="s">
        <v>51</v>
      </c>
      <c r="D109" s="1" t="s">
        <v>6</v>
      </c>
      <c r="E109" s="1" t="s">
        <v>3</v>
      </c>
      <c r="F109" s="3">
        <v>1124.8438000000001</v>
      </c>
      <c r="G109" s="3">
        <v>1128.8246999999999</v>
      </c>
      <c r="H109" s="16">
        <f t="shared" si="6"/>
        <v>3.9808999999997923</v>
      </c>
      <c r="I109" s="4">
        <f t="shared" si="7"/>
        <v>3.5390691578686675E-3</v>
      </c>
      <c r="J109" s="3">
        <v>291.64819999999997</v>
      </c>
      <c r="K109" s="3">
        <v>297.0926</v>
      </c>
      <c r="L109" s="3">
        <f t="shared" si="8"/>
        <v>5.4444000000000301</v>
      </c>
      <c r="M109" s="4">
        <f t="shared" si="9"/>
        <v>1.8667696217566337E-2</v>
      </c>
      <c r="N109" s="3">
        <v>331.19409999999999</v>
      </c>
      <c r="O109" s="3">
        <v>30.7181</v>
      </c>
      <c r="P109" s="3">
        <f t="shared" si="10"/>
        <v>-300.476</v>
      </c>
      <c r="Q109" s="4">
        <f t="shared" si="11"/>
        <v>-0.90725046128539133</v>
      </c>
    </row>
    <row r="110" spans="1:17">
      <c r="A110" s="30" t="s">
        <v>182</v>
      </c>
      <c r="B110" s="1" t="s">
        <v>52</v>
      </c>
      <c r="C110" s="1" t="s">
        <v>53</v>
      </c>
      <c r="D110" s="1" t="s">
        <v>6</v>
      </c>
      <c r="E110" s="1" t="s">
        <v>3</v>
      </c>
      <c r="F110" s="3">
        <v>2183.0536000000002</v>
      </c>
      <c r="G110" s="3">
        <v>2194.7701999999999</v>
      </c>
      <c r="H110" s="16">
        <f t="shared" si="6"/>
        <v>11.716599999999744</v>
      </c>
      <c r="I110" s="4">
        <f t="shared" si="7"/>
        <v>5.3670693197820441E-3</v>
      </c>
      <c r="J110" s="3">
        <v>877.79179999999997</v>
      </c>
      <c r="K110" s="3">
        <v>893.59320000000002</v>
      </c>
      <c r="L110" s="3">
        <f t="shared" si="8"/>
        <v>15.801400000000058</v>
      </c>
      <c r="M110" s="4">
        <f t="shared" si="9"/>
        <v>1.8001307371520284E-2</v>
      </c>
      <c r="N110" s="3">
        <v>574.35410000000002</v>
      </c>
      <c r="O110" s="3">
        <v>47.368400000000001</v>
      </c>
      <c r="P110" s="3">
        <f t="shared" si="10"/>
        <v>-526.98570000000007</v>
      </c>
      <c r="Q110" s="4">
        <f t="shared" si="11"/>
        <v>-0.91752753223142314</v>
      </c>
    </row>
    <row r="111" spans="1:17">
      <c r="A111" s="30" t="s">
        <v>182</v>
      </c>
      <c r="B111" s="1" t="s">
        <v>54</v>
      </c>
      <c r="C111" s="1" t="s">
        <v>55</v>
      </c>
      <c r="D111" s="1" t="s">
        <v>6</v>
      </c>
      <c r="E111" s="1" t="s">
        <v>3</v>
      </c>
      <c r="F111" s="3">
        <v>1654.7632000000001</v>
      </c>
      <c r="G111" s="3">
        <v>1657.1351999999999</v>
      </c>
      <c r="H111" s="16">
        <f t="shared" si="6"/>
        <v>2.3719999999998436</v>
      </c>
      <c r="I111" s="4">
        <f t="shared" si="7"/>
        <v>1.4334377269205911E-3</v>
      </c>
      <c r="J111" s="3">
        <v>848.56579999999997</v>
      </c>
      <c r="K111" s="3">
        <v>897.80190000000005</v>
      </c>
      <c r="L111" s="3">
        <f t="shared" si="8"/>
        <v>49.236100000000079</v>
      </c>
      <c r="M111" s="4">
        <f t="shared" si="9"/>
        <v>5.8022724931879273E-2</v>
      </c>
      <c r="N111" s="3">
        <v>458.80180000000001</v>
      </c>
      <c r="O111" s="3">
        <v>59.544699999999999</v>
      </c>
      <c r="P111" s="3">
        <f t="shared" si="10"/>
        <v>-399.25710000000004</v>
      </c>
      <c r="Q111" s="4">
        <f t="shared" si="11"/>
        <v>-0.87021694335113775</v>
      </c>
    </row>
    <row r="112" spans="1:17">
      <c r="A112" s="30" t="s">
        <v>182</v>
      </c>
      <c r="B112" s="1" t="s">
        <v>56</v>
      </c>
      <c r="C112" s="1" t="s">
        <v>57</v>
      </c>
      <c r="D112" s="1" t="s">
        <v>6</v>
      </c>
      <c r="E112" s="1" t="s">
        <v>3</v>
      </c>
      <c r="F112" s="3">
        <v>1564.3296</v>
      </c>
      <c r="G112" s="3">
        <v>1516.5332000000001</v>
      </c>
      <c r="H112" s="16">
        <f t="shared" si="6"/>
        <v>-47.796399999999949</v>
      </c>
      <c r="I112" s="4">
        <f t="shared" si="7"/>
        <v>-3.0553919071786374E-2</v>
      </c>
      <c r="J112" s="3">
        <v>743.67619999999999</v>
      </c>
      <c r="K112" s="3">
        <v>701.26</v>
      </c>
      <c r="L112" s="3">
        <f t="shared" si="8"/>
        <v>-42.416200000000003</v>
      </c>
      <c r="M112" s="4">
        <f t="shared" si="9"/>
        <v>-5.7035844363447427E-2</v>
      </c>
      <c r="N112" s="3">
        <v>683.32799999999997</v>
      </c>
      <c r="O112" s="3">
        <v>62.485100000000003</v>
      </c>
      <c r="P112" s="3">
        <f t="shared" si="10"/>
        <v>-620.84289999999999</v>
      </c>
      <c r="Q112" s="4">
        <f t="shared" si="11"/>
        <v>-0.90855767654771946</v>
      </c>
    </row>
    <row r="113" spans="1:17">
      <c r="A113" s="30" t="s">
        <v>182</v>
      </c>
      <c r="B113" s="1" t="s">
        <v>58</v>
      </c>
      <c r="C113" s="1" t="s">
        <v>59</v>
      </c>
      <c r="D113" s="1" t="s">
        <v>6</v>
      </c>
      <c r="E113" s="1" t="s">
        <v>3</v>
      </c>
      <c r="F113" s="3">
        <v>1137.8423</v>
      </c>
      <c r="G113" s="3">
        <v>1136.8430000000001</v>
      </c>
      <c r="H113" s="16">
        <f t="shared" si="6"/>
        <v>-0.99929999999994834</v>
      </c>
      <c r="I113" s="4">
        <f t="shared" si="7"/>
        <v>-8.7824121145781652E-4</v>
      </c>
      <c r="J113" s="3">
        <v>330.59710000000001</v>
      </c>
      <c r="K113" s="3">
        <v>349.21409999999997</v>
      </c>
      <c r="L113" s="3">
        <f t="shared" si="8"/>
        <v>18.616999999999962</v>
      </c>
      <c r="M113" s="4">
        <f t="shared" si="9"/>
        <v>5.6313258646249351E-2</v>
      </c>
      <c r="N113" s="3">
        <v>332.55470000000003</v>
      </c>
      <c r="O113" s="3">
        <v>47.012599999999999</v>
      </c>
      <c r="P113" s="3">
        <f t="shared" si="10"/>
        <v>-285.5421</v>
      </c>
      <c r="Q113" s="4">
        <f t="shared" si="11"/>
        <v>-0.85863197843843431</v>
      </c>
    </row>
    <row r="114" spans="1:17">
      <c r="A114" s="30" t="s">
        <v>182</v>
      </c>
      <c r="B114" s="1" t="s">
        <v>60</v>
      </c>
      <c r="C114" s="1" t="s">
        <v>61</v>
      </c>
      <c r="D114" s="1" t="s">
        <v>6</v>
      </c>
      <c r="E114" s="1" t="s">
        <v>3</v>
      </c>
      <c r="F114" s="3">
        <v>939.77819999999997</v>
      </c>
      <c r="G114" s="3">
        <v>944.46140000000003</v>
      </c>
      <c r="H114" s="16">
        <f t="shared" si="6"/>
        <v>4.6832000000000562</v>
      </c>
      <c r="I114" s="4">
        <f t="shared" si="7"/>
        <v>4.9833035071467462E-3</v>
      </c>
      <c r="J114" s="3">
        <v>480.65010000000001</v>
      </c>
      <c r="K114" s="3">
        <v>491.32850000000002</v>
      </c>
      <c r="L114" s="3">
        <f t="shared" si="8"/>
        <v>10.678400000000011</v>
      </c>
      <c r="M114" s="4">
        <f t="shared" si="9"/>
        <v>2.2216577090070324E-2</v>
      </c>
      <c r="N114" s="3">
        <v>248.048</v>
      </c>
      <c r="O114" s="3">
        <v>19.653600000000001</v>
      </c>
      <c r="P114" s="3">
        <f t="shared" si="10"/>
        <v>-228.39439999999999</v>
      </c>
      <c r="Q114" s="4">
        <f t="shared" si="11"/>
        <v>-0.92076694833258077</v>
      </c>
    </row>
    <row r="115" spans="1:17">
      <c r="A115" s="30" t="s">
        <v>182</v>
      </c>
      <c r="B115" s="1" t="s">
        <v>62</v>
      </c>
      <c r="C115" s="1" t="s">
        <v>63</v>
      </c>
      <c r="D115" s="1" t="s">
        <v>6</v>
      </c>
      <c r="E115" s="1" t="s">
        <v>3</v>
      </c>
      <c r="F115" s="3">
        <v>1383.3262</v>
      </c>
      <c r="G115" s="3">
        <v>1367.095</v>
      </c>
      <c r="H115" s="16">
        <f t="shared" si="6"/>
        <v>-16.231199999999944</v>
      </c>
      <c r="I115" s="4">
        <f t="shared" si="7"/>
        <v>-1.1733458095422427E-2</v>
      </c>
      <c r="J115" s="3">
        <v>363.6936</v>
      </c>
      <c r="K115" s="3">
        <v>383.27019999999999</v>
      </c>
      <c r="L115" s="3">
        <f t="shared" si="8"/>
        <v>19.576599999999985</v>
      </c>
      <c r="M115" s="4">
        <f t="shared" si="9"/>
        <v>5.3827177602245362E-2</v>
      </c>
      <c r="N115" s="3">
        <v>466.9948</v>
      </c>
      <c r="O115" s="3">
        <v>27.657699999999998</v>
      </c>
      <c r="P115" s="3">
        <f t="shared" si="10"/>
        <v>-439.33710000000002</v>
      </c>
      <c r="Q115" s="4">
        <f t="shared" si="11"/>
        <v>-0.94077514353478886</v>
      </c>
    </row>
    <row r="116" spans="1:17">
      <c r="A116" s="30" t="s">
        <v>181</v>
      </c>
      <c r="B116" s="1" t="s">
        <v>64</v>
      </c>
      <c r="C116" s="1" t="s">
        <v>65</v>
      </c>
      <c r="D116" s="1" t="s">
        <v>6</v>
      </c>
      <c r="E116" s="1" t="s">
        <v>3</v>
      </c>
      <c r="F116" s="3">
        <v>3007.1857</v>
      </c>
      <c r="G116" s="3">
        <v>2551.7147</v>
      </c>
      <c r="H116" s="16">
        <f t="shared" si="6"/>
        <v>-455.471</v>
      </c>
      <c r="I116" s="4">
        <f t="shared" si="7"/>
        <v>-0.15146088251217743</v>
      </c>
      <c r="J116" s="3">
        <v>496.3048</v>
      </c>
      <c r="K116" s="3">
        <v>516.65800000000002</v>
      </c>
      <c r="L116" s="3">
        <f t="shared" si="8"/>
        <v>20.353200000000015</v>
      </c>
      <c r="M116" s="4">
        <f t="shared" si="9"/>
        <v>4.1009476434642617E-2</v>
      </c>
      <c r="N116" s="3">
        <v>1486.8398</v>
      </c>
      <c r="O116" s="3">
        <v>159.97470000000001</v>
      </c>
      <c r="P116" s="3">
        <f t="shared" si="10"/>
        <v>-1326.8651</v>
      </c>
      <c r="Q116" s="4">
        <f t="shared" si="11"/>
        <v>-0.89240622964222505</v>
      </c>
    </row>
    <row r="117" spans="1:17">
      <c r="A117" s="30" t="s">
        <v>181</v>
      </c>
      <c r="B117" s="1" t="s">
        <v>66</v>
      </c>
      <c r="C117" s="1" t="s">
        <v>67</v>
      </c>
      <c r="D117" s="1" t="s">
        <v>6</v>
      </c>
      <c r="E117" s="1" t="s">
        <v>3</v>
      </c>
      <c r="F117" s="3">
        <v>6008.5697</v>
      </c>
      <c r="G117" s="3">
        <v>5335.5470999999998</v>
      </c>
      <c r="H117" s="16">
        <f t="shared" si="6"/>
        <v>-673.02260000000024</v>
      </c>
      <c r="I117" s="4">
        <f t="shared" si="7"/>
        <v>-0.11201045067347729</v>
      </c>
      <c r="J117" s="3">
        <v>901.70180000000005</v>
      </c>
      <c r="K117" s="3">
        <v>917.49239999999998</v>
      </c>
      <c r="L117" s="3">
        <f t="shared" si="8"/>
        <v>15.790599999999927</v>
      </c>
      <c r="M117" s="4">
        <f t="shared" si="9"/>
        <v>1.7511997868918446E-2</v>
      </c>
      <c r="N117" s="3">
        <v>2309.8209999999999</v>
      </c>
      <c r="O117" s="3">
        <v>337.35050000000001</v>
      </c>
      <c r="P117" s="3">
        <f t="shared" si="10"/>
        <v>-1972.4704999999999</v>
      </c>
      <c r="Q117" s="4">
        <f t="shared" si="11"/>
        <v>-0.85394950517810686</v>
      </c>
    </row>
    <row r="118" spans="1:17">
      <c r="A118" s="30" t="s">
        <v>181</v>
      </c>
      <c r="B118" s="1" t="s">
        <v>68</v>
      </c>
      <c r="C118" s="1" t="s">
        <v>69</v>
      </c>
      <c r="D118" s="1" t="s">
        <v>6</v>
      </c>
      <c r="E118" s="1" t="s">
        <v>3</v>
      </c>
      <c r="F118" s="3">
        <v>4689.8945999999996</v>
      </c>
      <c r="G118" s="3">
        <v>3842.5821000000001</v>
      </c>
      <c r="H118" s="16">
        <f t="shared" si="6"/>
        <v>-847.31249999999955</v>
      </c>
      <c r="I118" s="4">
        <f t="shared" si="7"/>
        <v>-0.18066770626359058</v>
      </c>
      <c r="J118" s="3">
        <v>1053.0092999999999</v>
      </c>
      <c r="K118" s="3">
        <v>1169.6135999999999</v>
      </c>
      <c r="L118" s="3">
        <f t="shared" si="8"/>
        <v>116.60429999999997</v>
      </c>
      <c r="M118" s="4">
        <f t="shared" si="9"/>
        <v>0.11073434963964703</v>
      </c>
      <c r="N118" s="3">
        <v>3254.2215999999999</v>
      </c>
      <c r="O118" s="3">
        <v>462.4393</v>
      </c>
      <c r="P118" s="3">
        <f t="shared" si="10"/>
        <v>-2791.7822999999999</v>
      </c>
      <c r="Q118" s="4">
        <f t="shared" si="11"/>
        <v>-0.85789557170906861</v>
      </c>
    </row>
    <row r="119" spans="1:17">
      <c r="A119" s="30" t="s">
        <v>181</v>
      </c>
      <c r="B119" s="1" t="s">
        <v>70</v>
      </c>
      <c r="C119" s="1" t="s">
        <v>71</v>
      </c>
      <c r="D119" s="1" t="s">
        <v>6</v>
      </c>
      <c r="E119" s="1" t="s">
        <v>3</v>
      </c>
      <c r="F119" s="3">
        <v>11007.594300000001</v>
      </c>
      <c r="G119" s="3">
        <v>9111.4845000000005</v>
      </c>
      <c r="H119" s="16">
        <f t="shared" si="6"/>
        <v>-1896.1098000000002</v>
      </c>
      <c r="I119" s="4">
        <f t="shared" si="7"/>
        <v>-0.17225469510626859</v>
      </c>
      <c r="J119" s="3">
        <v>1457.6860999999999</v>
      </c>
      <c r="K119" s="3">
        <v>1460.8503000000001</v>
      </c>
      <c r="L119" s="3">
        <f t="shared" si="8"/>
        <v>3.1642000000001644</v>
      </c>
      <c r="M119" s="4">
        <f t="shared" si="9"/>
        <v>2.1707005369675713E-3</v>
      </c>
      <c r="N119" s="3">
        <v>5248.6387999999997</v>
      </c>
      <c r="O119" s="3">
        <v>1320.7847999999999</v>
      </c>
      <c r="P119" s="3">
        <f t="shared" si="10"/>
        <v>-3927.8539999999998</v>
      </c>
      <c r="Q119" s="4">
        <f t="shared" si="11"/>
        <v>-0.74835669774037417</v>
      </c>
    </row>
    <row r="120" spans="1:17">
      <c r="A120" s="30" t="s">
        <v>181</v>
      </c>
      <c r="B120" s="1" t="s">
        <v>72</v>
      </c>
      <c r="C120" s="1" t="s">
        <v>73</v>
      </c>
      <c r="D120" s="1" t="s">
        <v>6</v>
      </c>
      <c r="E120" s="1" t="s">
        <v>3</v>
      </c>
      <c r="F120" s="3">
        <v>1258.0119</v>
      </c>
      <c r="G120" s="3">
        <v>1069.0772999999999</v>
      </c>
      <c r="H120" s="16">
        <f t="shared" si="6"/>
        <v>-188.93460000000005</v>
      </c>
      <c r="I120" s="4">
        <f t="shared" si="7"/>
        <v>-0.15018506581694502</v>
      </c>
      <c r="J120" s="3">
        <v>1135.3289</v>
      </c>
      <c r="K120" s="3">
        <v>1202.2487000000001</v>
      </c>
      <c r="L120" s="3">
        <f t="shared" si="8"/>
        <v>66.919800000000123</v>
      </c>
      <c r="M120" s="4">
        <f t="shared" si="9"/>
        <v>5.8943095696762517E-2</v>
      </c>
      <c r="N120" s="3">
        <v>1928.3879999999999</v>
      </c>
      <c r="O120" s="3">
        <v>219.40940000000001</v>
      </c>
      <c r="P120" s="3">
        <f t="shared" si="10"/>
        <v>-1708.9785999999999</v>
      </c>
      <c r="Q120" s="4">
        <f t="shared" si="11"/>
        <v>-0.88622134134831787</v>
      </c>
    </row>
    <row r="121" spans="1:17">
      <c r="A121" s="30" t="s">
        <v>181</v>
      </c>
      <c r="B121" s="1" t="s">
        <v>74</v>
      </c>
      <c r="C121" s="1" t="s">
        <v>75</v>
      </c>
      <c r="D121" s="1" t="s">
        <v>6</v>
      </c>
      <c r="E121" s="1" t="s">
        <v>3</v>
      </c>
      <c r="F121" s="3">
        <v>5461.1940999999997</v>
      </c>
      <c r="G121" s="3">
        <v>4820.4053999999996</v>
      </c>
      <c r="H121" s="16">
        <f t="shared" si="6"/>
        <v>-640.78870000000006</v>
      </c>
      <c r="I121" s="4">
        <f t="shared" si="7"/>
        <v>-0.11733490666446009</v>
      </c>
      <c r="J121" s="3">
        <v>992.37139999999999</v>
      </c>
      <c r="K121" s="3">
        <v>1101.9422</v>
      </c>
      <c r="L121" s="3">
        <f t="shared" si="8"/>
        <v>109.57079999999996</v>
      </c>
      <c r="M121" s="4">
        <f t="shared" si="9"/>
        <v>0.11041309735447834</v>
      </c>
      <c r="N121" s="3">
        <v>2222.2103000000002</v>
      </c>
      <c r="O121" s="3">
        <v>306.11009999999999</v>
      </c>
      <c r="P121" s="3">
        <f t="shared" si="10"/>
        <v>-1916.1002000000003</v>
      </c>
      <c r="Q121" s="4">
        <f t="shared" si="11"/>
        <v>-0.86224971596972622</v>
      </c>
    </row>
    <row r="122" spans="1:17">
      <c r="A122" s="30" t="s">
        <v>181</v>
      </c>
      <c r="B122" s="1" t="s">
        <v>76</v>
      </c>
      <c r="C122" s="1" t="s">
        <v>77</v>
      </c>
      <c r="D122" s="1" t="s">
        <v>6</v>
      </c>
      <c r="E122" s="1" t="s">
        <v>3</v>
      </c>
      <c r="F122" s="3">
        <v>1069.7524000000001</v>
      </c>
      <c r="G122" s="3">
        <v>1004.7959</v>
      </c>
      <c r="H122" s="16">
        <f t="shared" si="6"/>
        <v>-64.956500000000119</v>
      </c>
      <c r="I122" s="4">
        <f t="shared" si="7"/>
        <v>-6.0721060312648158E-2</v>
      </c>
      <c r="J122" s="3">
        <v>298.71690000000001</v>
      </c>
      <c r="K122" s="3">
        <v>401.82769999999999</v>
      </c>
      <c r="L122" s="3">
        <f t="shared" si="8"/>
        <v>103.11079999999998</v>
      </c>
      <c r="M122" s="4">
        <f t="shared" si="9"/>
        <v>0.34517899723785289</v>
      </c>
      <c r="N122" s="3">
        <v>262.46170000000001</v>
      </c>
      <c r="O122" s="3">
        <v>53.985199999999999</v>
      </c>
      <c r="P122" s="3">
        <f t="shared" si="10"/>
        <v>-208.47650000000002</v>
      </c>
      <c r="Q122" s="4">
        <f t="shared" si="11"/>
        <v>-0.79431208439174172</v>
      </c>
    </row>
    <row r="123" spans="1:17">
      <c r="A123" s="30" t="s">
        <v>181</v>
      </c>
      <c r="B123" s="1" t="s">
        <v>78</v>
      </c>
      <c r="C123" s="1" t="s">
        <v>79</v>
      </c>
      <c r="D123" s="1" t="s">
        <v>6</v>
      </c>
      <c r="E123" s="1" t="s">
        <v>3</v>
      </c>
      <c r="F123" s="3">
        <v>905.69280000000003</v>
      </c>
      <c r="G123" s="3">
        <v>836.024</v>
      </c>
      <c r="H123" s="16">
        <f t="shared" si="6"/>
        <v>-69.668800000000033</v>
      </c>
      <c r="I123" s="4">
        <f t="shared" si="7"/>
        <v>-7.6923212815647901E-2</v>
      </c>
      <c r="J123" s="3">
        <v>252.07310000000001</v>
      </c>
      <c r="K123" s="3">
        <v>280.98559999999998</v>
      </c>
      <c r="L123" s="3">
        <f t="shared" si="8"/>
        <v>28.912499999999966</v>
      </c>
      <c r="M123" s="4">
        <f t="shared" si="9"/>
        <v>0.1146988710814441</v>
      </c>
      <c r="N123" s="3">
        <v>458.55650000000003</v>
      </c>
      <c r="O123" s="3">
        <v>103.8437</v>
      </c>
      <c r="P123" s="3">
        <f t="shared" si="10"/>
        <v>-354.71280000000002</v>
      </c>
      <c r="Q123" s="4">
        <f t="shared" si="11"/>
        <v>-0.77354219163832594</v>
      </c>
    </row>
    <row r="124" spans="1:17">
      <c r="A124" s="30" t="s">
        <v>181</v>
      </c>
      <c r="B124" s="1" t="s">
        <v>80</v>
      </c>
      <c r="C124" s="1" t="s">
        <v>81</v>
      </c>
      <c r="D124" s="1" t="s">
        <v>6</v>
      </c>
      <c r="E124" s="1" t="s">
        <v>3</v>
      </c>
      <c r="F124" s="3">
        <v>4974.0730000000003</v>
      </c>
      <c r="G124" s="3">
        <v>3999.6734999999999</v>
      </c>
      <c r="H124" s="16">
        <f t="shared" si="6"/>
        <v>-974.39950000000044</v>
      </c>
      <c r="I124" s="4">
        <f t="shared" si="7"/>
        <v>-0.19589569755007624</v>
      </c>
      <c r="J124" s="3">
        <v>1798.3516999999999</v>
      </c>
      <c r="K124" s="3">
        <v>2251.4263000000001</v>
      </c>
      <c r="L124" s="3">
        <f t="shared" si="8"/>
        <v>453.07460000000015</v>
      </c>
      <c r="M124" s="4">
        <f t="shared" si="9"/>
        <v>0.2519388170845559</v>
      </c>
      <c r="N124" s="3">
        <v>8468.5637999999999</v>
      </c>
      <c r="O124" s="3">
        <v>1071.1742999999999</v>
      </c>
      <c r="P124" s="3">
        <f t="shared" si="10"/>
        <v>-7397.3895000000002</v>
      </c>
      <c r="Q124" s="4">
        <f t="shared" si="11"/>
        <v>-0.87351169273826579</v>
      </c>
    </row>
    <row r="125" spans="1:17">
      <c r="A125" s="30" t="s">
        <v>181</v>
      </c>
      <c r="B125" s="1" t="s">
        <v>82</v>
      </c>
      <c r="C125" s="1" t="s">
        <v>83</v>
      </c>
      <c r="D125" s="1" t="s">
        <v>6</v>
      </c>
      <c r="E125" s="1" t="s">
        <v>3</v>
      </c>
      <c r="F125" s="3">
        <v>3517.7680999999998</v>
      </c>
      <c r="G125" s="3">
        <v>2896.4231</v>
      </c>
      <c r="H125" s="16">
        <f t="shared" si="6"/>
        <v>-621.3449999999998</v>
      </c>
      <c r="I125" s="4">
        <f t="shared" si="7"/>
        <v>-0.17663046066055343</v>
      </c>
      <c r="J125" s="3">
        <v>760.01790000000005</v>
      </c>
      <c r="K125" s="3">
        <v>823.65890000000002</v>
      </c>
      <c r="L125" s="3">
        <f t="shared" si="8"/>
        <v>63.640999999999963</v>
      </c>
      <c r="M125" s="4">
        <f t="shared" si="9"/>
        <v>8.3736185687205464E-2</v>
      </c>
      <c r="N125" s="3">
        <v>3873.5147000000002</v>
      </c>
      <c r="O125" s="3">
        <v>354.42039999999997</v>
      </c>
      <c r="P125" s="3">
        <f t="shared" si="10"/>
        <v>-3519.0943000000002</v>
      </c>
      <c r="Q125" s="4">
        <f t="shared" si="11"/>
        <v>-0.90850159933561114</v>
      </c>
    </row>
    <row r="126" spans="1:17">
      <c r="A126" s="30" t="s">
        <v>186</v>
      </c>
      <c r="B126" s="1" t="s">
        <v>4</v>
      </c>
      <c r="C126" s="1" t="s">
        <v>5</v>
      </c>
      <c r="D126" s="1" t="s">
        <v>6</v>
      </c>
      <c r="E126" s="1" t="s">
        <v>154</v>
      </c>
      <c r="F126" s="3">
        <v>3034.2139999999999</v>
      </c>
      <c r="G126" s="3">
        <v>1345.4159999999999</v>
      </c>
      <c r="H126" s="16">
        <f t="shared" si="6"/>
        <v>-1688.798</v>
      </c>
      <c r="I126" s="4">
        <f t="shared" si="7"/>
        <v>-0.55658500026695545</v>
      </c>
      <c r="J126" s="3">
        <v>119.87</v>
      </c>
      <c r="K126" s="3">
        <v>45.024000000000001</v>
      </c>
      <c r="L126" s="3">
        <f t="shared" si="8"/>
        <v>-74.846000000000004</v>
      </c>
      <c r="M126" s="4">
        <f t="shared" si="9"/>
        <v>-0.62439309251689334</v>
      </c>
      <c r="N126" s="3">
        <v>353.399</v>
      </c>
      <c r="O126" s="3">
        <v>18.542000000000002</v>
      </c>
      <c r="P126" s="3">
        <f t="shared" si="10"/>
        <v>-334.85699999999997</v>
      </c>
      <c r="Q126" s="4">
        <f t="shared" si="11"/>
        <v>-0.94753239256477795</v>
      </c>
    </row>
    <row r="127" spans="1:17">
      <c r="A127" s="30" t="s">
        <v>186</v>
      </c>
      <c r="B127" s="1" t="s">
        <v>7</v>
      </c>
      <c r="C127" s="1" t="s">
        <v>8</v>
      </c>
      <c r="D127" s="1" t="s">
        <v>6</v>
      </c>
      <c r="E127" s="1" t="s">
        <v>154</v>
      </c>
      <c r="F127" s="3">
        <v>3945.8809999999999</v>
      </c>
      <c r="G127" s="3">
        <v>1736.1659999999999</v>
      </c>
      <c r="H127" s="16">
        <f t="shared" si="6"/>
        <v>-2209.7150000000001</v>
      </c>
      <c r="I127" s="4">
        <f t="shared" si="7"/>
        <v>-0.56000548419985297</v>
      </c>
      <c r="J127" s="3">
        <v>168.52799999999999</v>
      </c>
      <c r="K127" s="3">
        <v>51.551000000000002</v>
      </c>
      <c r="L127" s="3">
        <f t="shared" si="8"/>
        <v>-116.97699999999999</v>
      </c>
      <c r="M127" s="4">
        <f t="shared" si="9"/>
        <v>-0.69411017753726378</v>
      </c>
      <c r="N127" s="3">
        <v>727.35799999999995</v>
      </c>
      <c r="O127" s="3">
        <v>35.716000000000001</v>
      </c>
      <c r="P127" s="3">
        <f t="shared" si="10"/>
        <v>-691.64199999999994</v>
      </c>
      <c r="Q127" s="4">
        <f t="shared" si="11"/>
        <v>-0.95089625741381822</v>
      </c>
    </row>
    <row r="128" spans="1:17">
      <c r="A128" s="30" t="s">
        <v>182</v>
      </c>
      <c r="B128" s="1" t="s">
        <v>38</v>
      </c>
      <c r="C128" s="1" t="s">
        <v>39</v>
      </c>
      <c r="D128" s="1" t="s">
        <v>6</v>
      </c>
      <c r="E128" s="1" t="s">
        <v>154</v>
      </c>
      <c r="F128" s="3">
        <v>1545.895</v>
      </c>
      <c r="G128" s="3">
        <v>776.60799999999995</v>
      </c>
      <c r="H128" s="16">
        <f t="shared" si="6"/>
        <v>-769.28700000000003</v>
      </c>
      <c r="I128" s="4">
        <f t="shared" si="7"/>
        <v>-0.49763211602340396</v>
      </c>
      <c r="J128" s="3">
        <v>44.963000000000001</v>
      </c>
      <c r="K128" s="3">
        <v>22.117999999999999</v>
      </c>
      <c r="L128" s="3">
        <f t="shared" si="8"/>
        <v>-22.845000000000002</v>
      </c>
      <c r="M128" s="4">
        <f t="shared" si="9"/>
        <v>-0.50808442497164341</v>
      </c>
      <c r="N128" s="3">
        <v>82.772999999999996</v>
      </c>
      <c r="O128" s="3">
        <v>36.372</v>
      </c>
      <c r="P128" s="3">
        <f t="shared" si="10"/>
        <v>-46.400999999999996</v>
      </c>
      <c r="Q128" s="4">
        <f t="shared" si="11"/>
        <v>-0.56058134899061285</v>
      </c>
    </row>
    <row r="129" spans="1:17">
      <c r="A129" s="30" t="s">
        <v>182</v>
      </c>
      <c r="B129" s="1" t="s">
        <v>44</v>
      </c>
      <c r="C129" s="1" t="s">
        <v>45</v>
      </c>
      <c r="D129" s="1" t="s">
        <v>6</v>
      </c>
      <c r="E129" s="1" t="s">
        <v>154</v>
      </c>
      <c r="F129" s="3">
        <v>4016.8760000000002</v>
      </c>
      <c r="G129" s="3">
        <v>4706.4620000000004</v>
      </c>
      <c r="H129" s="16">
        <f t="shared" si="6"/>
        <v>689.58600000000024</v>
      </c>
      <c r="I129" s="4">
        <f t="shared" si="7"/>
        <v>0.17167221492523049</v>
      </c>
      <c r="J129" s="3">
        <v>83.007999999999996</v>
      </c>
      <c r="K129" s="3">
        <v>86.242000000000004</v>
      </c>
      <c r="L129" s="3">
        <f t="shared" si="8"/>
        <v>3.2340000000000089</v>
      </c>
      <c r="M129" s="4">
        <f t="shared" si="9"/>
        <v>3.8960100231303113E-2</v>
      </c>
      <c r="N129" s="3">
        <v>687.60400000000004</v>
      </c>
      <c r="O129" s="3">
        <v>461.99200000000002</v>
      </c>
      <c r="P129" s="3">
        <f t="shared" si="10"/>
        <v>-225.61200000000002</v>
      </c>
      <c r="Q129" s="4">
        <f t="shared" si="11"/>
        <v>-0.32811327450102096</v>
      </c>
    </row>
    <row r="130" spans="1:17">
      <c r="A130" s="30" t="s">
        <v>182</v>
      </c>
      <c r="B130" s="1" t="s">
        <v>48</v>
      </c>
      <c r="C130" s="1" t="s">
        <v>49</v>
      </c>
      <c r="D130" s="1" t="s">
        <v>6</v>
      </c>
      <c r="E130" s="1" t="s">
        <v>154</v>
      </c>
      <c r="F130" s="3">
        <v>3370.4009999999998</v>
      </c>
      <c r="G130" s="3">
        <v>2271.62</v>
      </c>
      <c r="H130" s="16">
        <f t="shared" si="6"/>
        <v>-1098.7809999999999</v>
      </c>
      <c r="I130" s="4">
        <f t="shared" si="7"/>
        <v>-0.32600898231397391</v>
      </c>
      <c r="J130" s="3">
        <v>125.426</v>
      </c>
      <c r="K130" s="3">
        <v>54.877000000000002</v>
      </c>
      <c r="L130" s="3">
        <f t="shared" si="8"/>
        <v>-70.549000000000007</v>
      </c>
      <c r="M130" s="4">
        <f t="shared" si="9"/>
        <v>-0.56247508491062459</v>
      </c>
      <c r="N130" s="3">
        <v>1270.789</v>
      </c>
      <c r="O130" s="3">
        <v>108.672</v>
      </c>
      <c r="P130" s="3">
        <f t="shared" si="10"/>
        <v>-1162.117</v>
      </c>
      <c r="Q130" s="4">
        <f t="shared" si="11"/>
        <v>-0.91448462333243363</v>
      </c>
    </row>
    <row r="131" spans="1:17">
      <c r="A131" s="30" t="s">
        <v>182</v>
      </c>
      <c r="B131" s="1" t="s">
        <v>50</v>
      </c>
      <c r="C131" s="1" t="s">
        <v>51</v>
      </c>
      <c r="D131" s="1" t="s">
        <v>6</v>
      </c>
      <c r="E131" s="1" t="s">
        <v>154</v>
      </c>
      <c r="F131" s="3">
        <v>159.71799999999999</v>
      </c>
      <c r="G131" s="3">
        <v>82.105000000000004</v>
      </c>
      <c r="H131" s="16">
        <f t="shared" si="6"/>
        <v>-77.612999999999985</v>
      </c>
      <c r="I131" s="4">
        <f t="shared" si="7"/>
        <v>-0.4859377152230806</v>
      </c>
      <c r="J131" s="3">
        <v>4.9640000000000004</v>
      </c>
      <c r="K131" s="3">
        <v>1.9430000000000001</v>
      </c>
      <c r="L131" s="3">
        <f t="shared" si="8"/>
        <v>-3.0210000000000004</v>
      </c>
      <c r="M131" s="4">
        <f t="shared" si="9"/>
        <v>-0.60858178887993553</v>
      </c>
      <c r="N131" s="3">
        <v>6.431</v>
      </c>
      <c r="O131" s="3">
        <v>3.7690000000000001</v>
      </c>
      <c r="P131" s="3">
        <f t="shared" si="10"/>
        <v>-2.6619999999999999</v>
      </c>
      <c r="Q131" s="4">
        <f t="shared" si="11"/>
        <v>-0.41393251438345513</v>
      </c>
    </row>
    <row r="132" spans="1:17">
      <c r="A132" s="30" t="s">
        <v>182</v>
      </c>
      <c r="B132" s="1" t="s">
        <v>52</v>
      </c>
      <c r="C132" s="1" t="s">
        <v>53</v>
      </c>
      <c r="D132" s="1" t="s">
        <v>6</v>
      </c>
      <c r="E132" s="1" t="s">
        <v>154</v>
      </c>
      <c r="F132" s="3">
        <v>1008.27</v>
      </c>
      <c r="G132" s="3">
        <v>664.93899999999996</v>
      </c>
      <c r="H132" s="16">
        <f t="shared" si="6"/>
        <v>-343.33100000000002</v>
      </c>
      <c r="I132" s="4">
        <f t="shared" si="7"/>
        <v>-0.34051494143433803</v>
      </c>
      <c r="J132" s="3">
        <v>31.946999999999999</v>
      </c>
      <c r="K132" s="3">
        <v>16.456</v>
      </c>
      <c r="L132" s="3">
        <f t="shared" si="8"/>
        <v>-15.491</v>
      </c>
      <c r="M132" s="4">
        <f t="shared" si="9"/>
        <v>-0.48489686042507901</v>
      </c>
      <c r="N132" s="3">
        <v>188.37700000000001</v>
      </c>
      <c r="O132" s="3">
        <v>16.885999999999999</v>
      </c>
      <c r="P132" s="3">
        <f t="shared" si="10"/>
        <v>-171.49100000000001</v>
      </c>
      <c r="Q132" s="4">
        <f t="shared" si="11"/>
        <v>-0.91036060665580198</v>
      </c>
    </row>
    <row r="133" spans="1:17">
      <c r="A133" s="30" t="s">
        <v>182</v>
      </c>
      <c r="B133" s="1" t="s">
        <v>54</v>
      </c>
      <c r="C133" s="1" t="s">
        <v>55</v>
      </c>
      <c r="D133" s="1" t="s">
        <v>6</v>
      </c>
      <c r="E133" s="1" t="s">
        <v>154</v>
      </c>
      <c r="F133" s="3">
        <v>1339.923</v>
      </c>
      <c r="G133" s="3">
        <v>946.25800000000004</v>
      </c>
      <c r="H133" s="16">
        <f t="shared" si="6"/>
        <v>-393.66499999999996</v>
      </c>
      <c r="I133" s="4">
        <f t="shared" si="7"/>
        <v>-0.29379673309585697</v>
      </c>
      <c r="J133" s="3">
        <v>70.236999999999995</v>
      </c>
      <c r="K133" s="3">
        <v>21.036999999999999</v>
      </c>
      <c r="L133" s="3">
        <f t="shared" si="8"/>
        <v>-49.199999999999996</v>
      </c>
      <c r="M133" s="4">
        <f t="shared" si="9"/>
        <v>-0.70048549909591806</v>
      </c>
      <c r="N133" s="3">
        <v>711.279</v>
      </c>
      <c r="O133" s="3">
        <v>57.533999999999999</v>
      </c>
      <c r="P133" s="3">
        <f t="shared" si="10"/>
        <v>-653.745</v>
      </c>
      <c r="Q133" s="4">
        <f t="shared" si="11"/>
        <v>-0.91911190967257572</v>
      </c>
    </row>
    <row r="134" spans="1:17">
      <c r="A134" s="30" t="s">
        <v>182</v>
      </c>
      <c r="B134" s="1" t="s">
        <v>56</v>
      </c>
      <c r="C134" s="1" t="s">
        <v>57</v>
      </c>
      <c r="D134" s="1" t="s">
        <v>6</v>
      </c>
      <c r="E134" s="1" t="s">
        <v>154</v>
      </c>
      <c r="F134" s="3">
        <v>396.62200000000001</v>
      </c>
      <c r="G134" s="3">
        <v>206.44800000000001</v>
      </c>
      <c r="H134" s="16">
        <f t="shared" si="6"/>
        <v>-190.17400000000001</v>
      </c>
      <c r="I134" s="4">
        <f t="shared" si="7"/>
        <v>-0.47948424444433241</v>
      </c>
      <c r="J134" s="3">
        <v>10.433999999999999</v>
      </c>
      <c r="K134" s="3">
        <v>5.2839999999999998</v>
      </c>
      <c r="L134" s="3">
        <f t="shared" si="8"/>
        <v>-5.1499999999999995</v>
      </c>
      <c r="M134" s="4">
        <f t="shared" si="9"/>
        <v>-0.49357868506804675</v>
      </c>
      <c r="N134" s="3">
        <v>17.579000000000001</v>
      </c>
      <c r="O134" s="3">
        <v>14.06</v>
      </c>
      <c r="P134" s="3">
        <f t="shared" si="10"/>
        <v>-3.5190000000000001</v>
      </c>
      <c r="Q134" s="4">
        <f t="shared" si="11"/>
        <v>-0.20018203538312759</v>
      </c>
    </row>
    <row r="135" spans="1:17">
      <c r="A135" s="30" t="s">
        <v>182</v>
      </c>
      <c r="B135" s="1" t="s">
        <v>58</v>
      </c>
      <c r="C135" s="1" t="s">
        <v>59</v>
      </c>
      <c r="D135" s="1" t="s">
        <v>6</v>
      </c>
      <c r="E135" s="1" t="s">
        <v>154</v>
      </c>
      <c r="F135" s="3">
        <v>292.70699999999999</v>
      </c>
      <c r="G135" s="3">
        <v>107.857</v>
      </c>
      <c r="H135" s="16">
        <f t="shared" si="6"/>
        <v>-184.85</v>
      </c>
      <c r="I135" s="4">
        <f t="shared" si="7"/>
        <v>-0.63151889090455637</v>
      </c>
      <c r="J135" s="3">
        <v>6.7110000000000003</v>
      </c>
      <c r="K135" s="3">
        <v>1.929</v>
      </c>
      <c r="L135" s="3">
        <f t="shared" si="8"/>
        <v>-4.782</v>
      </c>
      <c r="M135" s="4">
        <f t="shared" si="9"/>
        <v>-0.71256146624944117</v>
      </c>
      <c r="N135" s="3">
        <v>2.665</v>
      </c>
      <c r="O135" s="3">
        <v>0.371</v>
      </c>
      <c r="P135" s="3">
        <f t="shared" si="10"/>
        <v>-2.294</v>
      </c>
      <c r="Q135" s="4">
        <f t="shared" si="11"/>
        <v>-0.86078799249530957</v>
      </c>
    </row>
    <row r="136" spans="1:17">
      <c r="A136" s="30" t="s">
        <v>182</v>
      </c>
      <c r="B136" s="1" t="s">
        <v>60</v>
      </c>
      <c r="C136" s="1" t="s">
        <v>61</v>
      </c>
      <c r="D136" s="1" t="s">
        <v>6</v>
      </c>
      <c r="E136" s="1" t="s">
        <v>154</v>
      </c>
      <c r="F136" s="3">
        <v>420.20400000000001</v>
      </c>
      <c r="G136" s="3">
        <v>186.767</v>
      </c>
      <c r="H136" s="16">
        <f t="shared" ref="H136:H199" si="12">G136-F136</f>
        <v>-233.43700000000001</v>
      </c>
      <c r="I136" s="4">
        <f t="shared" ref="I136:I199" si="13">IF(F136&gt;0,(G136-F136)/F136,0)</f>
        <v>-0.55553255085625075</v>
      </c>
      <c r="J136" s="3">
        <v>11.494</v>
      </c>
      <c r="K136" s="3">
        <v>3.5619999999999998</v>
      </c>
      <c r="L136" s="3">
        <f t="shared" ref="L136:L199" si="14">K136-J136</f>
        <v>-7.9320000000000004</v>
      </c>
      <c r="M136" s="4">
        <f t="shared" ref="M136:M199" si="15">IF(J136&gt;0,(K136-J136)/J136,0)</f>
        <v>-0.69009918218200805</v>
      </c>
      <c r="N136" s="3">
        <v>6.1020000000000003</v>
      </c>
      <c r="O136" s="3">
        <v>2.274</v>
      </c>
      <c r="P136" s="3">
        <f t="shared" ref="P136:P199" si="16">O136-N136</f>
        <v>-3.8280000000000003</v>
      </c>
      <c r="Q136" s="4">
        <f t="shared" ref="Q136:Q199" si="17">IF(N136&gt;0,(O136-N136)/N136,0)</f>
        <v>-0.62733529990167158</v>
      </c>
    </row>
    <row r="137" spans="1:17">
      <c r="A137" s="30" t="s">
        <v>182</v>
      </c>
      <c r="B137" s="1" t="s">
        <v>62</v>
      </c>
      <c r="C137" s="1" t="s">
        <v>63</v>
      </c>
      <c r="D137" s="1" t="s">
        <v>6</v>
      </c>
      <c r="E137" s="1" t="s">
        <v>154</v>
      </c>
      <c r="F137" s="3">
        <v>3168.78</v>
      </c>
      <c r="G137" s="3">
        <v>2171.9</v>
      </c>
      <c r="H137" s="16">
        <f t="shared" si="12"/>
        <v>-996.88000000000011</v>
      </c>
      <c r="I137" s="4">
        <f t="shared" si="13"/>
        <v>-0.31459426025157949</v>
      </c>
      <c r="J137" s="3">
        <v>111.387</v>
      </c>
      <c r="K137" s="3">
        <v>52.216999999999999</v>
      </c>
      <c r="L137" s="3">
        <f t="shared" si="14"/>
        <v>-59.17</v>
      </c>
      <c r="M137" s="4">
        <f t="shared" si="15"/>
        <v>-0.53121100307935398</v>
      </c>
      <c r="N137" s="3">
        <v>1578.7819999999999</v>
      </c>
      <c r="O137" s="3">
        <v>133.51499999999999</v>
      </c>
      <c r="P137" s="3">
        <f t="shared" si="16"/>
        <v>-1445.2669999999998</v>
      </c>
      <c r="Q137" s="4">
        <f t="shared" si="17"/>
        <v>-0.91543164287406364</v>
      </c>
    </row>
    <row r="138" spans="1:17">
      <c r="A138" s="30" t="s">
        <v>181</v>
      </c>
      <c r="B138" s="1" t="s">
        <v>64</v>
      </c>
      <c r="C138" s="1" t="s">
        <v>65</v>
      </c>
      <c r="D138" s="1" t="s">
        <v>6</v>
      </c>
      <c r="E138" s="1" t="s">
        <v>154</v>
      </c>
      <c r="F138" s="3">
        <v>367.30099999999999</v>
      </c>
      <c r="G138" s="3">
        <v>159.07300000000001</v>
      </c>
      <c r="H138" s="16">
        <f t="shared" si="12"/>
        <v>-208.22799999999998</v>
      </c>
      <c r="I138" s="4">
        <f t="shared" si="13"/>
        <v>-0.56691378460717501</v>
      </c>
      <c r="J138" s="3">
        <v>15.186999999999999</v>
      </c>
      <c r="K138" s="3">
        <v>3.6789999999999998</v>
      </c>
      <c r="L138" s="3">
        <f t="shared" si="14"/>
        <v>-11.507999999999999</v>
      </c>
      <c r="M138" s="4">
        <f t="shared" si="15"/>
        <v>-0.75775334167379993</v>
      </c>
      <c r="N138" s="3">
        <v>92.929000000000002</v>
      </c>
      <c r="O138" s="3">
        <v>3.0760000000000001</v>
      </c>
      <c r="P138" s="3">
        <f t="shared" si="16"/>
        <v>-89.853000000000009</v>
      </c>
      <c r="Q138" s="4">
        <f t="shared" si="17"/>
        <v>-0.96689946087873546</v>
      </c>
    </row>
    <row r="139" spans="1:17">
      <c r="A139" s="30" t="s">
        <v>181</v>
      </c>
      <c r="B139" s="1" t="s">
        <v>66</v>
      </c>
      <c r="C139" s="1" t="s">
        <v>67</v>
      </c>
      <c r="D139" s="1" t="s">
        <v>6</v>
      </c>
      <c r="E139" s="1" t="s">
        <v>154</v>
      </c>
      <c r="F139" s="3">
        <v>2646.6469999999999</v>
      </c>
      <c r="G139" s="3">
        <v>1161.4590000000001</v>
      </c>
      <c r="H139" s="16">
        <f t="shared" si="12"/>
        <v>-1485.1879999999999</v>
      </c>
      <c r="I139" s="4">
        <f t="shared" si="13"/>
        <v>-0.56115832598756088</v>
      </c>
      <c r="J139" s="3">
        <v>146.43</v>
      </c>
      <c r="K139" s="3">
        <v>34.933</v>
      </c>
      <c r="L139" s="3">
        <f t="shared" si="14"/>
        <v>-111.49700000000001</v>
      </c>
      <c r="M139" s="4">
        <f t="shared" si="15"/>
        <v>-0.76143549819026157</v>
      </c>
      <c r="N139" s="3">
        <v>1369.63</v>
      </c>
      <c r="O139" s="3">
        <v>46.100999999999999</v>
      </c>
      <c r="P139" s="3">
        <f t="shared" si="16"/>
        <v>-1323.529</v>
      </c>
      <c r="Q139" s="4">
        <f t="shared" si="17"/>
        <v>-0.96634054452662388</v>
      </c>
    </row>
    <row r="140" spans="1:17">
      <c r="A140" s="30" t="s">
        <v>181</v>
      </c>
      <c r="B140" s="1" t="s">
        <v>68</v>
      </c>
      <c r="C140" s="1" t="s">
        <v>69</v>
      </c>
      <c r="D140" s="1" t="s">
        <v>6</v>
      </c>
      <c r="E140" s="1" t="s">
        <v>154</v>
      </c>
      <c r="F140" s="3">
        <v>641.61300000000006</v>
      </c>
      <c r="G140" s="3">
        <v>260.72199999999998</v>
      </c>
      <c r="H140" s="16">
        <f t="shared" si="12"/>
        <v>-380.89100000000008</v>
      </c>
      <c r="I140" s="4">
        <f t="shared" si="13"/>
        <v>-0.5936460140302644</v>
      </c>
      <c r="J140" s="3">
        <v>27.954999999999998</v>
      </c>
      <c r="K140" s="3">
        <v>6.2889999999999997</v>
      </c>
      <c r="L140" s="3">
        <f t="shared" si="14"/>
        <v>-21.665999999999997</v>
      </c>
      <c r="M140" s="4">
        <f t="shared" si="15"/>
        <v>-0.77503130030405998</v>
      </c>
      <c r="N140" s="3">
        <v>168.86799999999999</v>
      </c>
      <c r="O140" s="3">
        <v>5.5579999999999998</v>
      </c>
      <c r="P140" s="3">
        <f t="shared" si="16"/>
        <v>-163.31</v>
      </c>
      <c r="Q140" s="4">
        <f t="shared" si="17"/>
        <v>-0.96708671862046103</v>
      </c>
    </row>
    <row r="141" spans="1:17">
      <c r="A141" s="30" t="s">
        <v>181</v>
      </c>
      <c r="B141" s="1" t="s">
        <v>70</v>
      </c>
      <c r="C141" s="1" t="s">
        <v>71</v>
      </c>
      <c r="D141" s="1" t="s">
        <v>6</v>
      </c>
      <c r="E141" s="1" t="s">
        <v>154</v>
      </c>
      <c r="F141" s="3">
        <v>1288.83</v>
      </c>
      <c r="G141" s="3">
        <v>543.26700000000005</v>
      </c>
      <c r="H141" s="16">
        <f t="shared" si="12"/>
        <v>-745.56299999999987</v>
      </c>
      <c r="I141" s="4">
        <f t="shared" si="13"/>
        <v>-0.57848048229789806</v>
      </c>
      <c r="J141" s="3">
        <v>35.213000000000001</v>
      </c>
      <c r="K141" s="3">
        <v>12.683</v>
      </c>
      <c r="L141" s="3">
        <f t="shared" si="14"/>
        <v>-22.53</v>
      </c>
      <c r="M141" s="4">
        <f t="shared" si="15"/>
        <v>-0.63982052083037511</v>
      </c>
      <c r="N141" s="3">
        <v>317.64100000000002</v>
      </c>
      <c r="O141" s="3">
        <v>11.148</v>
      </c>
      <c r="P141" s="3">
        <f t="shared" si="16"/>
        <v>-306.49299999999999</v>
      </c>
      <c r="Q141" s="4">
        <f t="shared" si="17"/>
        <v>-0.96490377501644931</v>
      </c>
    </row>
    <row r="142" spans="1:17">
      <c r="A142" s="30" t="s">
        <v>181</v>
      </c>
      <c r="B142" s="1" t="s">
        <v>72</v>
      </c>
      <c r="C142" s="1" t="s">
        <v>73</v>
      </c>
      <c r="D142" s="1" t="s">
        <v>6</v>
      </c>
      <c r="E142" s="1" t="s">
        <v>154</v>
      </c>
      <c r="F142" s="3">
        <v>730.43100000000004</v>
      </c>
      <c r="G142" s="3">
        <v>304.37299999999999</v>
      </c>
      <c r="H142" s="16">
        <f t="shared" si="12"/>
        <v>-426.05800000000005</v>
      </c>
      <c r="I142" s="4">
        <f t="shared" si="13"/>
        <v>-0.58329671111987313</v>
      </c>
      <c r="J142" s="3">
        <v>19.693999999999999</v>
      </c>
      <c r="K142" s="3">
        <v>6.1470000000000002</v>
      </c>
      <c r="L142" s="3">
        <f t="shared" si="14"/>
        <v>-13.546999999999999</v>
      </c>
      <c r="M142" s="4">
        <f t="shared" si="15"/>
        <v>-0.68787447953691472</v>
      </c>
      <c r="N142" s="3">
        <v>27.507999999999999</v>
      </c>
      <c r="O142" s="3">
        <v>7.2439999999999998</v>
      </c>
      <c r="P142" s="3">
        <f t="shared" si="16"/>
        <v>-20.263999999999999</v>
      </c>
      <c r="Q142" s="4">
        <f t="shared" si="17"/>
        <v>-0.73665842663952308</v>
      </c>
    </row>
    <row r="143" spans="1:17">
      <c r="A143" s="30" t="s">
        <v>181</v>
      </c>
      <c r="B143" s="1" t="s">
        <v>74</v>
      </c>
      <c r="C143" s="1" t="s">
        <v>75</v>
      </c>
      <c r="D143" s="1" t="s">
        <v>6</v>
      </c>
      <c r="E143" s="1" t="s">
        <v>154</v>
      </c>
      <c r="F143" s="3">
        <v>7954.69</v>
      </c>
      <c r="G143" s="3">
        <v>9630.1260000000002</v>
      </c>
      <c r="H143" s="16">
        <f t="shared" si="12"/>
        <v>1675.4360000000006</v>
      </c>
      <c r="I143" s="4">
        <f t="shared" si="13"/>
        <v>0.21062241268987236</v>
      </c>
      <c r="J143" s="3">
        <v>195.67</v>
      </c>
      <c r="K143" s="3">
        <v>192.74</v>
      </c>
      <c r="L143" s="3">
        <f t="shared" si="14"/>
        <v>-2.9299999999999784</v>
      </c>
      <c r="M143" s="4">
        <f t="shared" si="15"/>
        <v>-1.4974191240353547E-2</v>
      </c>
      <c r="N143" s="3">
        <v>1226.2619999999999</v>
      </c>
      <c r="O143" s="3">
        <v>859.16700000000003</v>
      </c>
      <c r="P143" s="3">
        <f t="shared" si="16"/>
        <v>-367.09499999999991</v>
      </c>
      <c r="Q143" s="4">
        <f t="shared" si="17"/>
        <v>-0.29936098484663143</v>
      </c>
    </row>
    <row r="144" spans="1:17">
      <c r="A144" s="30" t="s">
        <v>181</v>
      </c>
      <c r="B144" s="1" t="s">
        <v>76</v>
      </c>
      <c r="C144" s="1" t="s">
        <v>77</v>
      </c>
      <c r="D144" s="1" t="s">
        <v>6</v>
      </c>
      <c r="E144" s="1" t="s">
        <v>154</v>
      </c>
      <c r="F144" s="3">
        <v>2987.1060000000002</v>
      </c>
      <c r="G144" s="3">
        <v>1293.9929999999999</v>
      </c>
      <c r="H144" s="16">
        <f t="shared" si="12"/>
        <v>-1693.1130000000003</v>
      </c>
      <c r="I144" s="4">
        <f t="shared" si="13"/>
        <v>-0.56680713707514907</v>
      </c>
      <c r="J144" s="3">
        <v>146.39400000000001</v>
      </c>
      <c r="K144" s="3">
        <v>41.683999999999997</v>
      </c>
      <c r="L144" s="3">
        <f t="shared" si="14"/>
        <v>-104.71000000000001</v>
      </c>
      <c r="M144" s="4">
        <f t="shared" si="15"/>
        <v>-0.71526155443529105</v>
      </c>
      <c r="N144" s="3">
        <v>1359.546</v>
      </c>
      <c r="O144" s="3">
        <v>45.427</v>
      </c>
      <c r="P144" s="3">
        <f t="shared" si="16"/>
        <v>-1314.1190000000001</v>
      </c>
      <c r="Q144" s="4">
        <f t="shared" si="17"/>
        <v>-0.96658663995186633</v>
      </c>
    </row>
    <row r="145" spans="1:17">
      <c r="A145" s="30" t="s">
        <v>181</v>
      </c>
      <c r="B145" s="1" t="s">
        <v>78</v>
      </c>
      <c r="C145" s="1" t="s">
        <v>79</v>
      </c>
      <c r="D145" s="1" t="s">
        <v>6</v>
      </c>
      <c r="E145" s="1" t="s">
        <v>154</v>
      </c>
      <c r="F145" s="3">
        <v>225.2826</v>
      </c>
      <c r="G145" s="3">
        <v>93.816000000000003</v>
      </c>
      <c r="H145" s="16">
        <f t="shared" si="12"/>
        <v>-131.4666</v>
      </c>
      <c r="I145" s="4">
        <f t="shared" si="13"/>
        <v>-0.58356304481571142</v>
      </c>
      <c r="J145" s="3">
        <v>6.0974000000000004</v>
      </c>
      <c r="K145" s="3">
        <v>1.611</v>
      </c>
      <c r="L145" s="3">
        <f t="shared" si="14"/>
        <v>-4.4864000000000006</v>
      </c>
      <c r="M145" s="4">
        <f t="shared" si="15"/>
        <v>-0.73578902483025554</v>
      </c>
      <c r="N145" s="3">
        <v>6.9123999999999999</v>
      </c>
      <c r="O145" s="3">
        <v>2.3E-2</v>
      </c>
      <c r="P145" s="3">
        <f t="shared" si="16"/>
        <v>-6.8894000000000002</v>
      </c>
      <c r="Q145" s="4">
        <f t="shared" si="17"/>
        <v>-0.99667264625889707</v>
      </c>
    </row>
    <row r="146" spans="1:17">
      <c r="A146" s="30" t="s">
        <v>181</v>
      </c>
      <c r="B146" s="1" t="s">
        <v>80</v>
      </c>
      <c r="C146" s="1" t="s">
        <v>81</v>
      </c>
      <c r="D146" s="1" t="s">
        <v>6</v>
      </c>
      <c r="E146" s="1" t="s">
        <v>154</v>
      </c>
      <c r="F146" s="3">
        <v>5267.4489999999996</v>
      </c>
      <c r="G146" s="3">
        <v>2202.5450000000001</v>
      </c>
      <c r="H146" s="16">
        <f t="shared" si="12"/>
        <v>-3064.9039999999995</v>
      </c>
      <c r="I146" s="4">
        <f t="shared" si="13"/>
        <v>-0.58185736587103165</v>
      </c>
      <c r="J146" s="3">
        <v>266.79199999999997</v>
      </c>
      <c r="K146" s="3">
        <v>70.340999999999994</v>
      </c>
      <c r="L146" s="3">
        <f t="shared" si="14"/>
        <v>-196.45099999999996</v>
      </c>
      <c r="M146" s="4">
        <f t="shared" si="15"/>
        <v>-0.73634516777114756</v>
      </c>
      <c r="N146" s="3">
        <v>1508.337</v>
      </c>
      <c r="O146" s="3">
        <v>60.838000000000001</v>
      </c>
      <c r="P146" s="3">
        <f t="shared" si="16"/>
        <v>-1447.499</v>
      </c>
      <c r="Q146" s="4">
        <f t="shared" si="17"/>
        <v>-0.95966551241532894</v>
      </c>
    </row>
    <row r="147" spans="1:17">
      <c r="A147" s="30" t="s">
        <v>181</v>
      </c>
      <c r="B147" s="1" t="s">
        <v>82</v>
      </c>
      <c r="C147" s="1" t="s">
        <v>83</v>
      </c>
      <c r="D147" s="1" t="s">
        <v>6</v>
      </c>
      <c r="E147" s="1" t="s">
        <v>154</v>
      </c>
      <c r="F147" s="3">
        <v>2033.451</v>
      </c>
      <c r="G147" s="3">
        <v>967.649</v>
      </c>
      <c r="H147" s="16">
        <f t="shared" si="12"/>
        <v>-1065.8020000000001</v>
      </c>
      <c r="I147" s="4">
        <f t="shared" si="13"/>
        <v>-0.52413458696570514</v>
      </c>
      <c r="J147" s="3">
        <v>56.902000000000001</v>
      </c>
      <c r="K147" s="3">
        <v>22.696000000000002</v>
      </c>
      <c r="L147" s="3">
        <f t="shared" si="14"/>
        <v>-34.206000000000003</v>
      </c>
      <c r="M147" s="4">
        <f t="shared" si="15"/>
        <v>-0.60113880004217779</v>
      </c>
      <c r="N147" s="3">
        <v>111.913</v>
      </c>
      <c r="O147" s="3">
        <v>28.928999999999998</v>
      </c>
      <c r="P147" s="3">
        <f t="shared" si="16"/>
        <v>-82.983999999999995</v>
      </c>
      <c r="Q147" s="4">
        <f t="shared" si="17"/>
        <v>-0.74150456157908373</v>
      </c>
    </row>
    <row r="148" spans="1:17">
      <c r="A148" s="30" t="s">
        <v>186</v>
      </c>
      <c r="B148" s="1" t="s">
        <v>4</v>
      </c>
      <c r="C148" s="1" t="s">
        <v>5</v>
      </c>
      <c r="D148" s="1" t="s">
        <v>6</v>
      </c>
      <c r="E148" s="1" t="s">
        <v>156</v>
      </c>
      <c r="F148" s="3">
        <v>4648.1049999999996</v>
      </c>
      <c r="G148" s="3">
        <v>2057.2600000000002</v>
      </c>
      <c r="H148" s="16">
        <f t="shared" si="12"/>
        <v>-2590.8449999999993</v>
      </c>
      <c r="I148" s="4">
        <f t="shared" si="13"/>
        <v>-0.55739812246065856</v>
      </c>
      <c r="J148" s="3">
        <v>403.01100000000002</v>
      </c>
      <c r="K148" s="3">
        <v>244.12299999999999</v>
      </c>
      <c r="L148" s="3">
        <f t="shared" si="14"/>
        <v>-158.88800000000003</v>
      </c>
      <c r="M148" s="4">
        <f t="shared" si="15"/>
        <v>-0.39425226606717939</v>
      </c>
      <c r="N148" s="3">
        <v>215.773</v>
      </c>
      <c r="O148" s="3">
        <v>9.4060000000000006</v>
      </c>
      <c r="P148" s="3">
        <f t="shared" si="16"/>
        <v>-206.36699999999999</v>
      </c>
      <c r="Q148" s="4">
        <f t="shared" si="17"/>
        <v>-0.95640789162684858</v>
      </c>
    </row>
    <row r="149" spans="1:17">
      <c r="A149" s="30" t="s">
        <v>186</v>
      </c>
      <c r="B149" s="1" t="s">
        <v>7</v>
      </c>
      <c r="C149" s="1" t="s">
        <v>8</v>
      </c>
      <c r="D149" s="1" t="s">
        <v>6</v>
      </c>
      <c r="E149" s="1" t="s">
        <v>156</v>
      </c>
      <c r="F149" s="3">
        <v>3688.1289999999999</v>
      </c>
      <c r="G149" s="3">
        <v>1603.857</v>
      </c>
      <c r="H149" s="16">
        <f t="shared" si="12"/>
        <v>-2084.2719999999999</v>
      </c>
      <c r="I149" s="4">
        <f t="shared" si="13"/>
        <v>-0.56512990733241708</v>
      </c>
      <c r="J149" s="3">
        <v>279.09699999999998</v>
      </c>
      <c r="K149" s="3">
        <v>136.798</v>
      </c>
      <c r="L149" s="3">
        <f t="shared" si="14"/>
        <v>-142.29899999999998</v>
      </c>
      <c r="M149" s="4">
        <f t="shared" si="15"/>
        <v>-0.50985499664991019</v>
      </c>
      <c r="N149" s="3">
        <v>174.059</v>
      </c>
      <c r="O149" s="3">
        <v>7.6029999999999998</v>
      </c>
      <c r="P149" s="3">
        <f t="shared" si="16"/>
        <v>-166.45599999999999</v>
      </c>
      <c r="Q149" s="4">
        <f t="shared" si="17"/>
        <v>-0.95631940893605039</v>
      </c>
    </row>
    <row r="150" spans="1:17">
      <c r="A150" s="30" t="s">
        <v>182</v>
      </c>
      <c r="B150" s="1" t="s">
        <v>38</v>
      </c>
      <c r="C150" s="1" t="s">
        <v>39</v>
      </c>
      <c r="D150" s="1" t="s">
        <v>6</v>
      </c>
      <c r="E150" s="1" t="s">
        <v>156</v>
      </c>
      <c r="F150" s="3">
        <v>4099.8209999999999</v>
      </c>
      <c r="G150" s="3">
        <v>1795.567</v>
      </c>
      <c r="H150" s="16">
        <f t="shared" si="12"/>
        <v>-2304.2539999999999</v>
      </c>
      <c r="I150" s="4">
        <f t="shared" si="13"/>
        <v>-0.56203770847556511</v>
      </c>
      <c r="J150" s="3">
        <v>344.66199999999998</v>
      </c>
      <c r="K150" s="3">
        <v>213.726</v>
      </c>
      <c r="L150" s="3">
        <f t="shared" si="14"/>
        <v>-130.93599999999998</v>
      </c>
      <c r="M150" s="4">
        <f t="shared" si="15"/>
        <v>-0.37989682645606415</v>
      </c>
      <c r="N150" s="3">
        <v>185.779</v>
      </c>
      <c r="O150" s="3">
        <v>7.1559999999999997</v>
      </c>
      <c r="P150" s="3">
        <f t="shared" si="16"/>
        <v>-178.62299999999999</v>
      </c>
      <c r="Q150" s="4">
        <f t="shared" si="17"/>
        <v>-0.96148111465773844</v>
      </c>
    </row>
    <row r="151" spans="1:17">
      <c r="A151" s="30" t="s">
        <v>182</v>
      </c>
      <c r="B151" s="1" t="s">
        <v>44</v>
      </c>
      <c r="C151" s="1" t="s">
        <v>45</v>
      </c>
      <c r="D151" s="1" t="s">
        <v>6</v>
      </c>
      <c r="E151" s="1" t="s">
        <v>156</v>
      </c>
      <c r="F151" s="3">
        <v>2273.788</v>
      </c>
      <c r="G151" s="3">
        <v>902.34799999999996</v>
      </c>
      <c r="H151" s="16">
        <f t="shared" si="12"/>
        <v>-1371.44</v>
      </c>
      <c r="I151" s="4">
        <f t="shared" si="13"/>
        <v>-0.60315209685335658</v>
      </c>
      <c r="J151" s="3">
        <v>174.852</v>
      </c>
      <c r="K151" s="3">
        <v>87.269000000000005</v>
      </c>
      <c r="L151" s="3">
        <f t="shared" si="14"/>
        <v>-87.582999999999998</v>
      </c>
      <c r="M151" s="4">
        <f t="shared" si="15"/>
        <v>-0.50089790222588249</v>
      </c>
      <c r="N151" s="3">
        <v>117.541</v>
      </c>
      <c r="O151" s="3">
        <v>3.46</v>
      </c>
      <c r="P151" s="3">
        <f t="shared" si="16"/>
        <v>-114.081</v>
      </c>
      <c r="Q151" s="4">
        <f t="shared" si="17"/>
        <v>-0.97056346296186014</v>
      </c>
    </row>
    <row r="152" spans="1:17">
      <c r="A152" s="30" t="s">
        <v>182</v>
      </c>
      <c r="B152" s="1" t="s">
        <v>48</v>
      </c>
      <c r="C152" s="1" t="s">
        <v>49</v>
      </c>
      <c r="D152" s="1" t="s">
        <v>6</v>
      </c>
      <c r="E152" s="1" t="s">
        <v>156</v>
      </c>
      <c r="F152" s="3">
        <v>1980.463</v>
      </c>
      <c r="G152" s="3">
        <v>832.572</v>
      </c>
      <c r="H152" s="16">
        <f t="shared" si="12"/>
        <v>-1147.8910000000001</v>
      </c>
      <c r="I152" s="4">
        <f t="shared" si="13"/>
        <v>-0.57960739483645995</v>
      </c>
      <c r="J152" s="3">
        <v>161.88399999999999</v>
      </c>
      <c r="K152" s="3">
        <v>59.93</v>
      </c>
      <c r="L152" s="3">
        <f t="shared" si="14"/>
        <v>-101.95399999999998</v>
      </c>
      <c r="M152" s="4">
        <f t="shared" si="15"/>
        <v>-0.62979664451088424</v>
      </c>
      <c r="N152" s="3">
        <v>116.941</v>
      </c>
      <c r="O152" s="3">
        <v>2.7229999999999999</v>
      </c>
      <c r="P152" s="3">
        <f t="shared" si="16"/>
        <v>-114.218</v>
      </c>
      <c r="Q152" s="4">
        <f t="shared" si="17"/>
        <v>-0.97671475359369253</v>
      </c>
    </row>
    <row r="153" spans="1:17">
      <c r="A153" s="30" t="s">
        <v>182</v>
      </c>
      <c r="B153" s="1" t="s">
        <v>50</v>
      </c>
      <c r="C153" s="1" t="s">
        <v>51</v>
      </c>
      <c r="D153" s="1" t="s">
        <v>6</v>
      </c>
      <c r="E153" s="1" t="s">
        <v>156</v>
      </c>
      <c r="F153" s="3">
        <v>1736.355</v>
      </c>
      <c r="G153" s="3">
        <v>651.22199999999998</v>
      </c>
      <c r="H153" s="16">
        <f t="shared" si="12"/>
        <v>-1085.133</v>
      </c>
      <c r="I153" s="4">
        <f t="shared" si="13"/>
        <v>-0.6249488151904421</v>
      </c>
      <c r="J153" s="3">
        <v>157.69</v>
      </c>
      <c r="K153" s="3">
        <v>77.548000000000002</v>
      </c>
      <c r="L153" s="3">
        <f t="shared" si="14"/>
        <v>-80.141999999999996</v>
      </c>
      <c r="M153" s="4">
        <f t="shared" si="15"/>
        <v>-0.50822499841461088</v>
      </c>
      <c r="N153" s="3">
        <v>103.75700000000001</v>
      </c>
      <c r="O153" s="3">
        <v>2.2890000000000001</v>
      </c>
      <c r="P153" s="3">
        <f t="shared" si="16"/>
        <v>-101.468</v>
      </c>
      <c r="Q153" s="4">
        <f t="shared" si="17"/>
        <v>-0.9779388378615419</v>
      </c>
    </row>
    <row r="154" spans="1:17">
      <c r="A154" s="30" t="s">
        <v>182</v>
      </c>
      <c r="B154" s="1" t="s">
        <v>52</v>
      </c>
      <c r="C154" s="1" t="s">
        <v>53</v>
      </c>
      <c r="D154" s="1" t="s">
        <v>6</v>
      </c>
      <c r="E154" s="1" t="s">
        <v>156</v>
      </c>
      <c r="F154" s="3">
        <v>3654.7759999999998</v>
      </c>
      <c r="G154" s="3">
        <v>1422.2370000000001</v>
      </c>
      <c r="H154" s="16">
        <f t="shared" si="12"/>
        <v>-2232.5389999999998</v>
      </c>
      <c r="I154" s="4">
        <f t="shared" si="13"/>
        <v>-0.61085522067563092</v>
      </c>
      <c r="J154" s="3">
        <v>298.98</v>
      </c>
      <c r="K154" s="3">
        <v>162.11199999999999</v>
      </c>
      <c r="L154" s="3">
        <f t="shared" si="14"/>
        <v>-136.86800000000002</v>
      </c>
      <c r="M154" s="4">
        <f t="shared" si="15"/>
        <v>-0.45778312930630816</v>
      </c>
      <c r="N154" s="3">
        <v>187.26499999999999</v>
      </c>
      <c r="O154" s="3">
        <v>5.5309999999999997</v>
      </c>
      <c r="P154" s="3">
        <f t="shared" si="16"/>
        <v>-181.73399999999998</v>
      </c>
      <c r="Q154" s="4">
        <f t="shared" si="17"/>
        <v>-0.97046431527514476</v>
      </c>
    </row>
    <row r="155" spans="1:17">
      <c r="A155" s="30" t="s">
        <v>182</v>
      </c>
      <c r="B155" s="1" t="s">
        <v>54</v>
      </c>
      <c r="C155" s="1" t="s">
        <v>55</v>
      </c>
      <c r="D155" s="1" t="s">
        <v>6</v>
      </c>
      <c r="E155" s="1" t="s">
        <v>156</v>
      </c>
      <c r="F155" s="3">
        <v>2967.4430000000002</v>
      </c>
      <c r="G155" s="3">
        <v>1435.51</v>
      </c>
      <c r="H155" s="16">
        <f t="shared" si="12"/>
        <v>-1531.9330000000002</v>
      </c>
      <c r="I155" s="4">
        <f t="shared" si="13"/>
        <v>-0.51624681586133248</v>
      </c>
      <c r="J155" s="3">
        <v>268.25</v>
      </c>
      <c r="K155" s="3">
        <v>142.88900000000001</v>
      </c>
      <c r="L155" s="3">
        <f t="shared" si="14"/>
        <v>-125.36099999999999</v>
      </c>
      <c r="M155" s="4">
        <f t="shared" si="15"/>
        <v>-0.46732898415657032</v>
      </c>
      <c r="N155" s="3">
        <v>156.83500000000001</v>
      </c>
      <c r="O155" s="3">
        <v>4.8460000000000001</v>
      </c>
      <c r="P155" s="3">
        <f t="shared" si="16"/>
        <v>-151.989</v>
      </c>
      <c r="Q155" s="4">
        <f t="shared" si="17"/>
        <v>-0.96910128478974722</v>
      </c>
    </row>
    <row r="156" spans="1:17">
      <c r="A156" s="30" t="s">
        <v>182</v>
      </c>
      <c r="B156" s="1" t="s">
        <v>56</v>
      </c>
      <c r="C156" s="1" t="s">
        <v>57</v>
      </c>
      <c r="D156" s="1" t="s">
        <v>6</v>
      </c>
      <c r="E156" s="1" t="s">
        <v>156</v>
      </c>
      <c r="F156" s="3">
        <v>2386.5920000000001</v>
      </c>
      <c r="G156" s="3">
        <v>1019.1660000000001</v>
      </c>
      <c r="H156" s="16">
        <f t="shared" si="12"/>
        <v>-1367.4259999999999</v>
      </c>
      <c r="I156" s="4">
        <f t="shared" si="13"/>
        <v>-0.57296177980987106</v>
      </c>
      <c r="J156" s="3">
        <v>214.952</v>
      </c>
      <c r="K156" s="3">
        <v>137.22999999999999</v>
      </c>
      <c r="L156" s="3">
        <f t="shared" si="14"/>
        <v>-77.722000000000008</v>
      </c>
      <c r="M156" s="4">
        <f t="shared" si="15"/>
        <v>-0.36157839889835874</v>
      </c>
      <c r="N156" s="3">
        <v>106.18899999999999</v>
      </c>
      <c r="O156" s="3">
        <v>4.173</v>
      </c>
      <c r="P156" s="3">
        <f t="shared" si="16"/>
        <v>-102.01599999999999</v>
      </c>
      <c r="Q156" s="4">
        <f t="shared" si="17"/>
        <v>-0.9607021442898982</v>
      </c>
    </row>
    <row r="157" spans="1:17">
      <c r="A157" s="30" t="s">
        <v>182</v>
      </c>
      <c r="B157" s="1" t="s">
        <v>58</v>
      </c>
      <c r="C157" s="1" t="s">
        <v>59</v>
      </c>
      <c r="D157" s="1" t="s">
        <v>6</v>
      </c>
      <c r="E157" s="1" t="s">
        <v>156</v>
      </c>
      <c r="F157" s="3">
        <v>1645.5239999999999</v>
      </c>
      <c r="G157" s="3">
        <v>695.221</v>
      </c>
      <c r="H157" s="16">
        <f t="shared" si="12"/>
        <v>-950.30299999999988</v>
      </c>
      <c r="I157" s="4">
        <f t="shared" si="13"/>
        <v>-0.5775078333710113</v>
      </c>
      <c r="J157" s="3">
        <v>133.327</v>
      </c>
      <c r="K157" s="3">
        <v>70.769000000000005</v>
      </c>
      <c r="L157" s="3">
        <f t="shared" si="14"/>
        <v>-62.557999999999993</v>
      </c>
      <c r="M157" s="4">
        <f t="shared" si="15"/>
        <v>-0.46920728734614892</v>
      </c>
      <c r="N157" s="3">
        <v>74.841999999999999</v>
      </c>
      <c r="O157" s="3">
        <v>2.7559999999999998</v>
      </c>
      <c r="P157" s="3">
        <f t="shared" si="16"/>
        <v>-72.085999999999999</v>
      </c>
      <c r="Q157" s="4">
        <f t="shared" si="17"/>
        <v>-0.96317575692792812</v>
      </c>
    </row>
    <row r="158" spans="1:17">
      <c r="A158" s="30" t="s">
        <v>182</v>
      </c>
      <c r="B158" s="1" t="s">
        <v>60</v>
      </c>
      <c r="C158" s="1" t="s">
        <v>61</v>
      </c>
      <c r="D158" s="1" t="s">
        <v>6</v>
      </c>
      <c r="E158" s="1" t="s">
        <v>156</v>
      </c>
      <c r="F158" s="3">
        <v>1620.731</v>
      </c>
      <c r="G158" s="3">
        <v>658.51099999999997</v>
      </c>
      <c r="H158" s="16">
        <f t="shared" si="12"/>
        <v>-962.22</v>
      </c>
      <c r="I158" s="4">
        <f t="shared" si="13"/>
        <v>-0.5936950672258382</v>
      </c>
      <c r="J158" s="3">
        <v>154.928</v>
      </c>
      <c r="K158" s="3">
        <v>107.176</v>
      </c>
      <c r="L158" s="3">
        <f t="shared" si="14"/>
        <v>-47.751999999999995</v>
      </c>
      <c r="M158" s="4">
        <f t="shared" si="15"/>
        <v>-0.30822059279149022</v>
      </c>
      <c r="N158" s="3">
        <v>78.753</v>
      </c>
      <c r="O158" s="3">
        <v>2.698</v>
      </c>
      <c r="P158" s="3">
        <f t="shared" si="16"/>
        <v>-76.055000000000007</v>
      </c>
      <c r="Q158" s="4">
        <f t="shared" si="17"/>
        <v>-0.96574098764491523</v>
      </c>
    </row>
    <row r="159" spans="1:17">
      <c r="A159" s="30" t="s">
        <v>182</v>
      </c>
      <c r="B159" s="1" t="s">
        <v>62</v>
      </c>
      <c r="C159" s="1" t="s">
        <v>63</v>
      </c>
      <c r="D159" s="1" t="s">
        <v>6</v>
      </c>
      <c r="E159" s="1" t="s">
        <v>156</v>
      </c>
      <c r="F159" s="3">
        <v>1739.6859999999999</v>
      </c>
      <c r="G159" s="3">
        <v>697.73500000000001</v>
      </c>
      <c r="H159" s="16">
        <f t="shared" si="12"/>
        <v>-1041.951</v>
      </c>
      <c r="I159" s="4">
        <f t="shared" si="13"/>
        <v>-0.59893049665284426</v>
      </c>
      <c r="J159" s="3">
        <v>136.81399999999999</v>
      </c>
      <c r="K159" s="3">
        <v>88.730999999999995</v>
      </c>
      <c r="L159" s="3">
        <f t="shared" si="14"/>
        <v>-48.082999999999998</v>
      </c>
      <c r="M159" s="4">
        <f t="shared" si="15"/>
        <v>-0.35144795123306094</v>
      </c>
      <c r="N159" s="3">
        <v>73.513000000000005</v>
      </c>
      <c r="O159" s="3">
        <v>3.0409999999999999</v>
      </c>
      <c r="P159" s="3">
        <f t="shared" si="16"/>
        <v>-70.472000000000008</v>
      </c>
      <c r="Q159" s="4">
        <f t="shared" si="17"/>
        <v>-0.95863316692285727</v>
      </c>
    </row>
    <row r="160" spans="1:17">
      <c r="A160" s="30" t="s">
        <v>181</v>
      </c>
      <c r="B160" s="1" t="s">
        <v>64</v>
      </c>
      <c r="C160" s="1" t="s">
        <v>65</v>
      </c>
      <c r="D160" s="1" t="s">
        <v>6</v>
      </c>
      <c r="E160" s="1" t="s">
        <v>156</v>
      </c>
      <c r="F160" s="3">
        <v>2161.1590000000001</v>
      </c>
      <c r="G160" s="27">
        <v>0</v>
      </c>
      <c r="H160" s="16">
        <f t="shared" si="12"/>
        <v>-2161.1590000000001</v>
      </c>
      <c r="I160" s="4">
        <f t="shared" si="13"/>
        <v>-1</v>
      </c>
      <c r="J160" s="3">
        <v>184.37200000000001</v>
      </c>
      <c r="K160" s="20">
        <v>0</v>
      </c>
      <c r="L160" s="3">
        <f t="shared" si="14"/>
        <v>-184.37200000000001</v>
      </c>
      <c r="M160" s="4">
        <f t="shared" si="15"/>
        <v>-1</v>
      </c>
      <c r="N160" s="3">
        <v>39.832000000000001</v>
      </c>
      <c r="O160" s="20">
        <v>0</v>
      </c>
      <c r="P160" s="3">
        <f t="shared" si="16"/>
        <v>-39.832000000000001</v>
      </c>
      <c r="Q160" s="4">
        <f t="shared" si="17"/>
        <v>-1</v>
      </c>
    </row>
    <row r="161" spans="1:17">
      <c r="A161" s="30" t="s">
        <v>181</v>
      </c>
      <c r="B161" s="1" t="s">
        <v>66</v>
      </c>
      <c r="C161" s="1" t="s">
        <v>67</v>
      </c>
      <c r="D161" s="1" t="s">
        <v>6</v>
      </c>
      <c r="E161" s="1" t="s">
        <v>156</v>
      </c>
      <c r="F161" s="3">
        <v>5470.0510000000004</v>
      </c>
      <c r="G161" s="27">
        <v>0</v>
      </c>
      <c r="H161" s="16">
        <f t="shared" si="12"/>
        <v>-5470.0510000000004</v>
      </c>
      <c r="I161" s="4">
        <f t="shared" si="13"/>
        <v>-1</v>
      </c>
      <c r="J161" s="3">
        <v>440.41199999999998</v>
      </c>
      <c r="K161" s="20">
        <v>0</v>
      </c>
      <c r="L161" s="3">
        <f t="shared" si="14"/>
        <v>-440.41199999999998</v>
      </c>
      <c r="M161" s="4">
        <f t="shared" si="15"/>
        <v>-1</v>
      </c>
      <c r="N161" s="3">
        <v>97.385999999999996</v>
      </c>
      <c r="O161" s="20">
        <v>0</v>
      </c>
      <c r="P161" s="3">
        <f t="shared" si="16"/>
        <v>-97.385999999999996</v>
      </c>
      <c r="Q161" s="4">
        <f t="shared" si="17"/>
        <v>-1</v>
      </c>
    </row>
    <row r="162" spans="1:17">
      <c r="A162" s="30" t="s">
        <v>181</v>
      </c>
      <c r="B162" s="1" t="s">
        <v>68</v>
      </c>
      <c r="C162" s="1" t="s">
        <v>69</v>
      </c>
      <c r="D162" s="1" t="s">
        <v>6</v>
      </c>
      <c r="E162" s="1" t="s">
        <v>156</v>
      </c>
      <c r="F162" s="3">
        <v>3724.05</v>
      </c>
      <c r="G162" s="27">
        <v>0</v>
      </c>
      <c r="H162" s="16">
        <f t="shared" si="12"/>
        <v>-3724.05</v>
      </c>
      <c r="I162" s="4">
        <f t="shared" si="13"/>
        <v>-1</v>
      </c>
      <c r="J162" s="3">
        <v>315.827</v>
      </c>
      <c r="K162" s="20">
        <v>0</v>
      </c>
      <c r="L162" s="3">
        <f t="shared" si="14"/>
        <v>-315.827</v>
      </c>
      <c r="M162" s="4">
        <f t="shared" si="15"/>
        <v>-1</v>
      </c>
      <c r="N162" s="3">
        <v>51.482999999999997</v>
      </c>
      <c r="O162" s="20">
        <v>0</v>
      </c>
      <c r="P162" s="3">
        <f t="shared" si="16"/>
        <v>-51.482999999999997</v>
      </c>
      <c r="Q162" s="4">
        <f t="shared" si="17"/>
        <v>-1</v>
      </c>
    </row>
    <row r="163" spans="1:17">
      <c r="A163" s="30" t="s">
        <v>181</v>
      </c>
      <c r="B163" s="1" t="s">
        <v>70</v>
      </c>
      <c r="C163" s="1" t="s">
        <v>71</v>
      </c>
      <c r="D163" s="1" t="s">
        <v>6</v>
      </c>
      <c r="E163" s="1" t="s">
        <v>156</v>
      </c>
      <c r="F163" s="3">
        <v>8985.4419999999991</v>
      </c>
      <c r="G163" s="27">
        <v>0</v>
      </c>
      <c r="H163" s="16">
        <f t="shared" si="12"/>
        <v>-8985.4419999999991</v>
      </c>
      <c r="I163" s="4">
        <f t="shared" si="13"/>
        <v>-1</v>
      </c>
      <c r="J163" s="3">
        <v>682.06200000000001</v>
      </c>
      <c r="K163" s="20">
        <v>0</v>
      </c>
      <c r="L163" s="3">
        <f t="shared" si="14"/>
        <v>-682.06200000000001</v>
      </c>
      <c r="M163" s="4">
        <f t="shared" si="15"/>
        <v>-1</v>
      </c>
      <c r="N163" s="3">
        <v>144.59399999999999</v>
      </c>
      <c r="O163" s="20">
        <v>0</v>
      </c>
      <c r="P163" s="3">
        <f t="shared" si="16"/>
        <v>-144.59399999999999</v>
      </c>
      <c r="Q163" s="4">
        <f t="shared" si="17"/>
        <v>-1</v>
      </c>
    </row>
    <row r="164" spans="1:17">
      <c r="A164" s="30" t="s">
        <v>181</v>
      </c>
      <c r="B164" s="1" t="s">
        <v>72</v>
      </c>
      <c r="C164" s="1" t="s">
        <v>73</v>
      </c>
      <c r="D164" s="1" t="s">
        <v>6</v>
      </c>
      <c r="E164" s="1" t="s">
        <v>156</v>
      </c>
      <c r="F164" s="3">
        <v>1133.894</v>
      </c>
      <c r="G164" s="27">
        <v>0</v>
      </c>
      <c r="H164" s="16">
        <f t="shared" si="12"/>
        <v>-1133.894</v>
      </c>
      <c r="I164" s="4">
        <f t="shared" si="13"/>
        <v>-1</v>
      </c>
      <c r="J164" s="3">
        <v>105.842</v>
      </c>
      <c r="K164" s="20">
        <v>0</v>
      </c>
      <c r="L164" s="3">
        <f t="shared" si="14"/>
        <v>-105.842</v>
      </c>
      <c r="M164" s="4">
        <f t="shared" si="15"/>
        <v>-1</v>
      </c>
      <c r="N164" s="3">
        <v>18.611000000000001</v>
      </c>
      <c r="O164" s="20">
        <v>0</v>
      </c>
      <c r="P164" s="3">
        <f t="shared" si="16"/>
        <v>-18.611000000000001</v>
      </c>
      <c r="Q164" s="4">
        <f t="shared" si="17"/>
        <v>-1</v>
      </c>
    </row>
    <row r="165" spans="1:17">
      <c r="A165" s="30" t="s">
        <v>181</v>
      </c>
      <c r="B165" s="1" t="s">
        <v>74</v>
      </c>
      <c r="C165" s="1" t="s">
        <v>75</v>
      </c>
      <c r="D165" s="1" t="s">
        <v>6</v>
      </c>
      <c r="E165" s="1" t="s">
        <v>156</v>
      </c>
      <c r="F165" s="3">
        <v>4318.8050000000003</v>
      </c>
      <c r="G165" s="27">
        <v>0</v>
      </c>
      <c r="H165" s="16">
        <f t="shared" si="12"/>
        <v>-4318.8050000000003</v>
      </c>
      <c r="I165" s="4">
        <f t="shared" si="13"/>
        <v>-1</v>
      </c>
      <c r="J165" s="3">
        <v>335.68400000000003</v>
      </c>
      <c r="K165" s="20">
        <v>0</v>
      </c>
      <c r="L165" s="3">
        <f t="shared" si="14"/>
        <v>-335.68400000000003</v>
      </c>
      <c r="M165" s="4">
        <f t="shared" si="15"/>
        <v>-1</v>
      </c>
      <c r="N165" s="3">
        <v>71.679000000000002</v>
      </c>
      <c r="O165" s="20">
        <v>0</v>
      </c>
      <c r="P165" s="3">
        <f t="shared" si="16"/>
        <v>-71.679000000000002</v>
      </c>
      <c r="Q165" s="4">
        <f t="shared" si="17"/>
        <v>-1</v>
      </c>
    </row>
    <row r="166" spans="1:17">
      <c r="A166" s="30" t="s">
        <v>181</v>
      </c>
      <c r="B166" s="1" t="s">
        <v>76</v>
      </c>
      <c r="C166" s="1" t="s">
        <v>77</v>
      </c>
      <c r="D166" s="1" t="s">
        <v>6</v>
      </c>
      <c r="E166" s="1" t="s">
        <v>156</v>
      </c>
      <c r="F166" s="3">
        <v>1366.654</v>
      </c>
      <c r="G166" s="27">
        <v>0</v>
      </c>
      <c r="H166" s="16">
        <f t="shared" si="12"/>
        <v>-1366.654</v>
      </c>
      <c r="I166" s="4">
        <f t="shared" si="13"/>
        <v>-1</v>
      </c>
      <c r="J166" s="3">
        <v>124.242</v>
      </c>
      <c r="K166" s="20">
        <v>0</v>
      </c>
      <c r="L166" s="3">
        <f t="shared" si="14"/>
        <v>-124.242</v>
      </c>
      <c r="M166" s="4">
        <f t="shared" si="15"/>
        <v>-1</v>
      </c>
      <c r="N166" s="3">
        <v>26.428999999999998</v>
      </c>
      <c r="O166" s="20">
        <v>0</v>
      </c>
      <c r="P166" s="3">
        <f t="shared" si="16"/>
        <v>-26.428999999999998</v>
      </c>
      <c r="Q166" s="4">
        <f t="shared" si="17"/>
        <v>-1</v>
      </c>
    </row>
    <row r="167" spans="1:17">
      <c r="A167" s="30" t="s">
        <v>181</v>
      </c>
      <c r="B167" s="1" t="s">
        <v>78</v>
      </c>
      <c r="C167" s="1" t="s">
        <v>79</v>
      </c>
      <c r="D167" s="1" t="s">
        <v>6</v>
      </c>
      <c r="E167" s="1" t="s">
        <v>156</v>
      </c>
      <c r="F167" s="3">
        <v>981.54499999999996</v>
      </c>
      <c r="G167" s="27">
        <v>0</v>
      </c>
      <c r="H167" s="16">
        <f t="shared" si="12"/>
        <v>-981.54499999999996</v>
      </c>
      <c r="I167" s="4">
        <f t="shared" si="13"/>
        <v>-1</v>
      </c>
      <c r="J167" s="3">
        <v>90.034999999999997</v>
      </c>
      <c r="K167" s="20">
        <v>0</v>
      </c>
      <c r="L167" s="3">
        <f t="shared" si="14"/>
        <v>-90.034999999999997</v>
      </c>
      <c r="M167" s="4">
        <f t="shared" si="15"/>
        <v>-1</v>
      </c>
      <c r="N167" s="3">
        <v>14.3</v>
      </c>
      <c r="O167" s="20">
        <v>0</v>
      </c>
      <c r="P167" s="3">
        <f t="shared" si="16"/>
        <v>-14.3</v>
      </c>
      <c r="Q167" s="4">
        <f t="shared" si="17"/>
        <v>-1</v>
      </c>
    </row>
    <row r="168" spans="1:17">
      <c r="A168" s="30" t="s">
        <v>181</v>
      </c>
      <c r="B168" s="1" t="s">
        <v>80</v>
      </c>
      <c r="C168" s="1" t="s">
        <v>81</v>
      </c>
      <c r="D168" s="1" t="s">
        <v>6</v>
      </c>
      <c r="E168" s="1" t="s">
        <v>156</v>
      </c>
      <c r="F168" s="3">
        <v>7220.4480000000003</v>
      </c>
      <c r="G168" s="27">
        <v>0</v>
      </c>
      <c r="H168" s="16">
        <f t="shared" si="12"/>
        <v>-7220.4480000000003</v>
      </c>
      <c r="I168" s="4">
        <f t="shared" si="13"/>
        <v>-1</v>
      </c>
      <c r="J168" s="3">
        <v>600.923</v>
      </c>
      <c r="K168" s="20">
        <v>0</v>
      </c>
      <c r="L168" s="3">
        <f t="shared" si="14"/>
        <v>-600.923</v>
      </c>
      <c r="M168" s="4">
        <f t="shared" si="15"/>
        <v>-1</v>
      </c>
      <c r="N168" s="3">
        <v>97.382000000000005</v>
      </c>
      <c r="O168" s="20">
        <v>0</v>
      </c>
      <c r="P168" s="3">
        <f t="shared" si="16"/>
        <v>-97.382000000000005</v>
      </c>
      <c r="Q168" s="4">
        <f t="shared" si="17"/>
        <v>-1</v>
      </c>
    </row>
    <row r="169" spans="1:17">
      <c r="A169" s="30" t="s">
        <v>181</v>
      </c>
      <c r="B169" s="1" t="s">
        <v>82</v>
      </c>
      <c r="C169" s="1" t="s">
        <v>83</v>
      </c>
      <c r="D169" s="1" t="s">
        <v>6</v>
      </c>
      <c r="E169" s="1" t="s">
        <v>156</v>
      </c>
      <c r="F169" s="3">
        <v>3218.0010000000002</v>
      </c>
      <c r="G169" s="27">
        <v>0</v>
      </c>
      <c r="H169" s="16">
        <f t="shared" si="12"/>
        <v>-3218.0010000000002</v>
      </c>
      <c r="I169" s="4">
        <f t="shared" si="13"/>
        <v>-1</v>
      </c>
      <c r="J169" s="3">
        <v>318.53699999999998</v>
      </c>
      <c r="K169" s="20">
        <v>0</v>
      </c>
      <c r="L169" s="3">
        <f t="shared" si="14"/>
        <v>-318.53699999999998</v>
      </c>
      <c r="M169" s="4">
        <f t="shared" si="15"/>
        <v>-1</v>
      </c>
      <c r="N169" s="3">
        <v>51.219000000000001</v>
      </c>
      <c r="O169" s="20">
        <v>0</v>
      </c>
      <c r="P169" s="3">
        <f t="shared" si="16"/>
        <v>-51.219000000000001</v>
      </c>
      <c r="Q169" s="4">
        <f t="shared" si="17"/>
        <v>-1</v>
      </c>
    </row>
    <row r="170" spans="1:17">
      <c r="A170" s="30" t="s">
        <v>186</v>
      </c>
      <c r="B170" s="1" t="s">
        <v>4</v>
      </c>
      <c r="C170" s="1" t="s">
        <v>5</v>
      </c>
      <c r="D170" s="1" t="s">
        <v>6</v>
      </c>
      <c r="E170" s="1" t="s">
        <v>157</v>
      </c>
      <c r="F170" s="3">
        <v>13130.552655240812</v>
      </c>
      <c r="G170" s="16">
        <v>3831.6391736233345</v>
      </c>
      <c r="H170" s="16">
        <f t="shared" si="12"/>
        <v>-9298.9134816174774</v>
      </c>
      <c r="I170" s="4">
        <f t="shared" si="13"/>
        <v>-0.70818904015483242</v>
      </c>
      <c r="J170" s="3">
        <v>449.65495955569781</v>
      </c>
      <c r="K170" s="3">
        <v>220.45836691240839</v>
      </c>
      <c r="L170" s="3">
        <f t="shared" si="14"/>
        <v>-229.19659264328942</v>
      </c>
      <c r="M170" s="4">
        <f t="shared" si="15"/>
        <v>-0.50971658995990532</v>
      </c>
      <c r="N170" s="3">
        <v>96.2948668197605</v>
      </c>
      <c r="O170" s="3">
        <v>78.042202018462376</v>
      </c>
      <c r="P170" s="3">
        <f t="shared" si="16"/>
        <v>-18.252664801298124</v>
      </c>
      <c r="Q170" s="4">
        <f t="shared" si="17"/>
        <v>-0.1895497174887055</v>
      </c>
    </row>
    <row r="171" spans="1:17">
      <c r="A171" s="30" t="s">
        <v>186</v>
      </c>
      <c r="B171" s="1" t="s">
        <v>7</v>
      </c>
      <c r="C171" s="1" t="s">
        <v>8</v>
      </c>
      <c r="D171" s="1" t="s">
        <v>6</v>
      </c>
      <c r="E171" s="1" t="s">
        <v>157</v>
      </c>
      <c r="F171" s="3">
        <v>11253.400129867874</v>
      </c>
      <c r="G171" s="16">
        <v>3487.3661114544138</v>
      </c>
      <c r="H171" s="16">
        <f t="shared" si="12"/>
        <v>-7766.0340184134602</v>
      </c>
      <c r="I171" s="4">
        <f t="shared" si="13"/>
        <v>-0.69010556176719196</v>
      </c>
      <c r="J171" s="3">
        <v>365.43654128715752</v>
      </c>
      <c r="K171" s="3">
        <v>191.91430315232765</v>
      </c>
      <c r="L171" s="3">
        <f t="shared" si="14"/>
        <v>-173.52223813482988</v>
      </c>
      <c r="M171" s="4">
        <f t="shared" si="15"/>
        <v>-0.47483548723300029</v>
      </c>
      <c r="N171" s="3">
        <v>91.007236725735325</v>
      </c>
      <c r="O171" s="3">
        <v>79.848491739643833</v>
      </c>
      <c r="P171" s="3">
        <f t="shared" si="16"/>
        <v>-11.158744986091492</v>
      </c>
      <c r="Q171" s="4">
        <f t="shared" si="17"/>
        <v>-0.12261382047803661</v>
      </c>
    </row>
    <row r="172" spans="1:17">
      <c r="A172" s="30" t="s">
        <v>182</v>
      </c>
      <c r="B172" s="1" t="s">
        <v>38</v>
      </c>
      <c r="C172" s="1" t="s">
        <v>39</v>
      </c>
      <c r="D172" s="1" t="s">
        <v>6</v>
      </c>
      <c r="E172" s="1" t="s">
        <v>157</v>
      </c>
      <c r="F172" s="3">
        <v>13588.601500000001</v>
      </c>
      <c r="G172" s="16">
        <v>2765.17</v>
      </c>
      <c r="H172" s="16">
        <f t="shared" si="12"/>
        <v>-10823.431500000001</v>
      </c>
      <c r="I172" s="4">
        <f t="shared" si="13"/>
        <v>-0.79650812484272204</v>
      </c>
      <c r="J172" s="3">
        <v>485.8372</v>
      </c>
      <c r="K172" s="3">
        <v>237.75640000000001</v>
      </c>
      <c r="L172" s="3">
        <f t="shared" si="14"/>
        <v>-248.08079999999998</v>
      </c>
      <c r="M172" s="4">
        <f t="shared" si="15"/>
        <v>-0.51062536997990271</v>
      </c>
      <c r="N172" s="3">
        <v>107.3002</v>
      </c>
      <c r="O172" s="3">
        <v>87.173900000000003</v>
      </c>
      <c r="P172" s="3">
        <f t="shared" si="16"/>
        <v>-20.126300000000001</v>
      </c>
      <c r="Q172" s="4">
        <f t="shared" si="17"/>
        <v>-0.18757001384899563</v>
      </c>
    </row>
    <row r="173" spans="1:17">
      <c r="A173" s="30" t="s">
        <v>182</v>
      </c>
      <c r="B173" s="1" t="s">
        <v>44</v>
      </c>
      <c r="C173" s="1" t="s">
        <v>45</v>
      </c>
      <c r="D173" s="1" t="s">
        <v>6</v>
      </c>
      <c r="E173" s="1" t="s">
        <v>157</v>
      </c>
      <c r="F173" s="3">
        <v>8446.89</v>
      </c>
      <c r="G173" s="16">
        <v>1758.22</v>
      </c>
      <c r="H173" s="16">
        <f t="shared" si="12"/>
        <v>-6688.6699999999992</v>
      </c>
      <c r="I173" s="4">
        <f t="shared" si="13"/>
        <v>-0.79185001817236877</v>
      </c>
      <c r="J173" s="3">
        <v>277.7833</v>
      </c>
      <c r="K173" s="3">
        <v>121.7645</v>
      </c>
      <c r="L173" s="3">
        <f t="shared" si="14"/>
        <v>-156.0188</v>
      </c>
      <c r="M173" s="4">
        <f t="shared" si="15"/>
        <v>-0.56165651426849639</v>
      </c>
      <c r="N173" s="3">
        <v>59.492199999999997</v>
      </c>
      <c r="O173" s="3">
        <v>48.537700000000001</v>
      </c>
      <c r="P173" s="3">
        <f t="shared" si="16"/>
        <v>-10.954499999999996</v>
      </c>
      <c r="Q173" s="4">
        <f t="shared" si="17"/>
        <v>-0.18413338219127881</v>
      </c>
    </row>
    <row r="174" spans="1:17">
      <c r="A174" s="30" t="s">
        <v>182</v>
      </c>
      <c r="B174" s="1" t="s">
        <v>48</v>
      </c>
      <c r="C174" s="1" t="s">
        <v>49</v>
      </c>
      <c r="D174" s="1" t="s">
        <v>6</v>
      </c>
      <c r="E174" s="1" t="s">
        <v>157</v>
      </c>
      <c r="F174" s="3">
        <v>4496.46</v>
      </c>
      <c r="G174" s="16">
        <v>929.3904</v>
      </c>
      <c r="H174" s="16">
        <f t="shared" si="12"/>
        <v>-3567.0695999999998</v>
      </c>
      <c r="I174" s="4">
        <f t="shared" si="13"/>
        <v>-0.79330620087802395</v>
      </c>
      <c r="J174" s="3">
        <v>157.51840000000001</v>
      </c>
      <c r="K174" s="3">
        <v>67.588200000000001</v>
      </c>
      <c r="L174" s="3">
        <f t="shared" si="14"/>
        <v>-89.930200000000013</v>
      </c>
      <c r="M174" s="4">
        <f t="shared" si="15"/>
        <v>-0.57091869902182857</v>
      </c>
      <c r="N174" s="3">
        <v>30.703099999999999</v>
      </c>
      <c r="O174" s="3">
        <v>24.947099999999999</v>
      </c>
      <c r="P174" s="3">
        <f t="shared" si="16"/>
        <v>-5.7560000000000002</v>
      </c>
      <c r="Q174" s="4">
        <f t="shared" si="17"/>
        <v>-0.18747292618660658</v>
      </c>
    </row>
    <row r="175" spans="1:17">
      <c r="A175" s="30" t="s">
        <v>182</v>
      </c>
      <c r="B175" s="1" t="s">
        <v>50</v>
      </c>
      <c r="C175" s="1" t="s">
        <v>51</v>
      </c>
      <c r="D175" s="1" t="s">
        <v>6</v>
      </c>
      <c r="E175" s="1" t="s">
        <v>157</v>
      </c>
      <c r="F175" s="3">
        <v>7582.9964340239312</v>
      </c>
      <c r="G175" s="16">
        <v>1899.1288469275837</v>
      </c>
      <c r="H175" s="16">
        <f t="shared" si="12"/>
        <v>-5683.8675870963471</v>
      </c>
      <c r="I175" s="4">
        <f t="shared" si="13"/>
        <v>-0.74955430040736448</v>
      </c>
      <c r="J175" s="3">
        <v>298.68806252307962</v>
      </c>
      <c r="K175" s="3">
        <v>84.823924557835497</v>
      </c>
      <c r="L175" s="3">
        <f t="shared" si="14"/>
        <v>-213.86413796524414</v>
      </c>
      <c r="M175" s="4">
        <f t="shared" si="15"/>
        <v>-0.7160116683562433</v>
      </c>
      <c r="N175" s="3">
        <v>48.028118851171484</v>
      </c>
      <c r="O175" s="3">
        <v>34.795556584379149</v>
      </c>
      <c r="P175" s="3">
        <f t="shared" si="16"/>
        <v>-13.232562266792335</v>
      </c>
      <c r="Q175" s="4">
        <f t="shared" si="17"/>
        <v>-0.27551698012152254</v>
      </c>
    </row>
    <row r="176" spans="1:17">
      <c r="A176" s="30" t="s">
        <v>182</v>
      </c>
      <c r="B176" s="1" t="s">
        <v>52</v>
      </c>
      <c r="C176" s="1" t="s">
        <v>53</v>
      </c>
      <c r="D176" s="1" t="s">
        <v>6</v>
      </c>
      <c r="E176" s="1" t="s">
        <v>157</v>
      </c>
      <c r="F176" s="3">
        <v>12955.57</v>
      </c>
      <c r="G176" s="16">
        <v>2717.08</v>
      </c>
      <c r="H176" s="16">
        <f t="shared" si="12"/>
        <v>-10238.49</v>
      </c>
      <c r="I176" s="4">
        <f t="shared" si="13"/>
        <v>-0.79027707773567657</v>
      </c>
      <c r="J176" s="3">
        <v>437.096</v>
      </c>
      <c r="K176" s="3">
        <v>203.99889999999999</v>
      </c>
      <c r="L176" s="3">
        <f t="shared" si="14"/>
        <v>-233.09710000000001</v>
      </c>
      <c r="M176" s="4">
        <f t="shared" si="15"/>
        <v>-0.53328582279407732</v>
      </c>
      <c r="N176" s="3">
        <v>91.970200000000006</v>
      </c>
      <c r="O176" s="3">
        <v>78.807500000000005</v>
      </c>
      <c r="P176" s="3">
        <f t="shared" si="16"/>
        <v>-13.162700000000001</v>
      </c>
      <c r="Q176" s="4">
        <f t="shared" si="17"/>
        <v>-0.1431191842575095</v>
      </c>
    </row>
    <row r="177" spans="1:17">
      <c r="A177" s="30" t="s">
        <v>182</v>
      </c>
      <c r="B177" s="1" t="s">
        <v>54</v>
      </c>
      <c r="C177" s="1" t="s">
        <v>55</v>
      </c>
      <c r="D177" s="1" t="s">
        <v>6</v>
      </c>
      <c r="E177" s="1" t="s">
        <v>157</v>
      </c>
      <c r="F177" s="3">
        <v>7866.75</v>
      </c>
      <c r="G177" s="16">
        <v>1589.09</v>
      </c>
      <c r="H177" s="16">
        <f t="shared" si="12"/>
        <v>-6277.66</v>
      </c>
      <c r="I177" s="4">
        <f t="shared" si="13"/>
        <v>-0.79799917373756635</v>
      </c>
      <c r="J177" s="3">
        <v>205.298</v>
      </c>
      <c r="K177" s="3">
        <v>130.7364</v>
      </c>
      <c r="L177" s="3">
        <f t="shared" si="14"/>
        <v>-74.561599999999999</v>
      </c>
      <c r="M177" s="4">
        <f t="shared" si="15"/>
        <v>-0.36318717181852722</v>
      </c>
      <c r="N177" s="3">
        <v>65.587199999999996</v>
      </c>
      <c r="O177" s="3">
        <v>54.674300000000002</v>
      </c>
      <c r="P177" s="3">
        <f t="shared" si="16"/>
        <v>-10.912899999999993</v>
      </c>
      <c r="Q177" s="4">
        <f t="shared" si="17"/>
        <v>-0.16638764880952372</v>
      </c>
    </row>
    <row r="178" spans="1:17">
      <c r="A178" s="30" t="s">
        <v>182</v>
      </c>
      <c r="B178" s="1" t="s">
        <v>56</v>
      </c>
      <c r="C178" s="1" t="s">
        <v>57</v>
      </c>
      <c r="D178" s="1" t="s">
        <v>6</v>
      </c>
      <c r="E178" s="1" t="s">
        <v>157</v>
      </c>
      <c r="F178" s="3">
        <v>8291.02</v>
      </c>
      <c r="G178" s="16">
        <v>1639.22</v>
      </c>
      <c r="H178" s="16">
        <f t="shared" si="12"/>
        <v>-6651.8</v>
      </c>
      <c r="I178" s="4">
        <f t="shared" si="13"/>
        <v>-0.80228970621226336</v>
      </c>
      <c r="J178" s="3">
        <v>245.61920000000001</v>
      </c>
      <c r="K178" s="3">
        <v>117.9199</v>
      </c>
      <c r="L178" s="3">
        <f t="shared" si="14"/>
        <v>-127.69930000000001</v>
      </c>
      <c r="M178" s="4">
        <f t="shared" si="15"/>
        <v>-0.5199076456563656</v>
      </c>
      <c r="N178" s="3">
        <v>60.92</v>
      </c>
      <c r="O178" s="3">
        <v>49.0426</v>
      </c>
      <c r="P178" s="3">
        <f t="shared" si="16"/>
        <v>-11.877400000000002</v>
      </c>
      <c r="Q178" s="4">
        <f t="shared" si="17"/>
        <v>-0.19496717005909392</v>
      </c>
    </row>
    <row r="179" spans="1:17">
      <c r="A179" s="30" t="s">
        <v>182</v>
      </c>
      <c r="B179" s="1" t="s">
        <v>58</v>
      </c>
      <c r="C179" s="1" t="s">
        <v>59</v>
      </c>
      <c r="D179" s="1" t="s">
        <v>6</v>
      </c>
      <c r="E179" s="1" t="s">
        <v>157</v>
      </c>
      <c r="F179" s="3">
        <v>4827.5600000000004</v>
      </c>
      <c r="G179" s="16">
        <v>1029.26</v>
      </c>
      <c r="H179" s="16">
        <f t="shared" si="12"/>
        <v>-3798.3</v>
      </c>
      <c r="I179" s="4">
        <f t="shared" si="13"/>
        <v>-0.78679498545849247</v>
      </c>
      <c r="J179" s="3">
        <v>150.7381</v>
      </c>
      <c r="K179" s="3">
        <v>80.9405</v>
      </c>
      <c r="L179" s="3">
        <f t="shared" si="14"/>
        <v>-69.797600000000003</v>
      </c>
      <c r="M179" s="4">
        <f t="shared" si="15"/>
        <v>-0.46303887338370325</v>
      </c>
      <c r="N179" s="3">
        <v>34.9895</v>
      </c>
      <c r="O179" s="3">
        <v>29.947800000000001</v>
      </c>
      <c r="P179" s="3">
        <f t="shared" si="16"/>
        <v>-5.0416999999999987</v>
      </c>
      <c r="Q179" s="4">
        <f t="shared" si="17"/>
        <v>-0.14409179896826188</v>
      </c>
    </row>
    <row r="180" spans="1:17">
      <c r="A180" s="30" t="s">
        <v>182</v>
      </c>
      <c r="B180" s="1" t="s">
        <v>60</v>
      </c>
      <c r="C180" s="1" t="s">
        <v>61</v>
      </c>
      <c r="D180" s="1" t="s">
        <v>6</v>
      </c>
      <c r="E180" s="1" t="s">
        <v>157</v>
      </c>
      <c r="F180" s="3">
        <v>5436.4</v>
      </c>
      <c r="G180" s="16">
        <v>1074.01</v>
      </c>
      <c r="H180" s="16">
        <f t="shared" si="12"/>
        <v>-4362.3899999999994</v>
      </c>
      <c r="I180" s="4">
        <f t="shared" si="13"/>
        <v>-0.8024409535722169</v>
      </c>
      <c r="J180" s="3">
        <v>162.99350000000001</v>
      </c>
      <c r="K180" s="3">
        <v>69.275700000000001</v>
      </c>
      <c r="L180" s="3">
        <f t="shared" si="14"/>
        <v>-93.717800000000011</v>
      </c>
      <c r="M180" s="4">
        <f t="shared" si="15"/>
        <v>-0.57497875682159105</v>
      </c>
      <c r="N180" s="3">
        <v>37.118200000000002</v>
      </c>
      <c r="O180" s="3">
        <v>29.098600000000001</v>
      </c>
      <c r="P180" s="3">
        <f t="shared" si="16"/>
        <v>-8.0196000000000005</v>
      </c>
      <c r="Q180" s="4">
        <f t="shared" si="17"/>
        <v>-0.2160557354613101</v>
      </c>
    </row>
    <row r="181" spans="1:17">
      <c r="A181" s="30" t="s">
        <v>182</v>
      </c>
      <c r="B181" s="1" t="s">
        <v>62</v>
      </c>
      <c r="C181" s="1" t="s">
        <v>63</v>
      </c>
      <c r="D181" s="1" t="s">
        <v>6</v>
      </c>
      <c r="E181" s="1" t="s">
        <v>157</v>
      </c>
      <c r="F181" s="3">
        <v>7987.26</v>
      </c>
      <c r="G181" s="16">
        <v>1653.23</v>
      </c>
      <c r="H181" s="16">
        <f t="shared" si="12"/>
        <v>-6334.0300000000007</v>
      </c>
      <c r="I181" s="4">
        <f t="shared" si="13"/>
        <v>-0.79301662898165337</v>
      </c>
      <c r="J181" s="3">
        <v>261.97710000000001</v>
      </c>
      <c r="K181" s="3">
        <v>111.4513</v>
      </c>
      <c r="L181" s="3">
        <f t="shared" si="14"/>
        <v>-150.5258</v>
      </c>
      <c r="M181" s="4">
        <f t="shared" si="15"/>
        <v>-0.57457617478779632</v>
      </c>
      <c r="N181" s="3">
        <v>56.318199999999997</v>
      </c>
      <c r="O181" s="3">
        <v>44.469499999999996</v>
      </c>
      <c r="P181" s="3">
        <f t="shared" si="16"/>
        <v>-11.848700000000001</v>
      </c>
      <c r="Q181" s="4">
        <f t="shared" si="17"/>
        <v>-0.21038847122244678</v>
      </c>
    </row>
    <row r="182" spans="1:17">
      <c r="A182" s="30" t="s">
        <v>181</v>
      </c>
      <c r="B182" s="1" t="s">
        <v>64</v>
      </c>
      <c r="C182" s="1" t="s">
        <v>65</v>
      </c>
      <c r="D182" s="1" t="s">
        <v>6</v>
      </c>
      <c r="E182" s="1" t="s">
        <v>157</v>
      </c>
      <c r="F182" s="3">
        <v>9644.18</v>
      </c>
      <c r="G182" s="16">
        <v>3348.49</v>
      </c>
      <c r="H182" s="16">
        <f t="shared" si="12"/>
        <v>-6295.6900000000005</v>
      </c>
      <c r="I182" s="4">
        <f t="shared" si="13"/>
        <v>-0.6527968163182355</v>
      </c>
      <c r="J182" s="3">
        <v>443.67115999999999</v>
      </c>
      <c r="K182" s="3">
        <v>194.7764</v>
      </c>
      <c r="L182" s="3">
        <f t="shared" si="14"/>
        <v>-248.89475999999999</v>
      </c>
      <c r="M182" s="4">
        <f t="shared" si="15"/>
        <v>-0.5609892696203197</v>
      </c>
      <c r="N182" s="3">
        <v>57.017800000000001</v>
      </c>
      <c r="O182" s="3">
        <v>51.684199999999997</v>
      </c>
      <c r="P182" s="3">
        <f t="shared" si="16"/>
        <v>-5.3336000000000041</v>
      </c>
      <c r="Q182" s="4">
        <f t="shared" si="17"/>
        <v>-9.3542718238865827E-2</v>
      </c>
    </row>
    <row r="183" spans="1:17">
      <c r="A183" s="30" t="s">
        <v>181</v>
      </c>
      <c r="B183" s="1" t="s">
        <v>66</v>
      </c>
      <c r="C183" s="1" t="s">
        <v>67</v>
      </c>
      <c r="D183" s="1" t="s">
        <v>6</v>
      </c>
      <c r="E183" s="1" t="s">
        <v>157</v>
      </c>
      <c r="F183" s="3">
        <v>14089</v>
      </c>
      <c r="G183" s="16">
        <v>4254.1899999999996</v>
      </c>
      <c r="H183" s="16">
        <f t="shared" si="12"/>
        <v>-9834.8100000000013</v>
      </c>
      <c r="I183" s="4">
        <f t="shared" si="13"/>
        <v>-0.6980488324224573</v>
      </c>
      <c r="J183" s="3">
        <v>651.73069999999996</v>
      </c>
      <c r="K183" s="3">
        <v>266.8723</v>
      </c>
      <c r="L183" s="3">
        <f t="shared" si="14"/>
        <v>-384.85839999999996</v>
      </c>
      <c r="M183" s="4">
        <f t="shared" si="15"/>
        <v>-0.59051752510661226</v>
      </c>
      <c r="N183" s="3">
        <v>88.180700000000002</v>
      </c>
      <c r="O183" s="3">
        <v>70.529700000000005</v>
      </c>
      <c r="P183" s="3">
        <f t="shared" si="16"/>
        <v>-17.650999999999996</v>
      </c>
      <c r="Q183" s="4">
        <f t="shared" si="17"/>
        <v>-0.20016851760079016</v>
      </c>
    </row>
    <row r="184" spans="1:17">
      <c r="A184" s="30" t="s">
        <v>181</v>
      </c>
      <c r="B184" s="1" t="s">
        <v>68</v>
      </c>
      <c r="C184" s="1" t="s">
        <v>69</v>
      </c>
      <c r="D184" s="1" t="s">
        <v>6</v>
      </c>
      <c r="E184" s="1" t="s">
        <v>157</v>
      </c>
      <c r="F184" s="3">
        <v>26446</v>
      </c>
      <c r="G184" s="16">
        <v>8277.1299999999992</v>
      </c>
      <c r="H184" s="16">
        <f t="shared" si="12"/>
        <v>-18168.870000000003</v>
      </c>
      <c r="I184" s="4">
        <f t="shared" si="13"/>
        <v>-0.68701769643802479</v>
      </c>
      <c r="J184" s="3">
        <v>1220.8731</v>
      </c>
      <c r="K184" s="3">
        <v>567.62839999999994</v>
      </c>
      <c r="L184" s="3">
        <f t="shared" si="14"/>
        <v>-653.24470000000008</v>
      </c>
      <c r="M184" s="4">
        <f t="shared" si="15"/>
        <v>-0.53506355410730244</v>
      </c>
      <c r="N184" s="3">
        <v>190.255</v>
      </c>
      <c r="O184" s="3">
        <v>171.88</v>
      </c>
      <c r="P184" s="3">
        <f t="shared" si="16"/>
        <v>-18.375</v>
      </c>
      <c r="Q184" s="4">
        <f t="shared" si="17"/>
        <v>-9.6580904575438234E-2</v>
      </c>
    </row>
    <row r="185" spans="1:17">
      <c r="A185" s="30" t="s">
        <v>181</v>
      </c>
      <c r="B185" s="1" t="s">
        <v>70</v>
      </c>
      <c r="C185" s="1" t="s">
        <v>71</v>
      </c>
      <c r="D185" s="1" t="s">
        <v>6</v>
      </c>
      <c r="E185" s="1" t="s">
        <v>157</v>
      </c>
      <c r="F185" s="3">
        <v>13235.8</v>
      </c>
      <c r="G185" s="16">
        <v>4827.4799999999996</v>
      </c>
      <c r="H185" s="16">
        <f t="shared" si="12"/>
        <v>-8408.32</v>
      </c>
      <c r="I185" s="4">
        <f t="shared" si="13"/>
        <v>-0.635271007419272</v>
      </c>
      <c r="J185" s="3">
        <v>650.49882999999988</v>
      </c>
      <c r="K185" s="3">
        <v>305.65529999999995</v>
      </c>
      <c r="L185" s="3">
        <f t="shared" si="14"/>
        <v>-344.84352999999993</v>
      </c>
      <c r="M185" s="4">
        <f t="shared" si="15"/>
        <v>-0.5301216760067039</v>
      </c>
      <c r="N185" s="3">
        <v>85.470500000000001</v>
      </c>
      <c r="O185" s="3">
        <v>79.195700000000002</v>
      </c>
      <c r="P185" s="3">
        <f t="shared" si="16"/>
        <v>-6.274799999999999</v>
      </c>
      <c r="Q185" s="4">
        <f t="shared" si="17"/>
        <v>-7.3414803938200893E-2</v>
      </c>
    </row>
    <row r="186" spans="1:17">
      <c r="A186" s="30" t="s">
        <v>181</v>
      </c>
      <c r="B186" s="1" t="s">
        <v>72</v>
      </c>
      <c r="C186" s="1" t="s">
        <v>73</v>
      </c>
      <c r="D186" s="1" t="s">
        <v>6</v>
      </c>
      <c r="E186" s="1" t="s">
        <v>157</v>
      </c>
      <c r="F186" s="3">
        <v>7513.43</v>
      </c>
      <c r="G186" s="16">
        <v>2714.33</v>
      </c>
      <c r="H186" s="16">
        <f t="shared" si="12"/>
        <v>-4799.1000000000004</v>
      </c>
      <c r="I186" s="4">
        <f t="shared" si="13"/>
        <v>-0.63873623631284249</v>
      </c>
      <c r="J186" s="3">
        <v>316.59156000000002</v>
      </c>
      <c r="K186" s="3">
        <v>164.92580000000001</v>
      </c>
      <c r="L186" s="3">
        <f t="shared" si="14"/>
        <v>-151.66576000000001</v>
      </c>
      <c r="M186" s="4">
        <f t="shared" si="15"/>
        <v>-0.47905812776562962</v>
      </c>
      <c r="N186" s="3">
        <v>49.67</v>
      </c>
      <c r="O186" s="3">
        <v>48.302199999999999</v>
      </c>
      <c r="P186" s="3">
        <f t="shared" si="16"/>
        <v>-1.3678000000000026</v>
      </c>
      <c r="Q186" s="4">
        <f t="shared" si="17"/>
        <v>-2.753774914435278E-2</v>
      </c>
    </row>
    <row r="187" spans="1:17">
      <c r="A187" s="30" t="s">
        <v>181</v>
      </c>
      <c r="B187" s="1" t="s">
        <v>74</v>
      </c>
      <c r="C187" s="1" t="s">
        <v>75</v>
      </c>
      <c r="D187" s="1" t="s">
        <v>6</v>
      </c>
      <c r="E187" s="1" t="s">
        <v>157</v>
      </c>
      <c r="F187" s="3">
        <v>23989.4</v>
      </c>
      <c r="G187" s="16">
        <v>7656</v>
      </c>
      <c r="H187" s="16">
        <f t="shared" si="12"/>
        <v>-16333.400000000001</v>
      </c>
      <c r="I187" s="4">
        <f t="shared" si="13"/>
        <v>-0.68085904607868475</v>
      </c>
      <c r="J187" s="3">
        <v>1136.828</v>
      </c>
      <c r="K187" s="3">
        <v>462.30149999999998</v>
      </c>
      <c r="L187" s="3">
        <f t="shared" si="14"/>
        <v>-674.52649999999994</v>
      </c>
      <c r="M187" s="4">
        <f t="shared" si="15"/>
        <v>-0.59334085719211693</v>
      </c>
      <c r="N187" s="3">
        <v>144.87200000000001</v>
      </c>
      <c r="O187" s="3">
        <v>122.66500000000001</v>
      </c>
      <c r="P187" s="3">
        <f t="shared" si="16"/>
        <v>-22.207000000000008</v>
      </c>
      <c r="Q187" s="4">
        <f t="shared" si="17"/>
        <v>-0.15328703959357229</v>
      </c>
    </row>
    <row r="188" spans="1:17">
      <c r="A188" s="30" t="s">
        <v>181</v>
      </c>
      <c r="B188" s="1" t="s">
        <v>76</v>
      </c>
      <c r="C188" s="1" t="s">
        <v>77</v>
      </c>
      <c r="D188" s="1" t="s">
        <v>6</v>
      </c>
      <c r="E188" s="1" t="s">
        <v>157</v>
      </c>
      <c r="F188" s="3">
        <v>5443.83</v>
      </c>
      <c r="G188" s="16">
        <v>2142.36</v>
      </c>
      <c r="H188" s="16">
        <f t="shared" si="12"/>
        <v>-3301.47</v>
      </c>
      <c r="I188" s="4">
        <f t="shared" si="13"/>
        <v>-0.60646089242316525</v>
      </c>
      <c r="J188" s="3">
        <v>240.71634</v>
      </c>
      <c r="K188" s="3">
        <v>136.95888000000002</v>
      </c>
      <c r="L188" s="3">
        <f t="shared" si="14"/>
        <v>-103.75745999999998</v>
      </c>
      <c r="M188" s="4">
        <f t="shared" si="15"/>
        <v>-0.43103621465829856</v>
      </c>
      <c r="N188" s="3">
        <v>34.744500000000002</v>
      </c>
      <c r="O188" s="3">
        <v>38.833599999999997</v>
      </c>
      <c r="P188" s="3">
        <f t="shared" si="16"/>
        <v>4.0890999999999948</v>
      </c>
      <c r="Q188" s="4">
        <f t="shared" si="17"/>
        <v>0.11769056973046078</v>
      </c>
    </row>
    <row r="189" spans="1:17">
      <c r="A189" s="30" t="s">
        <v>181</v>
      </c>
      <c r="B189" s="1" t="s">
        <v>78</v>
      </c>
      <c r="C189" s="1" t="s">
        <v>79</v>
      </c>
      <c r="D189" s="1" t="s">
        <v>6</v>
      </c>
      <c r="E189" s="1" t="s">
        <v>157</v>
      </c>
      <c r="F189" s="3">
        <v>4840.0600000000004</v>
      </c>
      <c r="G189" s="16">
        <v>1766.45</v>
      </c>
      <c r="H189" s="16">
        <f t="shared" si="12"/>
        <v>-3073.6100000000006</v>
      </c>
      <c r="I189" s="4">
        <f t="shared" si="13"/>
        <v>-0.63503551608864361</v>
      </c>
      <c r="J189" s="3">
        <v>207.56822</v>
      </c>
      <c r="K189" s="3">
        <v>124.34638000000001</v>
      </c>
      <c r="L189" s="3">
        <f t="shared" si="14"/>
        <v>-83.221839999999986</v>
      </c>
      <c r="M189" s="4">
        <f t="shared" si="15"/>
        <v>-0.40093729184554355</v>
      </c>
      <c r="N189" s="3">
        <v>34.731999999999999</v>
      </c>
      <c r="O189" s="3">
        <v>38.093400000000003</v>
      </c>
      <c r="P189" s="3">
        <f t="shared" si="16"/>
        <v>3.3614000000000033</v>
      </c>
      <c r="Q189" s="4">
        <f t="shared" si="17"/>
        <v>9.6781066451687298E-2</v>
      </c>
    </row>
    <row r="190" spans="1:17">
      <c r="A190" s="30" t="s">
        <v>181</v>
      </c>
      <c r="B190" s="1" t="s">
        <v>80</v>
      </c>
      <c r="C190" s="1" t="s">
        <v>81</v>
      </c>
      <c r="D190" s="1" t="s">
        <v>6</v>
      </c>
      <c r="E190" s="1" t="s">
        <v>157</v>
      </c>
      <c r="F190" s="3">
        <v>27260.3</v>
      </c>
      <c r="G190" s="16">
        <v>10051.700000000001</v>
      </c>
      <c r="H190" s="16">
        <f t="shared" si="12"/>
        <v>-17208.599999999999</v>
      </c>
      <c r="I190" s="4">
        <f t="shared" si="13"/>
        <v>-0.63126964853651646</v>
      </c>
      <c r="J190" s="3">
        <v>1208.1659999999999</v>
      </c>
      <c r="K190" s="3">
        <v>658.67870000000005</v>
      </c>
      <c r="L190" s="3">
        <f t="shared" si="14"/>
        <v>-549.48729999999989</v>
      </c>
      <c r="M190" s="4">
        <f t="shared" si="15"/>
        <v>-0.45481109383975377</v>
      </c>
      <c r="N190" s="3">
        <v>182.572</v>
      </c>
      <c r="O190" s="3">
        <v>194.72900000000001</v>
      </c>
      <c r="P190" s="3">
        <f t="shared" si="16"/>
        <v>12.157000000000011</v>
      </c>
      <c r="Q190" s="4">
        <f t="shared" si="17"/>
        <v>6.6587428521350536E-2</v>
      </c>
    </row>
    <row r="191" spans="1:17">
      <c r="A191" s="30" t="s">
        <v>181</v>
      </c>
      <c r="B191" s="1" t="s">
        <v>82</v>
      </c>
      <c r="C191" s="1" t="s">
        <v>83</v>
      </c>
      <c r="D191" s="1" t="s">
        <v>6</v>
      </c>
      <c r="E191" s="1" t="s">
        <v>157</v>
      </c>
      <c r="F191" s="3">
        <v>14397.1</v>
      </c>
      <c r="G191" s="16">
        <v>5063.0200000000004</v>
      </c>
      <c r="H191" s="16">
        <f t="shared" si="12"/>
        <v>-9334.08</v>
      </c>
      <c r="I191" s="4">
        <f t="shared" si="13"/>
        <v>-0.64833056657243471</v>
      </c>
      <c r="J191" s="3">
        <v>614.10149999999999</v>
      </c>
      <c r="K191" s="3">
        <v>357.38470000000001</v>
      </c>
      <c r="L191" s="3">
        <f t="shared" si="14"/>
        <v>-256.71679999999998</v>
      </c>
      <c r="M191" s="4">
        <f t="shared" si="15"/>
        <v>-0.41803643208818081</v>
      </c>
      <c r="N191" s="3">
        <v>102.916</v>
      </c>
      <c r="O191" s="3">
        <v>109.11799999999999</v>
      </c>
      <c r="P191" s="3">
        <f t="shared" si="16"/>
        <v>6.2019999999999982</v>
      </c>
      <c r="Q191" s="4">
        <f t="shared" si="17"/>
        <v>6.0262738544055332E-2</v>
      </c>
    </row>
    <row r="192" spans="1:17">
      <c r="A192" s="30" t="s">
        <v>186</v>
      </c>
      <c r="B192" s="1" t="s">
        <v>4</v>
      </c>
      <c r="C192" s="1" t="s">
        <v>5</v>
      </c>
      <c r="D192" s="1" t="s">
        <v>6</v>
      </c>
      <c r="E192" s="1" t="s">
        <v>152</v>
      </c>
      <c r="F192" s="3">
        <v>2268.547</v>
      </c>
      <c r="G192" s="3">
        <v>1108.23</v>
      </c>
      <c r="H192" s="16">
        <f t="shared" si="12"/>
        <v>-1160.317</v>
      </c>
      <c r="I192" s="4">
        <f t="shared" si="13"/>
        <v>-0.51148025586421619</v>
      </c>
      <c r="J192" s="3">
        <v>283.54300000000001</v>
      </c>
      <c r="K192" s="3">
        <v>131.50200000000001</v>
      </c>
      <c r="L192" s="3">
        <f t="shared" si="14"/>
        <v>-152.041</v>
      </c>
      <c r="M192" s="4">
        <f t="shared" si="15"/>
        <v>-0.53621849243324649</v>
      </c>
      <c r="N192" s="3">
        <v>3311.212</v>
      </c>
      <c r="O192" s="3">
        <v>1421.2929999999999</v>
      </c>
      <c r="P192" s="3">
        <f t="shared" si="16"/>
        <v>-1889.9190000000001</v>
      </c>
      <c r="Q192" s="4">
        <f t="shared" si="17"/>
        <v>-0.57076351499088551</v>
      </c>
    </row>
    <row r="193" spans="1:17">
      <c r="A193" s="30" t="s">
        <v>186</v>
      </c>
      <c r="B193" s="1" t="s">
        <v>7</v>
      </c>
      <c r="C193" s="1" t="s">
        <v>8</v>
      </c>
      <c r="D193" s="1" t="s">
        <v>6</v>
      </c>
      <c r="E193" s="1" t="s">
        <v>152</v>
      </c>
      <c r="F193" s="3">
        <v>639.55100000000004</v>
      </c>
      <c r="G193" s="3">
        <v>384.54399999999998</v>
      </c>
      <c r="H193" s="16">
        <f t="shared" si="12"/>
        <v>-255.00700000000006</v>
      </c>
      <c r="I193" s="4">
        <f t="shared" si="13"/>
        <v>-0.39872817023192841</v>
      </c>
      <c r="J193" s="3">
        <v>88.055000000000007</v>
      </c>
      <c r="K193" s="3">
        <v>83.82</v>
      </c>
      <c r="L193" s="3">
        <f t="shared" si="14"/>
        <v>-4.2350000000000136</v>
      </c>
      <c r="M193" s="4">
        <f t="shared" si="15"/>
        <v>-4.8094940662086347E-2</v>
      </c>
      <c r="N193" s="3">
        <v>822.70299999999997</v>
      </c>
      <c r="O193" s="3">
        <v>398.39699999999999</v>
      </c>
      <c r="P193" s="3">
        <f t="shared" si="16"/>
        <v>-424.30599999999998</v>
      </c>
      <c r="Q193" s="4">
        <f t="shared" si="17"/>
        <v>-0.51574626566330739</v>
      </c>
    </row>
    <row r="194" spans="1:17">
      <c r="A194" s="30" t="s">
        <v>182</v>
      </c>
      <c r="B194" s="1" t="s">
        <v>38</v>
      </c>
      <c r="C194" s="1" t="s">
        <v>39</v>
      </c>
      <c r="D194" s="1" t="s">
        <v>6</v>
      </c>
      <c r="E194" s="1" t="s">
        <v>152</v>
      </c>
      <c r="F194" s="3">
        <v>456.26</v>
      </c>
      <c r="G194" s="3">
        <v>580.49800000000005</v>
      </c>
      <c r="H194" s="16">
        <f t="shared" si="12"/>
        <v>124.23800000000006</v>
      </c>
      <c r="I194" s="4">
        <f t="shared" si="13"/>
        <v>0.27229649761101138</v>
      </c>
      <c r="J194" s="3">
        <v>105.94</v>
      </c>
      <c r="K194" s="3">
        <v>143.614</v>
      </c>
      <c r="L194" s="3">
        <f t="shared" si="14"/>
        <v>37.674000000000007</v>
      </c>
      <c r="M194" s="4">
        <f t="shared" si="15"/>
        <v>0.35561638663394379</v>
      </c>
      <c r="N194" s="3">
        <v>16.75</v>
      </c>
      <c r="O194" s="3">
        <v>20.751999999999999</v>
      </c>
      <c r="P194" s="3">
        <f t="shared" si="16"/>
        <v>4.0019999999999989</v>
      </c>
      <c r="Q194" s="4">
        <f t="shared" si="17"/>
        <v>0.23892537313432829</v>
      </c>
    </row>
    <row r="195" spans="1:17">
      <c r="A195" s="30" t="s">
        <v>182</v>
      </c>
      <c r="B195" s="1" t="s">
        <v>44</v>
      </c>
      <c r="C195" s="1" t="s">
        <v>45</v>
      </c>
      <c r="D195" s="1" t="s">
        <v>6</v>
      </c>
      <c r="E195" s="1" t="s">
        <v>152</v>
      </c>
      <c r="F195" s="3">
        <v>810.07</v>
      </c>
      <c r="G195" s="3">
        <v>1091.1120000000001</v>
      </c>
      <c r="H195" s="16">
        <f t="shared" si="12"/>
        <v>281.04200000000003</v>
      </c>
      <c r="I195" s="4">
        <f t="shared" si="13"/>
        <v>0.34693545002283754</v>
      </c>
      <c r="J195" s="3">
        <v>89.13</v>
      </c>
      <c r="K195" s="3">
        <v>120.824</v>
      </c>
      <c r="L195" s="3">
        <f t="shared" si="14"/>
        <v>31.694000000000003</v>
      </c>
      <c r="M195" s="4">
        <f t="shared" si="15"/>
        <v>0.35559295411197134</v>
      </c>
      <c r="N195" s="3">
        <v>8.3610000000000007</v>
      </c>
      <c r="O195" s="3">
        <v>3.1960000000000002</v>
      </c>
      <c r="P195" s="3">
        <f t="shared" si="16"/>
        <v>-5.1650000000000009</v>
      </c>
      <c r="Q195" s="4">
        <f t="shared" si="17"/>
        <v>-0.61774907307738314</v>
      </c>
    </row>
    <row r="196" spans="1:17">
      <c r="A196" s="30" t="s">
        <v>182</v>
      </c>
      <c r="B196" s="1" t="s">
        <v>48</v>
      </c>
      <c r="C196" s="1" t="s">
        <v>49</v>
      </c>
      <c r="D196" s="1" t="s">
        <v>6</v>
      </c>
      <c r="E196" s="1" t="s">
        <v>152</v>
      </c>
      <c r="F196" s="3">
        <v>3546.76</v>
      </c>
      <c r="G196" s="3">
        <v>1530.915</v>
      </c>
      <c r="H196" s="16">
        <f t="shared" si="12"/>
        <v>-2015.8450000000003</v>
      </c>
      <c r="I196" s="4">
        <f t="shared" si="13"/>
        <v>-0.56836239271898858</v>
      </c>
      <c r="J196" s="3">
        <v>2075.7600000000002</v>
      </c>
      <c r="K196" s="3">
        <v>226.59899999999999</v>
      </c>
      <c r="L196" s="3">
        <f t="shared" si="14"/>
        <v>-1849.1610000000003</v>
      </c>
      <c r="M196" s="4">
        <f t="shared" si="15"/>
        <v>-0.89083564573939189</v>
      </c>
      <c r="N196" s="3">
        <v>4342.16</v>
      </c>
      <c r="O196" s="3">
        <v>547.245</v>
      </c>
      <c r="P196" s="3">
        <f t="shared" si="16"/>
        <v>-3794.915</v>
      </c>
      <c r="Q196" s="4">
        <f t="shared" si="17"/>
        <v>-0.87396940693111269</v>
      </c>
    </row>
    <row r="197" spans="1:17">
      <c r="A197" s="30" t="s">
        <v>182</v>
      </c>
      <c r="B197" s="1" t="s">
        <v>50</v>
      </c>
      <c r="C197" s="1" t="s">
        <v>51</v>
      </c>
      <c r="D197" s="1" t="s">
        <v>6</v>
      </c>
      <c r="E197" s="1" t="s">
        <v>152</v>
      </c>
      <c r="F197" s="3">
        <v>1381.83</v>
      </c>
      <c r="G197" s="3">
        <v>1334.6099542919999</v>
      </c>
      <c r="H197" s="16">
        <f t="shared" si="12"/>
        <v>-47.220045708000043</v>
      </c>
      <c r="I197" s="4">
        <f t="shared" si="13"/>
        <v>-3.4172109237749972E-2</v>
      </c>
      <c r="J197" s="3">
        <v>991.17</v>
      </c>
      <c r="K197" s="3">
        <v>956.82954000000007</v>
      </c>
      <c r="L197" s="3">
        <f t="shared" si="14"/>
        <v>-34.340459999999894</v>
      </c>
      <c r="M197" s="4">
        <f t="shared" si="15"/>
        <v>-3.4646387602530235E-2</v>
      </c>
      <c r="N197" s="3">
        <v>14333.54</v>
      </c>
      <c r="O197" s="3">
        <v>1798.5275662800002</v>
      </c>
      <c r="P197" s="3">
        <f t="shared" si="16"/>
        <v>-12535.012433720001</v>
      </c>
      <c r="Q197" s="4">
        <f t="shared" si="17"/>
        <v>-0.87452314178632773</v>
      </c>
    </row>
    <row r="198" spans="1:17">
      <c r="A198" s="30" t="s">
        <v>182</v>
      </c>
      <c r="B198" s="1" t="s">
        <v>52</v>
      </c>
      <c r="C198" s="1" t="s">
        <v>53</v>
      </c>
      <c r="D198" s="1" t="s">
        <v>6</v>
      </c>
      <c r="E198" s="1" t="s">
        <v>152</v>
      </c>
      <c r="F198" s="3">
        <v>964.45600000000002</v>
      </c>
      <c r="G198" s="3">
        <v>1115.0540000000001</v>
      </c>
      <c r="H198" s="16">
        <f t="shared" si="12"/>
        <v>150.59800000000007</v>
      </c>
      <c r="I198" s="4">
        <f t="shared" si="13"/>
        <v>0.1561481291007574</v>
      </c>
      <c r="J198" s="3">
        <v>131.88999999999999</v>
      </c>
      <c r="K198" s="3">
        <v>155.68700000000001</v>
      </c>
      <c r="L198" s="3">
        <f t="shared" si="14"/>
        <v>23.797000000000025</v>
      </c>
      <c r="M198" s="4">
        <f t="shared" si="15"/>
        <v>0.1804306619152326</v>
      </c>
      <c r="N198" s="3">
        <v>108.69</v>
      </c>
      <c r="O198" s="3">
        <v>11.13</v>
      </c>
      <c r="P198" s="3">
        <f t="shared" si="16"/>
        <v>-97.56</v>
      </c>
      <c r="Q198" s="4">
        <f t="shared" si="17"/>
        <v>-0.8975986751311068</v>
      </c>
    </row>
    <row r="199" spans="1:17">
      <c r="A199" s="30" t="s">
        <v>182</v>
      </c>
      <c r="B199" s="1" t="s">
        <v>54</v>
      </c>
      <c r="C199" s="1" t="s">
        <v>55</v>
      </c>
      <c r="D199" s="1" t="s">
        <v>6</v>
      </c>
      <c r="E199" s="1" t="s">
        <v>152</v>
      </c>
      <c r="F199" s="2">
        <v>0</v>
      </c>
      <c r="G199" s="16">
        <v>0</v>
      </c>
      <c r="H199" s="16">
        <f t="shared" si="12"/>
        <v>0</v>
      </c>
      <c r="I199" s="4">
        <f t="shared" si="13"/>
        <v>0</v>
      </c>
      <c r="J199" s="3"/>
      <c r="K199" s="3"/>
      <c r="L199" s="3">
        <f t="shared" si="14"/>
        <v>0</v>
      </c>
      <c r="M199" s="4">
        <f t="shared" si="15"/>
        <v>0</v>
      </c>
      <c r="N199" s="3"/>
      <c r="O199" s="3"/>
      <c r="P199" s="3">
        <f t="shared" si="16"/>
        <v>0</v>
      </c>
      <c r="Q199" s="4">
        <f t="shared" si="17"/>
        <v>0</v>
      </c>
    </row>
    <row r="200" spans="1:17">
      <c r="A200" s="30" t="s">
        <v>182</v>
      </c>
      <c r="B200" s="1" t="s">
        <v>56</v>
      </c>
      <c r="C200" s="1" t="s">
        <v>57</v>
      </c>
      <c r="D200" s="1" t="s">
        <v>6</v>
      </c>
      <c r="E200" s="1" t="s">
        <v>152</v>
      </c>
      <c r="F200" s="2">
        <v>0</v>
      </c>
      <c r="G200" s="16">
        <v>0</v>
      </c>
      <c r="H200" s="16">
        <f t="shared" ref="H200:H263" si="18">G200-F200</f>
        <v>0</v>
      </c>
      <c r="I200" s="4">
        <f t="shared" ref="I200:I263" si="19">IF(F200&gt;0,(G200-F200)/F200,0)</f>
        <v>0</v>
      </c>
      <c r="J200" s="3"/>
      <c r="K200" s="3"/>
      <c r="L200" s="3">
        <f t="shared" ref="L200:L263" si="20">K200-J200</f>
        <v>0</v>
      </c>
      <c r="M200" s="4">
        <f t="shared" ref="M200:M263" si="21">IF(J200&gt;0,(K200-J200)/J200,0)</f>
        <v>0</v>
      </c>
      <c r="N200" s="3"/>
      <c r="O200" s="3"/>
      <c r="P200" s="3">
        <f t="shared" ref="P200:P263" si="22">O200-N200</f>
        <v>0</v>
      </c>
      <c r="Q200" s="4">
        <f t="shared" ref="Q200:Q263" si="23">IF(N200&gt;0,(O200-N200)/N200,0)</f>
        <v>0</v>
      </c>
    </row>
    <row r="201" spans="1:17">
      <c r="A201" s="30" t="s">
        <v>182</v>
      </c>
      <c r="B201" s="1" t="s">
        <v>58</v>
      </c>
      <c r="C201" s="1" t="s">
        <v>59</v>
      </c>
      <c r="D201" s="1" t="s">
        <v>6</v>
      </c>
      <c r="E201" s="1" t="s">
        <v>152</v>
      </c>
      <c r="F201" s="2">
        <v>0</v>
      </c>
      <c r="G201" s="16">
        <v>0</v>
      </c>
      <c r="H201" s="16">
        <f t="shared" si="18"/>
        <v>0</v>
      </c>
      <c r="I201" s="4">
        <f t="shared" si="19"/>
        <v>0</v>
      </c>
      <c r="J201" s="3"/>
      <c r="K201" s="3"/>
      <c r="L201" s="3">
        <f t="shared" si="20"/>
        <v>0</v>
      </c>
      <c r="M201" s="4">
        <f t="shared" si="21"/>
        <v>0</v>
      </c>
      <c r="N201" s="3"/>
      <c r="O201" s="3"/>
      <c r="P201" s="3">
        <f t="shared" si="22"/>
        <v>0</v>
      </c>
      <c r="Q201" s="4">
        <f t="shared" si="23"/>
        <v>0</v>
      </c>
    </row>
    <row r="202" spans="1:17">
      <c r="A202" s="30" t="s">
        <v>182</v>
      </c>
      <c r="B202" s="1" t="s">
        <v>60</v>
      </c>
      <c r="C202" s="1" t="s">
        <v>61</v>
      </c>
      <c r="D202" s="1" t="s">
        <v>6</v>
      </c>
      <c r="E202" s="1" t="s">
        <v>152</v>
      </c>
      <c r="F202" s="2">
        <v>0</v>
      </c>
      <c r="G202" s="16">
        <v>0</v>
      </c>
      <c r="H202" s="16">
        <f t="shared" si="18"/>
        <v>0</v>
      </c>
      <c r="I202" s="4">
        <f t="shared" si="19"/>
        <v>0</v>
      </c>
      <c r="J202" s="3"/>
      <c r="K202" s="3"/>
      <c r="L202" s="3">
        <f t="shared" si="20"/>
        <v>0</v>
      </c>
      <c r="M202" s="4">
        <f t="shared" si="21"/>
        <v>0</v>
      </c>
      <c r="N202" s="3"/>
      <c r="O202" s="3"/>
      <c r="P202" s="3">
        <f t="shared" si="22"/>
        <v>0</v>
      </c>
      <c r="Q202" s="4">
        <f t="shared" si="23"/>
        <v>0</v>
      </c>
    </row>
    <row r="203" spans="1:17">
      <c r="A203" s="30" t="s">
        <v>182</v>
      </c>
      <c r="B203" s="1" t="s">
        <v>62</v>
      </c>
      <c r="C203" s="1" t="s">
        <v>63</v>
      </c>
      <c r="D203" s="1" t="s">
        <v>6</v>
      </c>
      <c r="E203" s="1" t="s">
        <v>152</v>
      </c>
      <c r="F203" s="3">
        <v>694.85599999999999</v>
      </c>
      <c r="G203" s="3">
        <v>574.68299999999999</v>
      </c>
      <c r="H203" s="16">
        <f t="shared" si="18"/>
        <v>-120.173</v>
      </c>
      <c r="I203" s="4">
        <f t="shared" si="19"/>
        <v>-0.17294662491221202</v>
      </c>
      <c r="J203" s="3">
        <v>373.25</v>
      </c>
      <c r="K203" s="3">
        <v>351.84100000000001</v>
      </c>
      <c r="L203" s="3">
        <f t="shared" si="20"/>
        <v>-21.408999999999992</v>
      </c>
      <c r="M203" s="4">
        <f t="shared" si="21"/>
        <v>-5.7358338914936351E-2</v>
      </c>
      <c r="N203" s="3">
        <v>23.081</v>
      </c>
      <c r="O203" s="3">
        <v>18.61</v>
      </c>
      <c r="P203" s="3">
        <f t="shared" si="22"/>
        <v>-4.4710000000000001</v>
      </c>
      <c r="Q203" s="4">
        <f t="shared" si="23"/>
        <v>-0.19370911139032104</v>
      </c>
    </row>
    <row r="204" spans="1:17">
      <c r="A204" s="30" t="s">
        <v>181</v>
      </c>
      <c r="B204" s="1" t="s">
        <v>64</v>
      </c>
      <c r="C204" s="1" t="s">
        <v>65</v>
      </c>
      <c r="D204" s="1" t="s">
        <v>6</v>
      </c>
      <c r="E204" s="1" t="s">
        <v>152</v>
      </c>
      <c r="F204" s="3">
        <v>11.3</v>
      </c>
      <c r="G204" s="3">
        <v>11.3</v>
      </c>
      <c r="H204" s="16">
        <f t="shared" si="18"/>
        <v>0</v>
      </c>
      <c r="I204" s="4">
        <f t="shared" si="19"/>
        <v>0</v>
      </c>
      <c r="J204" s="3">
        <v>0</v>
      </c>
      <c r="K204" s="3">
        <v>0</v>
      </c>
      <c r="L204" s="3">
        <f t="shared" si="20"/>
        <v>0</v>
      </c>
      <c r="M204" s="4">
        <f t="shared" si="21"/>
        <v>0</v>
      </c>
      <c r="N204" s="3">
        <v>0.65</v>
      </c>
      <c r="O204" s="3">
        <v>0.65</v>
      </c>
      <c r="P204" s="3">
        <f t="shared" si="22"/>
        <v>0</v>
      </c>
      <c r="Q204" s="4">
        <f t="shared" si="23"/>
        <v>0</v>
      </c>
    </row>
    <row r="205" spans="1:17">
      <c r="A205" s="30" t="s">
        <v>181</v>
      </c>
      <c r="B205" s="1" t="s">
        <v>66</v>
      </c>
      <c r="C205" s="1" t="s">
        <v>67</v>
      </c>
      <c r="D205" s="1" t="s">
        <v>6</v>
      </c>
      <c r="E205" s="1" t="s">
        <v>152</v>
      </c>
      <c r="F205" s="3">
        <v>928.61300000000006</v>
      </c>
      <c r="G205" s="3">
        <v>928.61300000000006</v>
      </c>
      <c r="H205" s="16">
        <f t="shared" si="18"/>
        <v>0</v>
      </c>
      <c r="I205" s="4">
        <f t="shared" si="19"/>
        <v>0</v>
      </c>
      <c r="J205" s="3">
        <v>37.975999999999999</v>
      </c>
      <c r="K205" s="3">
        <v>37.975999999999999</v>
      </c>
      <c r="L205" s="3">
        <f t="shared" si="20"/>
        <v>0</v>
      </c>
      <c r="M205" s="4">
        <f t="shared" si="21"/>
        <v>0</v>
      </c>
      <c r="N205" s="3">
        <v>525.00300000000004</v>
      </c>
      <c r="O205" s="3">
        <v>525.00300000000004</v>
      </c>
      <c r="P205" s="3">
        <f t="shared" si="22"/>
        <v>0</v>
      </c>
      <c r="Q205" s="4">
        <f t="shared" si="23"/>
        <v>0</v>
      </c>
    </row>
    <row r="206" spans="1:17">
      <c r="A206" s="30" t="s">
        <v>181</v>
      </c>
      <c r="B206" s="1" t="s">
        <v>68</v>
      </c>
      <c r="C206" s="1" t="s">
        <v>69</v>
      </c>
      <c r="D206" s="1" t="s">
        <v>6</v>
      </c>
      <c r="E206" s="1" t="s">
        <v>152</v>
      </c>
      <c r="F206" s="3">
        <v>1590.3969999999999</v>
      </c>
      <c r="G206" s="3">
        <v>1621.0050000000001</v>
      </c>
      <c r="H206" s="16">
        <f t="shared" si="18"/>
        <v>30.608000000000175</v>
      </c>
      <c r="I206" s="4">
        <f t="shared" si="19"/>
        <v>1.9245509140170772E-2</v>
      </c>
      <c r="J206" s="3">
        <v>202.03100000000001</v>
      </c>
      <c r="K206" s="3">
        <v>205.84899999999999</v>
      </c>
      <c r="L206" s="3">
        <f t="shared" si="20"/>
        <v>3.8179999999999836</v>
      </c>
      <c r="M206" s="4">
        <f t="shared" si="21"/>
        <v>1.8898089897094919E-2</v>
      </c>
      <c r="N206" s="3">
        <v>297.71199999999999</v>
      </c>
      <c r="O206" s="3">
        <v>297.86200000000002</v>
      </c>
      <c r="P206" s="3">
        <f t="shared" si="22"/>
        <v>0.15000000000003411</v>
      </c>
      <c r="Q206" s="4">
        <f t="shared" si="23"/>
        <v>5.038426398668314E-4</v>
      </c>
    </row>
    <row r="207" spans="1:17">
      <c r="A207" s="30" t="s">
        <v>181</v>
      </c>
      <c r="B207" s="1" t="s">
        <v>70</v>
      </c>
      <c r="C207" s="1" t="s">
        <v>71</v>
      </c>
      <c r="D207" s="1" t="s">
        <v>6</v>
      </c>
      <c r="E207" s="1" t="s">
        <v>152</v>
      </c>
      <c r="F207" s="3">
        <v>1728.72</v>
      </c>
      <c r="G207" s="3">
        <v>1728.72</v>
      </c>
      <c r="H207" s="16">
        <f t="shared" si="18"/>
        <v>0</v>
      </c>
      <c r="I207" s="4">
        <f t="shared" si="19"/>
        <v>0</v>
      </c>
      <c r="J207" s="3">
        <v>51.917999999999999</v>
      </c>
      <c r="K207" s="3">
        <v>51.917999999999999</v>
      </c>
      <c r="L207" s="3">
        <f t="shared" si="20"/>
        <v>0</v>
      </c>
      <c r="M207" s="4">
        <f t="shared" si="21"/>
        <v>0</v>
      </c>
      <c r="N207" s="3">
        <v>1371.713</v>
      </c>
      <c r="O207" s="3">
        <v>1371.713</v>
      </c>
      <c r="P207" s="3">
        <f t="shared" si="22"/>
        <v>0</v>
      </c>
      <c r="Q207" s="4">
        <f t="shared" si="23"/>
        <v>0</v>
      </c>
    </row>
    <row r="208" spans="1:17">
      <c r="A208" s="30" t="s">
        <v>181</v>
      </c>
      <c r="B208" s="1" t="s">
        <v>72</v>
      </c>
      <c r="C208" s="1" t="s">
        <v>73</v>
      </c>
      <c r="D208" s="1" t="s">
        <v>6</v>
      </c>
      <c r="E208" s="1" t="s">
        <v>152</v>
      </c>
      <c r="F208" s="3">
        <v>5008.415</v>
      </c>
      <c r="G208" s="3">
        <v>5008.2039999999997</v>
      </c>
      <c r="H208" s="16">
        <f t="shared" si="18"/>
        <v>-0.21100000000024011</v>
      </c>
      <c r="I208" s="4">
        <f t="shared" si="19"/>
        <v>-4.2129096730251009E-5</v>
      </c>
      <c r="J208" s="3">
        <v>227.81</v>
      </c>
      <c r="K208" s="3">
        <v>226.71299999999999</v>
      </c>
      <c r="L208" s="3">
        <f t="shared" si="20"/>
        <v>-1.0970000000000084</v>
      </c>
      <c r="M208" s="4">
        <f t="shared" si="21"/>
        <v>-4.8154163557350789E-3</v>
      </c>
      <c r="N208" s="3">
        <v>15290.483</v>
      </c>
      <c r="O208" s="3">
        <v>15309.974</v>
      </c>
      <c r="P208" s="3">
        <f t="shared" si="22"/>
        <v>19.490999999999985</v>
      </c>
      <c r="Q208" s="4">
        <f t="shared" si="23"/>
        <v>1.2747144743563683E-3</v>
      </c>
    </row>
    <row r="209" spans="1:17">
      <c r="A209" s="30" t="s">
        <v>181</v>
      </c>
      <c r="B209" s="1" t="s">
        <v>74</v>
      </c>
      <c r="C209" s="1" t="s">
        <v>75</v>
      </c>
      <c r="D209" s="1" t="s">
        <v>6</v>
      </c>
      <c r="E209" s="1" t="s">
        <v>152</v>
      </c>
      <c r="F209" s="3">
        <v>6401.47</v>
      </c>
      <c r="G209" s="3">
        <v>6399.31</v>
      </c>
      <c r="H209" s="16">
        <f t="shared" si="18"/>
        <v>-2.1599999999998545</v>
      </c>
      <c r="I209" s="4">
        <f t="shared" si="19"/>
        <v>-3.3742249826990589E-4</v>
      </c>
      <c r="J209" s="3">
        <v>294.185</v>
      </c>
      <c r="K209" s="3">
        <v>283.03100000000001</v>
      </c>
      <c r="L209" s="3">
        <f t="shared" si="20"/>
        <v>-11.153999999999996</v>
      </c>
      <c r="M209" s="4">
        <f t="shared" si="21"/>
        <v>-3.7914917483896173E-2</v>
      </c>
      <c r="N209" s="3">
        <v>3086.4690000000001</v>
      </c>
      <c r="O209" s="3">
        <v>3083.97</v>
      </c>
      <c r="P209" s="3">
        <f t="shared" si="22"/>
        <v>-2.499000000000251</v>
      </c>
      <c r="Q209" s="4">
        <f t="shared" si="23"/>
        <v>-8.0966308101596061E-4</v>
      </c>
    </row>
    <row r="210" spans="1:17">
      <c r="A210" s="30" t="s">
        <v>181</v>
      </c>
      <c r="B210" s="1" t="s">
        <v>76</v>
      </c>
      <c r="C210" s="1" t="s">
        <v>77</v>
      </c>
      <c r="D210" s="1" t="s">
        <v>6</v>
      </c>
      <c r="E210" s="1" t="s">
        <v>152</v>
      </c>
      <c r="F210" s="3">
        <v>694.84699999999998</v>
      </c>
      <c r="G210" s="3">
        <v>694.84699999999998</v>
      </c>
      <c r="H210" s="16">
        <f t="shared" si="18"/>
        <v>0</v>
      </c>
      <c r="I210" s="4">
        <f t="shared" si="19"/>
        <v>0</v>
      </c>
      <c r="J210" s="3">
        <v>20.25</v>
      </c>
      <c r="K210" s="3">
        <v>20.25</v>
      </c>
      <c r="L210" s="3">
        <f t="shared" si="20"/>
        <v>0</v>
      </c>
      <c r="M210" s="4">
        <f t="shared" si="21"/>
        <v>0</v>
      </c>
      <c r="N210" s="3">
        <v>5.1619999999999999</v>
      </c>
      <c r="O210" s="3">
        <v>5.1619999999999999</v>
      </c>
      <c r="P210" s="3">
        <f t="shared" si="22"/>
        <v>0</v>
      </c>
      <c r="Q210" s="4">
        <f t="shared" si="23"/>
        <v>0</v>
      </c>
    </row>
    <row r="211" spans="1:17">
      <c r="A211" s="30" t="s">
        <v>181</v>
      </c>
      <c r="B211" s="1" t="s">
        <v>78</v>
      </c>
      <c r="C211" s="1" t="s">
        <v>79</v>
      </c>
      <c r="D211" s="1" t="s">
        <v>6</v>
      </c>
      <c r="E211" s="1" t="s">
        <v>152</v>
      </c>
      <c r="F211" s="3">
        <v>3572.08</v>
      </c>
      <c r="G211" s="3">
        <v>3441.6280000000002</v>
      </c>
      <c r="H211" s="16">
        <f t="shared" si="18"/>
        <v>-130.45199999999977</v>
      </c>
      <c r="I211" s="4">
        <f t="shared" si="19"/>
        <v>-3.6519898770464201E-2</v>
      </c>
      <c r="J211" s="3">
        <v>129.11099999999999</v>
      </c>
      <c r="K211" s="3">
        <v>104.736</v>
      </c>
      <c r="L211" s="3">
        <f t="shared" si="20"/>
        <v>-24.374999999999986</v>
      </c>
      <c r="M211" s="4">
        <f t="shared" si="21"/>
        <v>-0.18879104026767657</v>
      </c>
      <c r="N211" s="3">
        <v>7517.1620000000003</v>
      </c>
      <c r="O211" s="3">
        <v>7148.7430000000004</v>
      </c>
      <c r="P211" s="3">
        <f t="shared" si="22"/>
        <v>-368.41899999999987</v>
      </c>
      <c r="Q211" s="4">
        <f t="shared" si="23"/>
        <v>-4.9010384504151946E-2</v>
      </c>
    </row>
    <row r="212" spans="1:17">
      <c r="A212" s="30" t="s">
        <v>181</v>
      </c>
      <c r="B212" s="1" t="s">
        <v>80</v>
      </c>
      <c r="C212" s="1" t="s">
        <v>81</v>
      </c>
      <c r="D212" s="1" t="s">
        <v>6</v>
      </c>
      <c r="E212" s="1" t="s">
        <v>152</v>
      </c>
      <c r="F212" s="3">
        <v>6229.9719999999998</v>
      </c>
      <c r="G212" s="3">
        <v>6287.7640000000001</v>
      </c>
      <c r="H212" s="16">
        <f t="shared" si="18"/>
        <v>57.792000000000371</v>
      </c>
      <c r="I212" s="4">
        <f t="shared" si="19"/>
        <v>9.2764461862750551E-3</v>
      </c>
      <c r="J212" s="3">
        <v>1165.45</v>
      </c>
      <c r="K212" s="3">
        <v>1172.396</v>
      </c>
      <c r="L212" s="3">
        <f t="shared" si="20"/>
        <v>6.9459999999999127</v>
      </c>
      <c r="M212" s="4">
        <f t="shared" si="21"/>
        <v>5.959929640911161E-3</v>
      </c>
      <c r="N212" s="3">
        <v>12175.272000000001</v>
      </c>
      <c r="O212" s="3">
        <v>12176.912</v>
      </c>
      <c r="P212" s="3">
        <f t="shared" si="22"/>
        <v>1.6399999999994179</v>
      </c>
      <c r="Q212" s="4">
        <f t="shared" si="23"/>
        <v>1.3469924942945157E-4</v>
      </c>
    </row>
    <row r="213" spans="1:17">
      <c r="A213" s="30" t="s">
        <v>181</v>
      </c>
      <c r="B213" s="1" t="s">
        <v>82</v>
      </c>
      <c r="C213" s="1" t="s">
        <v>83</v>
      </c>
      <c r="D213" s="1" t="s">
        <v>6</v>
      </c>
      <c r="E213" s="1" t="s">
        <v>152</v>
      </c>
      <c r="F213" s="3"/>
      <c r="G213" s="3"/>
      <c r="H213" s="16">
        <f t="shared" si="18"/>
        <v>0</v>
      </c>
      <c r="I213" s="4">
        <f t="shared" si="19"/>
        <v>0</v>
      </c>
      <c r="J213" s="3"/>
      <c r="K213" s="3"/>
      <c r="L213" s="3">
        <f t="shared" si="20"/>
        <v>0</v>
      </c>
      <c r="M213" s="4">
        <f t="shared" si="21"/>
        <v>0</v>
      </c>
      <c r="N213" s="3"/>
      <c r="O213" s="3"/>
      <c r="P213" s="3">
        <f t="shared" si="22"/>
        <v>0</v>
      </c>
      <c r="Q213" s="4">
        <f t="shared" si="23"/>
        <v>0</v>
      </c>
    </row>
    <row r="214" spans="1:17">
      <c r="A214" s="30" t="s">
        <v>186</v>
      </c>
      <c r="B214" s="1" t="s">
        <v>4</v>
      </c>
      <c r="C214" s="1" t="s">
        <v>5</v>
      </c>
      <c r="D214" s="1" t="s">
        <v>6</v>
      </c>
      <c r="E214" s="1" t="s">
        <v>153</v>
      </c>
      <c r="F214" s="3">
        <v>1483.4269999999999</v>
      </c>
      <c r="G214" s="3">
        <v>2543.5349999999999</v>
      </c>
      <c r="H214" s="16">
        <f t="shared" si="18"/>
        <v>1060.1079999999999</v>
      </c>
      <c r="I214" s="4">
        <f t="shared" si="19"/>
        <v>0.71463442420826906</v>
      </c>
      <c r="J214" s="3">
        <v>44.655000000000001</v>
      </c>
      <c r="K214" s="3">
        <v>49.552999999999997</v>
      </c>
      <c r="L214" s="3">
        <f t="shared" si="20"/>
        <v>4.8979999999999961</v>
      </c>
      <c r="M214" s="4">
        <f t="shared" si="21"/>
        <v>0.10968536558056199</v>
      </c>
      <c r="N214" s="3">
        <v>154.75899999999999</v>
      </c>
      <c r="O214" s="3">
        <v>179.96799999999999</v>
      </c>
      <c r="P214" s="3">
        <f t="shared" si="22"/>
        <v>25.209000000000003</v>
      </c>
      <c r="Q214" s="4">
        <f t="shared" si="23"/>
        <v>0.16289198043409434</v>
      </c>
    </row>
    <row r="215" spans="1:17">
      <c r="A215" s="30" t="s">
        <v>186</v>
      </c>
      <c r="B215" s="1" t="s">
        <v>7</v>
      </c>
      <c r="C215" s="1" t="s">
        <v>8</v>
      </c>
      <c r="D215" s="1" t="s">
        <v>6</v>
      </c>
      <c r="E215" s="1" t="s">
        <v>153</v>
      </c>
      <c r="F215" s="3">
        <v>345.90499999999997</v>
      </c>
      <c r="G215" s="3">
        <v>951.63699999999994</v>
      </c>
      <c r="H215" s="16">
        <f t="shared" si="18"/>
        <v>605.73199999999997</v>
      </c>
      <c r="I215" s="4">
        <f t="shared" si="19"/>
        <v>1.7511513276766744</v>
      </c>
      <c r="J215" s="3">
        <v>40.415999999999997</v>
      </c>
      <c r="K215" s="3">
        <v>46.597000000000001</v>
      </c>
      <c r="L215" s="3">
        <f t="shared" si="20"/>
        <v>6.1810000000000045</v>
      </c>
      <c r="M215" s="4">
        <f t="shared" si="21"/>
        <v>0.15293448139350765</v>
      </c>
      <c r="N215" s="3">
        <v>55.615000000000002</v>
      </c>
      <c r="O215" s="3">
        <v>59.494999999999997</v>
      </c>
      <c r="P215" s="3">
        <f t="shared" si="22"/>
        <v>3.8799999999999955</v>
      </c>
      <c r="Q215" s="4">
        <f t="shared" si="23"/>
        <v>6.9765351074350362E-2</v>
      </c>
    </row>
    <row r="216" spans="1:17">
      <c r="A216" s="30" t="s">
        <v>182</v>
      </c>
      <c r="B216" s="1" t="s">
        <v>38</v>
      </c>
      <c r="C216" s="1" t="s">
        <v>39</v>
      </c>
      <c r="D216" s="1" t="s">
        <v>6</v>
      </c>
      <c r="E216" s="1" t="s">
        <v>153</v>
      </c>
      <c r="F216" s="3">
        <v>342.38799999999998</v>
      </c>
      <c r="G216" s="3">
        <v>386.51</v>
      </c>
      <c r="H216" s="16">
        <f t="shared" si="18"/>
        <v>44.122000000000014</v>
      </c>
      <c r="I216" s="4">
        <f t="shared" si="19"/>
        <v>0.12886549762258029</v>
      </c>
      <c r="J216" s="3">
        <v>77.42</v>
      </c>
      <c r="K216" s="3">
        <v>84.948999999999998</v>
      </c>
      <c r="L216" s="3">
        <f t="shared" si="20"/>
        <v>7.5289999999999964</v>
      </c>
      <c r="M216" s="4">
        <f t="shared" si="21"/>
        <v>9.7248772926892227E-2</v>
      </c>
      <c r="N216" s="3">
        <v>19.962</v>
      </c>
      <c r="O216" s="3">
        <v>25.17</v>
      </c>
      <c r="P216" s="3">
        <f t="shared" si="22"/>
        <v>5.208000000000002</v>
      </c>
      <c r="Q216" s="4">
        <f t="shared" si="23"/>
        <v>0.26089570183348371</v>
      </c>
    </row>
    <row r="217" spans="1:17">
      <c r="A217" s="30" t="s">
        <v>182</v>
      </c>
      <c r="B217" s="1" t="s">
        <v>44</v>
      </c>
      <c r="C217" s="1" t="s">
        <v>45</v>
      </c>
      <c r="D217" s="1" t="s">
        <v>6</v>
      </c>
      <c r="E217" s="1" t="s">
        <v>153</v>
      </c>
      <c r="F217" s="3">
        <v>1504.086</v>
      </c>
      <c r="G217" s="3">
        <v>1613.5989999999999</v>
      </c>
      <c r="H217" s="16">
        <f t="shared" si="18"/>
        <v>109.51299999999992</v>
      </c>
      <c r="I217" s="4">
        <f t="shared" si="19"/>
        <v>7.2810331324139652E-2</v>
      </c>
      <c r="J217" s="3">
        <v>137.56</v>
      </c>
      <c r="K217" s="3">
        <v>150.898</v>
      </c>
      <c r="L217" s="3">
        <f t="shared" si="20"/>
        <v>13.337999999999994</v>
      </c>
      <c r="M217" s="4">
        <f t="shared" si="21"/>
        <v>9.6961325966850781E-2</v>
      </c>
      <c r="N217" s="3">
        <v>282.16899999999998</v>
      </c>
      <c r="O217" s="3">
        <v>186.357</v>
      </c>
      <c r="P217" s="3">
        <f t="shared" si="22"/>
        <v>-95.811999999999983</v>
      </c>
      <c r="Q217" s="4">
        <f t="shared" si="23"/>
        <v>-0.33955537284393389</v>
      </c>
    </row>
    <row r="218" spans="1:17">
      <c r="A218" s="30" t="s">
        <v>182</v>
      </c>
      <c r="B218" s="1" t="s">
        <v>48</v>
      </c>
      <c r="C218" s="1" t="s">
        <v>49</v>
      </c>
      <c r="D218" s="1" t="s">
        <v>6</v>
      </c>
      <c r="E218" s="1" t="s">
        <v>153</v>
      </c>
      <c r="F218" s="3">
        <v>288.93799999999999</v>
      </c>
      <c r="G218" s="3">
        <v>332.25599999999997</v>
      </c>
      <c r="H218" s="16">
        <f t="shared" si="18"/>
        <v>43.317999999999984</v>
      </c>
      <c r="I218" s="4">
        <f t="shared" si="19"/>
        <v>0.14992143643272945</v>
      </c>
      <c r="J218" s="3">
        <v>63.58</v>
      </c>
      <c r="K218" s="3">
        <v>66.72</v>
      </c>
      <c r="L218" s="3">
        <f t="shared" si="20"/>
        <v>3.1400000000000006</v>
      </c>
      <c r="M218" s="4">
        <f t="shared" si="21"/>
        <v>4.9386599559609952E-2</v>
      </c>
      <c r="N218" s="3">
        <v>117.934</v>
      </c>
      <c r="O218" s="3">
        <v>111.76900000000001</v>
      </c>
      <c r="P218" s="3">
        <f t="shared" si="22"/>
        <v>-6.164999999999992</v>
      </c>
      <c r="Q218" s="4">
        <f t="shared" si="23"/>
        <v>-5.2275001271897777E-2</v>
      </c>
    </row>
    <row r="219" spans="1:17">
      <c r="A219" s="30" t="s">
        <v>182</v>
      </c>
      <c r="B219" s="1" t="s">
        <v>50</v>
      </c>
      <c r="C219" s="1" t="s">
        <v>51</v>
      </c>
      <c r="D219" s="1" t="s">
        <v>6</v>
      </c>
      <c r="E219" s="1" t="s">
        <v>153</v>
      </c>
      <c r="F219" s="3">
        <v>829.44</v>
      </c>
      <c r="G219" s="3">
        <v>743.22900000000004</v>
      </c>
      <c r="H219" s="16">
        <f t="shared" si="18"/>
        <v>-86.211000000000013</v>
      </c>
      <c r="I219" s="4">
        <f t="shared" si="19"/>
        <v>-0.10393880208333334</v>
      </c>
      <c r="J219" s="3">
        <v>86</v>
      </c>
      <c r="K219" s="3">
        <v>89.891999999999996</v>
      </c>
      <c r="L219" s="3">
        <f t="shared" si="20"/>
        <v>3.8919999999999959</v>
      </c>
      <c r="M219" s="4">
        <f t="shared" si="21"/>
        <v>4.5255813953488322E-2</v>
      </c>
      <c r="N219" s="3">
        <v>94.524000000000001</v>
      </c>
      <c r="O219" s="3">
        <v>93.173000000000002</v>
      </c>
      <c r="P219" s="3">
        <f t="shared" si="22"/>
        <v>-1.3509999999999991</v>
      </c>
      <c r="Q219" s="4">
        <f t="shared" si="23"/>
        <v>-1.4292666412762887E-2</v>
      </c>
    </row>
    <row r="220" spans="1:17">
      <c r="A220" s="30" t="s">
        <v>182</v>
      </c>
      <c r="B220" s="1" t="s">
        <v>52</v>
      </c>
      <c r="C220" s="1" t="s">
        <v>53</v>
      </c>
      <c r="D220" s="1" t="s">
        <v>6</v>
      </c>
      <c r="E220" s="1" t="s">
        <v>153</v>
      </c>
      <c r="F220" s="3">
        <v>1054.5260000000001</v>
      </c>
      <c r="G220" s="3">
        <v>1100.998</v>
      </c>
      <c r="H220" s="16">
        <f t="shared" si="18"/>
        <v>46.47199999999998</v>
      </c>
      <c r="I220" s="4">
        <f t="shared" si="19"/>
        <v>4.406908886077724E-2</v>
      </c>
      <c r="J220" s="3">
        <v>321.83999999999997</v>
      </c>
      <c r="K220" s="3">
        <v>356.76</v>
      </c>
      <c r="L220" s="3">
        <f t="shared" si="20"/>
        <v>34.920000000000016</v>
      </c>
      <c r="M220" s="4">
        <f t="shared" si="21"/>
        <v>0.10850111856823272</v>
      </c>
      <c r="N220" s="3">
        <v>250.16200000000001</v>
      </c>
      <c r="O220" s="3">
        <v>251.31800000000001</v>
      </c>
      <c r="P220" s="3">
        <f t="shared" si="22"/>
        <v>1.1560000000000059</v>
      </c>
      <c r="Q220" s="4">
        <f t="shared" si="23"/>
        <v>4.6210055883787538E-3</v>
      </c>
    </row>
    <row r="221" spans="1:17">
      <c r="A221" s="30" t="s">
        <v>182</v>
      </c>
      <c r="B221" s="1" t="s">
        <v>54</v>
      </c>
      <c r="C221" s="1" t="s">
        <v>55</v>
      </c>
      <c r="D221" s="1" t="s">
        <v>6</v>
      </c>
      <c r="E221" s="1" t="s">
        <v>153</v>
      </c>
      <c r="F221" s="3">
        <v>157.18299999999999</v>
      </c>
      <c r="G221" s="3">
        <v>185.38200000000001</v>
      </c>
      <c r="H221" s="16">
        <f t="shared" si="18"/>
        <v>28.199000000000012</v>
      </c>
      <c r="I221" s="4">
        <f t="shared" si="19"/>
        <v>0.17940235267172666</v>
      </c>
      <c r="J221" s="3">
        <v>30.221</v>
      </c>
      <c r="K221" s="3">
        <v>33.639000000000003</v>
      </c>
      <c r="L221" s="3">
        <f t="shared" si="20"/>
        <v>3.4180000000000028</v>
      </c>
      <c r="M221" s="4">
        <f t="shared" si="21"/>
        <v>0.11310016213891012</v>
      </c>
      <c r="N221" s="3">
        <v>36.46</v>
      </c>
      <c r="O221" s="3">
        <v>32.848999999999997</v>
      </c>
      <c r="P221" s="3">
        <f t="shared" si="22"/>
        <v>-3.6110000000000042</v>
      </c>
      <c r="Q221" s="4">
        <f t="shared" si="23"/>
        <v>-9.9040043883708281E-2</v>
      </c>
    </row>
    <row r="222" spans="1:17">
      <c r="A222" s="30" t="s">
        <v>182</v>
      </c>
      <c r="B222" s="1" t="s">
        <v>56</v>
      </c>
      <c r="C222" s="1" t="s">
        <v>57</v>
      </c>
      <c r="D222" s="1" t="s">
        <v>6</v>
      </c>
      <c r="E222" s="1" t="s">
        <v>153</v>
      </c>
      <c r="F222" s="3">
        <v>167.642</v>
      </c>
      <c r="G222" s="3">
        <v>180.17699999999999</v>
      </c>
      <c r="H222" s="16">
        <f t="shared" si="18"/>
        <v>12.534999999999997</v>
      </c>
      <c r="I222" s="4">
        <f t="shared" si="19"/>
        <v>7.4772431729518835E-2</v>
      </c>
      <c r="J222" s="3">
        <v>29.57</v>
      </c>
      <c r="K222" s="3">
        <v>34.951999999999998</v>
      </c>
      <c r="L222" s="3">
        <f t="shared" si="20"/>
        <v>5.3819999999999979</v>
      </c>
      <c r="M222" s="4">
        <f t="shared" si="21"/>
        <v>0.18200879269529921</v>
      </c>
      <c r="N222" s="3">
        <v>49.789000000000001</v>
      </c>
      <c r="O222" s="3">
        <v>23.963999999999999</v>
      </c>
      <c r="P222" s="3">
        <f t="shared" si="22"/>
        <v>-25.825000000000003</v>
      </c>
      <c r="Q222" s="4">
        <f t="shared" si="23"/>
        <v>-0.51868886701881944</v>
      </c>
    </row>
    <row r="223" spans="1:17">
      <c r="A223" s="30" t="s">
        <v>182</v>
      </c>
      <c r="B223" s="1" t="s">
        <v>58</v>
      </c>
      <c r="C223" s="1" t="s">
        <v>59</v>
      </c>
      <c r="D223" s="1" t="s">
        <v>6</v>
      </c>
      <c r="E223" s="1" t="s">
        <v>153</v>
      </c>
      <c r="F223" s="3">
        <v>65.100999999999999</v>
      </c>
      <c r="G223" s="3">
        <v>86.412999999999997</v>
      </c>
      <c r="H223" s="16">
        <f t="shared" si="18"/>
        <v>21.311999999999998</v>
      </c>
      <c r="I223" s="4">
        <f t="shared" si="19"/>
        <v>0.32736824319134877</v>
      </c>
      <c r="J223" s="3">
        <v>3.69</v>
      </c>
      <c r="K223" s="3">
        <v>6.2519999999999998</v>
      </c>
      <c r="L223" s="3">
        <f t="shared" si="20"/>
        <v>2.5619999999999998</v>
      </c>
      <c r="M223" s="4">
        <f t="shared" si="21"/>
        <v>0.69430894308943081</v>
      </c>
      <c r="N223" s="3">
        <v>15.244999999999999</v>
      </c>
      <c r="O223" s="3">
        <v>5.5270000000000001</v>
      </c>
      <c r="P223" s="3">
        <f t="shared" si="22"/>
        <v>-9.718</v>
      </c>
      <c r="Q223" s="4">
        <f t="shared" si="23"/>
        <v>-0.6374549032469663</v>
      </c>
    </row>
    <row r="224" spans="1:17">
      <c r="A224" s="30" t="s">
        <v>182</v>
      </c>
      <c r="B224" s="1" t="s">
        <v>60</v>
      </c>
      <c r="C224" s="1" t="s">
        <v>61</v>
      </c>
      <c r="D224" s="1" t="s">
        <v>6</v>
      </c>
      <c r="E224" s="1" t="s">
        <v>153</v>
      </c>
      <c r="F224" s="3">
        <v>241.249</v>
      </c>
      <c r="G224" s="3">
        <v>251.881</v>
      </c>
      <c r="H224" s="16">
        <f t="shared" si="18"/>
        <v>10.632000000000005</v>
      </c>
      <c r="I224" s="4">
        <f t="shared" si="19"/>
        <v>4.4070648997508823E-2</v>
      </c>
      <c r="J224" s="3">
        <v>70.34</v>
      </c>
      <c r="K224" s="3">
        <v>80.242000000000004</v>
      </c>
      <c r="L224" s="3">
        <f t="shared" si="20"/>
        <v>9.902000000000001</v>
      </c>
      <c r="M224" s="4">
        <f t="shared" si="21"/>
        <v>0.14077338640887122</v>
      </c>
      <c r="N224" s="3">
        <v>32.158999999999999</v>
      </c>
      <c r="O224" s="3">
        <v>32.884</v>
      </c>
      <c r="P224" s="3">
        <f t="shared" si="22"/>
        <v>0.72500000000000142</v>
      </c>
      <c r="Q224" s="4">
        <f t="shared" si="23"/>
        <v>2.2544233340588995E-2</v>
      </c>
    </row>
    <row r="225" spans="1:17">
      <c r="A225" s="30" t="s">
        <v>182</v>
      </c>
      <c r="B225" s="1" t="s">
        <v>62</v>
      </c>
      <c r="C225" s="1" t="s">
        <v>63</v>
      </c>
      <c r="D225" s="1" t="s">
        <v>6</v>
      </c>
      <c r="E225" s="1" t="s">
        <v>153</v>
      </c>
      <c r="F225" s="3">
        <v>2972.8519999999999</v>
      </c>
      <c r="G225" s="3">
        <v>2320.3090000000002</v>
      </c>
      <c r="H225" s="16">
        <f t="shared" si="18"/>
        <v>-652.54299999999967</v>
      </c>
      <c r="I225" s="4">
        <f t="shared" si="19"/>
        <v>-0.21950066804536508</v>
      </c>
      <c r="J225" s="3">
        <v>321.58999999999997</v>
      </c>
      <c r="K225" s="3">
        <v>383.24099999999999</v>
      </c>
      <c r="L225" s="3">
        <f t="shared" si="20"/>
        <v>61.65100000000001</v>
      </c>
      <c r="M225" s="4">
        <f t="shared" si="21"/>
        <v>0.19170683168008959</v>
      </c>
      <c r="N225" s="3">
        <v>567.25</v>
      </c>
      <c r="O225" s="3">
        <v>677.94500000000005</v>
      </c>
      <c r="P225" s="3">
        <f t="shared" si="22"/>
        <v>110.69500000000005</v>
      </c>
      <c r="Q225" s="4">
        <f t="shared" si="23"/>
        <v>0.19514323490524468</v>
      </c>
    </row>
    <row r="226" spans="1:17">
      <c r="A226" s="30" t="s">
        <v>181</v>
      </c>
      <c r="B226" s="1" t="s">
        <v>64</v>
      </c>
      <c r="C226" s="1" t="s">
        <v>65</v>
      </c>
      <c r="D226" s="1" t="s">
        <v>6</v>
      </c>
      <c r="E226" s="1" t="s">
        <v>153</v>
      </c>
      <c r="F226" s="3">
        <v>944.971</v>
      </c>
      <c r="G226" s="3">
        <v>694.14099999999996</v>
      </c>
      <c r="H226" s="16">
        <f t="shared" si="18"/>
        <v>-250.83000000000004</v>
      </c>
      <c r="I226" s="4">
        <f t="shared" si="19"/>
        <v>-0.26543671710560435</v>
      </c>
      <c r="J226" s="3">
        <v>14.398999999999999</v>
      </c>
      <c r="K226" s="3">
        <v>15.282</v>
      </c>
      <c r="L226" s="3">
        <f t="shared" si="20"/>
        <v>0.8830000000000009</v>
      </c>
      <c r="M226" s="4">
        <f t="shared" si="21"/>
        <v>6.132370303493305E-2</v>
      </c>
      <c r="N226" s="3">
        <v>315.476</v>
      </c>
      <c r="O226" s="3">
        <v>312.50200000000001</v>
      </c>
      <c r="P226" s="3">
        <f t="shared" si="22"/>
        <v>-2.9739999999999895</v>
      </c>
      <c r="Q226" s="4">
        <f t="shared" si="23"/>
        <v>-9.4270245597129088E-3</v>
      </c>
    </row>
    <row r="227" spans="1:17">
      <c r="A227" s="30" t="s">
        <v>181</v>
      </c>
      <c r="B227" s="1" t="s">
        <v>66</v>
      </c>
      <c r="C227" s="1" t="s">
        <v>67</v>
      </c>
      <c r="D227" s="1" t="s">
        <v>6</v>
      </c>
      <c r="E227" s="1" t="s">
        <v>153</v>
      </c>
      <c r="F227" s="3">
        <v>798.88300000000004</v>
      </c>
      <c r="G227" s="3">
        <v>651.16399999999999</v>
      </c>
      <c r="H227" s="16">
        <f t="shared" si="18"/>
        <v>-147.71900000000005</v>
      </c>
      <c r="I227" s="4">
        <f t="shared" si="19"/>
        <v>-0.18490692629584063</v>
      </c>
      <c r="J227" s="3">
        <v>33.975000000000001</v>
      </c>
      <c r="K227" s="3">
        <v>37.905999999999999</v>
      </c>
      <c r="L227" s="3">
        <f t="shared" si="20"/>
        <v>3.9309999999999974</v>
      </c>
      <c r="M227" s="4">
        <f t="shared" si="21"/>
        <v>0.11570272259013972</v>
      </c>
      <c r="N227" s="3">
        <v>209.23</v>
      </c>
      <c r="O227" s="3">
        <v>207.37200000000001</v>
      </c>
      <c r="P227" s="3">
        <f t="shared" si="22"/>
        <v>-1.8579999999999757</v>
      </c>
      <c r="Q227" s="4">
        <f t="shared" si="23"/>
        <v>-8.8801797065429233E-3</v>
      </c>
    </row>
    <row r="228" spans="1:17">
      <c r="A228" s="30" t="s">
        <v>181</v>
      </c>
      <c r="B228" s="1" t="s">
        <v>68</v>
      </c>
      <c r="C228" s="1" t="s">
        <v>69</v>
      </c>
      <c r="D228" s="1" t="s">
        <v>6</v>
      </c>
      <c r="E228" s="1" t="s">
        <v>153</v>
      </c>
      <c r="F228" s="3">
        <v>1770.171</v>
      </c>
      <c r="G228" s="3">
        <v>2164.0949999999998</v>
      </c>
      <c r="H228" s="16">
        <f t="shared" si="18"/>
        <v>393.92399999999975</v>
      </c>
      <c r="I228" s="4">
        <f t="shared" si="19"/>
        <v>0.22253443311408883</v>
      </c>
      <c r="J228" s="3">
        <v>31.523</v>
      </c>
      <c r="K228" s="3">
        <v>33.256</v>
      </c>
      <c r="L228" s="3">
        <f t="shared" si="20"/>
        <v>1.7330000000000005</v>
      </c>
      <c r="M228" s="4">
        <f t="shared" si="21"/>
        <v>5.4975732005202567E-2</v>
      </c>
      <c r="N228" s="3">
        <v>201.71700000000001</v>
      </c>
      <c r="O228" s="3">
        <v>241.28299999999999</v>
      </c>
      <c r="P228" s="3">
        <f t="shared" si="22"/>
        <v>39.565999999999974</v>
      </c>
      <c r="Q228" s="4">
        <f t="shared" si="23"/>
        <v>0.19614608585295226</v>
      </c>
    </row>
    <row r="229" spans="1:17">
      <c r="A229" s="30" t="s">
        <v>181</v>
      </c>
      <c r="B229" s="1" t="s">
        <v>70</v>
      </c>
      <c r="C229" s="1" t="s">
        <v>71</v>
      </c>
      <c r="D229" s="1" t="s">
        <v>6</v>
      </c>
      <c r="E229" s="1" t="s">
        <v>153</v>
      </c>
      <c r="F229" s="3">
        <v>2586.8449999999998</v>
      </c>
      <c r="G229" s="3">
        <v>1734.5730000000001</v>
      </c>
      <c r="H229" s="16">
        <f t="shared" si="18"/>
        <v>-852.27199999999971</v>
      </c>
      <c r="I229" s="4">
        <f t="shared" si="19"/>
        <v>-0.32946388361111695</v>
      </c>
      <c r="J229" s="3">
        <v>41.051000000000002</v>
      </c>
      <c r="K229" s="3">
        <v>42.607999999999997</v>
      </c>
      <c r="L229" s="3">
        <f t="shared" si="20"/>
        <v>1.5569999999999951</v>
      </c>
      <c r="M229" s="4">
        <f t="shared" si="21"/>
        <v>3.7928430488903923E-2</v>
      </c>
      <c r="N229" s="3">
        <v>882.375</v>
      </c>
      <c r="O229" s="3">
        <v>873.90499999999997</v>
      </c>
      <c r="P229" s="3">
        <f t="shared" si="22"/>
        <v>-8.4700000000000273</v>
      </c>
      <c r="Q229" s="4">
        <f t="shared" si="23"/>
        <v>-9.5990933559994638E-3</v>
      </c>
    </row>
    <row r="230" spans="1:17">
      <c r="A230" s="30" t="s">
        <v>181</v>
      </c>
      <c r="B230" s="1" t="s">
        <v>72</v>
      </c>
      <c r="C230" s="1" t="s">
        <v>73</v>
      </c>
      <c r="D230" s="1" t="s">
        <v>6</v>
      </c>
      <c r="E230" s="1" t="s">
        <v>153</v>
      </c>
      <c r="F230" s="3">
        <v>362.584</v>
      </c>
      <c r="G230" s="3">
        <v>357.64100000000002</v>
      </c>
      <c r="H230" s="16">
        <f t="shared" si="18"/>
        <v>-4.9429999999999836</v>
      </c>
      <c r="I230" s="4">
        <f t="shared" si="19"/>
        <v>-1.3632703042605254E-2</v>
      </c>
      <c r="J230" s="3">
        <v>10.907</v>
      </c>
      <c r="K230" s="3">
        <v>10.907</v>
      </c>
      <c r="L230" s="3">
        <f t="shared" si="20"/>
        <v>0</v>
      </c>
      <c r="M230" s="4">
        <f t="shared" si="21"/>
        <v>0</v>
      </c>
      <c r="N230" s="3">
        <v>98.692999999999998</v>
      </c>
      <c r="O230" s="3">
        <v>97.069000000000003</v>
      </c>
      <c r="P230" s="3">
        <f t="shared" si="22"/>
        <v>-1.6239999999999952</v>
      </c>
      <c r="Q230" s="4">
        <f t="shared" si="23"/>
        <v>-1.6455067735300328E-2</v>
      </c>
    </row>
    <row r="231" spans="1:17">
      <c r="A231" s="30" t="s">
        <v>181</v>
      </c>
      <c r="B231" s="1" t="s">
        <v>74</v>
      </c>
      <c r="C231" s="1" t="s">
        <v>75</v>
      </c>
      <c r="D231" s="1" t="s">
        <v>6</v>
      </c>
      <c r="E231" s="1" t="s">
        <v>153</v>
      </c>
      <c r="F231" s="3">
        <v>843.02800000000002</v>
      </c>
      <c r="G231" s="3">
        <v>633.31799999999998</v>
      </c>
      <c r="H231" s="16">
        <f t="shared" si="18"/>
        <v>-209.71000000000004</v>
      </c>
      <c r="I231" s="4">
        <f t="shared" si="19"/>
        <v>-0.24875804836850024</v>
      </c>
      <c r="J231" s="3">
        <v>23.058</v>
      </c>
      <c r="K231" s="3">
        <v>23.940999999999999</v>
      </c>
      <c r="L231" s="3">
        <f t="shared" si="20"/>
        <v>0.88299999999999912</v>
      </c>
      <c r="M231" s="4">
        <f t="shared" si="21"/>
        <v>3.8294735016046452E-2</v>
      </c>
      <c r="N231" s="3">
        <v>313.03399999999999</v>
      </c>
      <c r="O231" s="3">
        <v>286.03300000000002</v>
      </c>
      <c r="P231" s="3">
        <f t="shared" si="22"/>
        <v>-27.000999999999976</v>
      </c>
      <c r="Q231" s="4">
        <f t="shared" si="23"/>
        <v>-8.6255806078572861E-2</v>
      </c>
    </row>
    <row r="232" spans="1:17">
      <c r="A232" s="30" t="s">
        <v>181</v>
      </c>
      <c r="B232" s="1" t="s">
        <v>76</v>
      </c>
      <c r="C232" s="1" t="s">
        <v>77</v>
      </c>
      <c r="D232" s="1" t="s">
        <v>6</v>
      </c>
      <c r="E232" s="1" t="s">
        <v>153</v>
      </c>
      <c r="F232" s="3">
        <v>88.927000000000007</v>
      </c>
      <c r="G232" s="3">
        <v>100.947</v>
      </c>
      <c r="H232" s="16">
        <f t="shared" si="18"/>
        <v>12.019999999999996</v>
      </c>
      <c r="I232" s="4">
        <f t="shared" si="19"/>
        <v>0.13516704712854358</v>
      </c>
      <c r="J232" s="3">
        <v>3.1789999999999998</v>
      </c>
      <c r="K232" s="3">
        <v>4.2359999999999998</v>
      </c>
      <c r="L232" s="3">
        <f t="shared" si="20"/>
        <v>1.0569999999999999</v>
      </c>
      <c r="M232" s="4">
        <f t="shared" si="21"/>
        <v>0.33249449512425289</v>
      </c>
      <c r="N232" s="3">
        <v>4.9619999999999997</v>
      </c>
      <c r="O232" s="3">
        <v>1.337</v>
      </c>
      <c r="P232" s="3">
        <f t="shared" si="22"/>
        <v>-3.625</v>
      </c>
      <c r="Q232" s="4">
        <f t="shared" si="23"/>
        <v>-0.73055219669488114</v>
      </c>
    </row>
    <row r="233" spans="1:17">
      <c r="A233" s="30" t="s">
        <v>181</v>
      </c>
      <c r="B233" s="1" t="s">
        <v>78</v>
      </c>
      <c r="C233" s="1" t="s">
        <v>79</v>
      </c>
      <c r="D233" s="1" t="s">
        <v>6</v>
      </c>
      <c r="E233" s="1" t="s">
        <v>153</v>
      </c>
      <c r="F233" s="3">
        <v>315.50299999999999</v>
      </c>
      <c r="G233" s="3">
        <v>284.62</v>
      </c>
      <c r="H233" s="16">
        <f t="shared" si="18"/>
        <v>-30.882999999999981</v>
      </c>
      <c r="I233" s="4">
        <f t="shared" si="19"/>
        <v>-9.7884964643759273E-2</v>
      </c>
      <c r="J233" s="3">
        <v>23.484999999999999</v>
      </c>
      <c r="K233" s="3">
        <v>23.530999999999999</v>
      </c>
      <c r="L233" s="3">
        <f t="shared" si="20"/>
        <v>4.5999999999999375E-2</v>
      </c>
      <c r="M233" s="4">
        <f t="shared" si="21"/>
        <v>1.9586970406642273E-3</v>
      </c>
      <c r="N233" s="3">
        <v>24.221</v>
      </c>
      <c r="O233" s="3">
        <v>13.242000000000001</v>
      </c>
      <c r="P233" s="3">
        <f t="shared" si="22"/>
        <v>-10.978999999999999</v>
      </c>
      <c r="Q233" s="4">
        <f t="shared" si="23"/>
        <v>-0.45328434003550633</v>
      </c>
    </row>
    <row r="234" spans="1:17">
      <c r="A234" s="30" t="s">
        <v>181</v>
      </c>
      <c r="B234" s="1" t="s">
        <v>80</v>
      </c>
      <c r="C234" s="1" t="s">
        <v>81</v>
      </c>
      <c r="D234" s="1" t="s">
        <v>6</v>
      </c>
      <c r="E234" s="1" t="s">
        <v>153</v>
      </c>
      <c r="F234" s="3">
        <v>1439.075</v>
      </c>
      <c r="G234" s="3">
        <v>1722.7729999999999</v>
      </c>
      <c r="H234" s="16">
        <f t="shared" si="18"/>
        <v>283.69799999999987</v>
      </c>
      <c r="I234" s="4">
        <f t="shared" si="19"/>
        <v>0.19713913451348947</v>
      </c>
      <c r="J234" s="3">
        <v>40.613</v>
      </c>
      <c r="K234" s="3">
        <v>45.679000000000002</v>
      </c>
      <c r="L234" s="3">
        <f t="shared" si="20"/>
        <v>5.0660000000000025</v>
      </c>
      <c r="M234" s="4">
        <f t="shared" si="21"/>
        <v>0.12473838426119721</v>
      </c>
      <c r="N234" s="3">
        <v>1373.646</v>
      </c>
      <c r="O234" s="3">
        <v>1425.905</v>
      </c>
      <c r="P234" s="3">
        <f t="shared" si="22"/>
        <v>52.259000000000015</v>
      </c>
      <c r="Q234" s="4">
        <f t="shared" si="23"/>
        <v>3.8044008427207607E-2</v>
      </c>
    </row>
    <row r="235" spans="1:17">
      <c r="A235" s="30" t="s">
        <v>181</v>
      </c>
      <c r="B235" s="1" t="s">
        <v>82</v>
      </c>
      <c r="C235" s="1" t="s">
        <v>83</v>
      </c>
      <c r="D235" s="1" t="s">
        <v>6</v>
      </c>
      <c r="E235" s="1" t="s">
        <v>153</v>
      </c>
      <c r="F235" s="3">
        <v>1513.8889999999999</v>
      </c>
      <c r="G235" s="3">
        <v>1842.2</v>
      </c>
      <c r="H235" s="16">
        <f t="shared" si="18"/>
        <v>328.31100000000015</v>
      </c>
      <c r="I235" s="4">
        <f t="shared" si="19"/>
        <v>0.21686596573460815</v>
      </c>
      <c r="J235" s="3">
        <v>80.78</v>
      </c>
      <c r="K235" s="3">
        <v>83.265000000000001</v>
      </c>
      <c r="L235" s="3">
        <f t="shared" si="20"/>
        <v>2.4849999999999994</v>
      </c>
      <c r="M235" s="4">
        <f t="shared" si="21"/>
        <v>3.0762564991334482E-2</v>
      </c>
      <c r="N235" s="3">
        <v>193.37</v>
      </c>
      <c r="O235" s="3">
        <v>212.37899999999999</v>
      </c>
      <c r="P235" s="3">
        <f t="shared" si="22"/>
        <v>19.008999999999986</v>
      </c>
      <c r="Q235" s="4">
        <f t="shared" si="23"/>
        <v>9.8303769974659908E-2</v>
      </c>
    </row>
    <row r="236" spans="1:17">
      <c r="A236" s="30" t="s">
        <v>185</v>
      </c>
      <c r="B236" s="1" t="s">
        <v>9</v>
      </c>
      <c r="C236" s="1" t="s">
        <v>10</v>
      </c>
      <c r="D236" s="1" t="s">
        <v>11</v>
      </c>
      <c r="E236" s="1" t="s">
        <v>3</v>
      </c>
      <c r="F236" s="3">
        <v>1292.8542</v>
      </c>
      <c r="G236" s="3">
        <v>1295.5554</v>
      </c>
      <c r="H236" s="16">
        <f t="shared" si="18"/>
        <v>2.7011999999999716</v>
      </c>
      <c r="I236" s="4">
        <f t="shared" si="19"/>
        <v>2.089330722675435E-3</v>
      </c>
      <c r="J236" s="3">
        <v>921.6069</v>
      </c>
      <c r="K236" s="3">
        <v>950.43640000000005</v>
      </c>
      <c r="L236" s="3">
        <f t="shared" si="20"/>
        <v>28.829500000000053</v>
      </c>
      <c r="M236" s="4">
        <f t="shared" si="21"/>
        <v>3.1281775342610882E-2</v>
      </c>
      <c r="N236" s="3">
        <v>629.97789999999998</v>
      </c>
      <c r="O236" s="3">
        <v>468.59289999999999</v>
      </c>
      <c r="P236" s="3">
        <f t="shared" si="22"/>
        <v>-161.38499999999999</v>
      </c>
      <c r="Q236" s="4">
        <f t="shared" si="23"/>
        <v>-0.25617565314592783</v>
      </c>
    </row>
    <row r="237" spans="1:17">
      <c r="A237" s="30" t="s">
        <v>182</v>
      </c>
      <c r="B237" s="1" t="s">
        <v>40</v>
      </c>
      <c r="C237" s="1" t="s">
        <v>41</v>
      </c>
      <c r="D237" s="1" t="s">
        <v>11</v>
      </c>
      <c r="E237" s="1" t="s">
        <v>3</v>
      </c>
      <c r="F237" s="3">
        <v>1742.8359</v>
      </c>
      <c r="G237" s="3">
        <v>1714.7227</v>
      </c>
      <c r="H237" s="16">
        <f t="shared" si="18"/>
        <v>-28.113200000000006</v>
      </c>
      <c r="I237" s="4">
        <f t="shared" si="19"/>
        <v>-1.6130721199855938E-2</v>
      </c>
      <c r="J237" s="3">
        <v>4033.2249000000002</v>
      </c>
      <c r="K237" s="3">
        <v>3907.7755000000002</v>
      </c>
      <c r="L237" s="3">
        <f t="shared" si="20"/>
        <v>-125.44939999999997</v>
      </c>
      <c r="M237" s="4">
        <f t="shared" si="21"/>
        <v>-3.1103993233801558E-2</v>
      </c>
      <c r="N237" s="3">
        <v>442.66840000000002</v>
      </c>
      <c r="O237" s="3">
        <v>43.331299999999999</v>
      </c>
      <c r="P237" s="3">
        <f t="shared" si="22"/>
        <v>-399.33710000000002</v>
      </c>
      <c r="Q237" s="4">
        <f t="shared" si="23"/>
        <v>-0.9021134103992966</v>
      </c>
    </row>
    <row r="238" spans="1:17">
      <c r="A238" s="30" t="s">
        <v>182</v>
      </c>
      <c r="B238" s="1" t="s">
        <v>42</v>
      </c>
      <c r="C238" s="1" t="s">
        <v>43</v>
      </c>
      <c r="D238" s="1" t="s">
        <v>11</v>
      </c>
      <c r="E238" s="1" t="s">
        <v>3</v>
      </c>
      <c r="F238" s="3">
        <v>1355.6110000000001</v>
      </c>
      <c r="G238" s="3">
        <v>1350.8742</v>
      </c>
      <c r="H238" s="16">
        <f t="shared" si="18"/>
        <v>-4.7368000000001302</v>
      </c>
      <c r="I238" s="4">
        <f t="shared" si="19"/>
        <v>-3.4942177365041519E-3</v>
      </c>
      <c r="J238" s="3">
        <v>409.86360000000002</v>
      </c>
      <c r="K238" s="3">
        <v>397.76850000000002</v>
      </c>
      <c r="L238" s="3">
        <f t="shared" si="20"/>
        <v>-12.095100000000002</v>
      </c>
      <c r="M238" s="4">
        <f t="shared" si="21"/>
        <v>-2.9510061396035174E-2</v>
      </c>
      <c r="N238" s="3">
        <v>411.70679999999999</v>
      </c>
      <c r="O238" s="3">
        <v>34.780099999999997</v>
      </c>
      <c r="P238" s="3">
        <f t="shared" si="22"/>
        <v>-376.92669999999998</v>
      </c>
      <c r="Q238" s="4">
        <f t="shared" si="23"/>
        <v>-0.91552216285958843</v>
      </c>
    </row>
    <row r="239" spans="1:17">
      <c r="A239" s="30" t="s">
        <v>182</v>
      </c>
      <c r="B239" s="1" t="s">
        <v>46</v>
      </c>
      <c r="C239" s="1" t="s">
        <v>47</v>
      </c>
      <c r="D239" s="1" t="s">
        <v>11</v>
      </c>
      <c r="E239" s="1" t="s">
        <v>3</v>
      </c>
      <c r="F239" s="3">
        <v>727.17499999999995</v>
      </c>
      <c r="G239" s="3">
        <v>705.7346</v>
      </c>
      <c r="H239" s="16">
        <f t="shared" si="18"/>
        <v>-21.440399999999954</v>
      </c>
      <c r="I239" s="4">
        <f t="shared" si="19"/>
        <v>-2.9484511981297427E-2</v>
      </c>
      <c r="J239" s="3">
        <v>724.97109999999998</v>
      </c>
      <c r="K239" s="3">
        <v>679.44949999999994</v>
      </c>
      <c r="L239" s="3">
        <f t="shared" si="20"/>
        <v>-45.521600000000035</v>
      </c>
      <c r="M239" s="4">
        <f t="shared" si="21"/>
        <v>-6.2790916768958149E-2</v>
      </c>
      <c r="N239" s="3">
        <v>274.22410000000002</v>
      </c>
      <c r="O239" s="3">
        <v>22.7621</v>
      </c>
      <c r="P239" s="3">
        <f t="shared" si="22"/>
        <v>-251.46200000000002</v>
      </c>
      <c r="Q239" s="4">
        <f t="shared" si="23"/>
        <v>-0.91699453111524476</v>
      </c>
    </row>
    <row r="240" spans="1:17">
      <c r="A240" s="30" t="s">
        <v>180</v>
      </c>
      <c r="B240" s="1" t="s">
        <v>94</v>
      </c>
      <c r="C240" s="1" t="s">
        <v>95</v>
      </c>
      <c r="D240" s="1" t="s">
        <v>11</v>
      </c>
      <c r="E240" s="1" t="s">
        <v>3</v>
      </c>
      <c r="F240" s="3">
        <v>2116.0942</v>
      </c>
      <c r="G240" s="3">
        <v>2050.4848999999999</v>
      </c>
      <c r="H240" s="16">
        <f t="shared" si="18"/>
        <v>-65.609300000000076</v>
      </c>
      <c r="I240" s="4">
        <f t="shared" si="19"/>
        <v>-3.100490516915555E-2</v>
      </c>
      <c r="J240" s="3">
        <v>1334.4256</v>
      </c>
      <c r="K240" s="3">
        <v>1238.2019</v>
      </c>
      <c r="L240" s="3">
        <f t="shared" si="20"/>
        <v>-96.223700000000008</v>
      </c>
      <c r="M240" s="4">
        <f t="shared" si="21"/>
        <v>-7.2108703550051806E-2</v>
      </c>
      <c r="N240" s="3">
        <v>2923.8888999999999</v>
      </c>
      <c r="O240" s="3">
        <v>1534.2971</v>
      </c>
      <c r="P240" s="3">
        <f t="shared" si="22"/>
        <v>-1389.5917999999999</v>
      </c>
      <c r="Q240" s="4">
        <f t="shared" si="23"/>
        <v>-0.47525465143357531</v>
      </c>
    </row>
    <row r="241" spans="1:17">
      <c r="A241" s="30" t="s">
        <v>180</v>
      </c>
      <c r="B241" s="1" t="s">
        <v>101</v>
      </c>
      <c r="C241" s="1" t="s">
        <v>102</v>
      </c>
      <c r="D241" s="1" t="s">
        <v>11</v>
      </c>
      <c r="E241" s="1" t="s">
        <v>3</v>
      </c>
      <c r="F241" s="3">
        <v>1363.1356000000001</v>
      </c>
      <c r="G241" s="3">
        <v>1204.6107</v>
      </c>
      <c r="H241" s="16">
        <f t="shared" si="18"/>
        <v>-158.52490000000012</v>
      </c>
      <c r="I241" s="4">
        <f t="shared" si="19"/>
        <v>-0.11629429970136508</v>
      </c>
      <c r="J241" s="3">
        <v>1288.3883000000001</v>
      </c>
      <c r="K241" s="3">
        <v>1269.934</v>
      </c>
      <c r="L241" s="3">
        <f t="shared" si="20"/>
        <v>-18.454300000000103</v>
      </c>
      <c r="M241" s="4">
        <f t="shared" si="21"/>
        <v>-1.4323554474998028E-2</v>
      </c>
      <c r="N241" s="3">
        <v>1950.5164</v>
      </c>
      <c r="O241" s="3">
        <v>1048.2644</v>
      </c>
      <c r="P241" s="3">
        <f t="shared" si="22"/>
        <v>-902.25199999999995</v>
      </c>
      <c r="Q241" s="4">
        <f t="shared" si="23"/>
        <v>-0.46257083508756963</v>
      </c>
    </row>
    <row r="242" spans="1:17">
      <c r="A242" s="30" t="s">
        <v>180</v>
      </c>
      <c r="B242" s="1" t="s">
        <v>108</v>
      </c>
      <c r="C242" s="1" t="s">
        <v>109</v>
      </c>
      <c r="D242" s="1" t="s">
        <v>11</v>
      </c>
      <c r="E242" s="1" t="s">
        <v>3</v>
      </c>
      <c r="F242" s="3">
        <v>1477.9087</v>
      </c>
      <c r="G242" s="3">
        <v>1395.7139</v>
      </c>
      <c r="H242" s="16">
        <f t="shared" si="18"/>
        <v>-82.194799999999987</v>
      </c>
      <c r="I242" s="4">
        <f t="shared" si="19"/>
        <v>-5.561561414450026E-2</v>
      </c>
      <c r="J242" s="3">
        <v>949.74040000000002</v>
      </c>
      <c r="K242" s="3">
        <v>851.50379999999996</v>
      </c>
      <c r="L242" s="3">
        <f t="shared" si="20"/>
        <v>-98.236600000000067</v>
      </c>
      <c r="M242" s="4">
        <f t="shared" si="21"/>
        <v>-0.10343521240119939</v>
      </c>
      <c r="N242" s="3">
        <v>1580.4713999999999</v>
      </c>
      <c r="O242" s="3">
        <v>881.81960000000004</v>
      </c>
      <c r="P242" s="3">
        <f t="shared" si="22"/>
        <v>-698.65179999999987</v>
      </c>
      <c r="Q242" s="4">
        <f t="shared" si="23"/>
        <v>-0.44205279513441365</v>
      </c>
    </row>
    <row r="243" spans="1:17">
      <c r="A243" s="30" t="s">
        <v>180</v>
      </c>
      <c r="B243" s="1" t="s">
        <v>124</v>
      </c>
      <c r="C243" s="1" t="s">
        <v>31</v>
      </c>
      <c r="D243" s="1" t="s">
        <v>11</v>
      </c>
      <c r="E243" s="1" t="s">
        <v>3</v>
      </c>
      <c r="F243" s="3">
        <v>3400.5426000000002</v>
      </c>
      <c r="G243" s="3">
        <v>3379.7894999999999</v>
      </c>
      <c r="H243" s="16">
        <f t="shared" si="18"/>
        <v>-20.753100000000359</v>
      </c>
      <c r="I243" s="4">
        <f t="shared" si="19"/>
        <v>-6.1028789934877911E-3</v>
      </c>
      <c r="J243" s="3">
        <v>1896.8395</v>
      </c>
      <c r="K243" s="3">
        <v>1733.4242999999999</v>
      </c>
      <c r="L243" s="3">
        <f t="shared" si="20"/>
        <v>-163.41520000000014</v>
      </c>
      <c r="M243" s="4">
        <f t="shared" si="21"/>
        <v>-8.6151305895939084E-2</v>
      </c>
      <c r="N243" s="3">
        <v>4636.7327999999998</v>
      </c>
      <c r="O243" s="3">
        <v>2884.3186999999998</v>
      </c>
      <c r="P243" s="3">
        <f t="shared" si="22"/>
        <v>-1752.4141</v>
      </c>
      <c r="Q243" s="4">
        <f t="shared" si="23"/>
        <v>-0.37794157558529146</v>
      </c>
    </row>
    <row r="244" spans="1:17">
      <c r="A244" s="30" t="s">
        <v>180</v>
      </c>
      <c r="B244" s="1" t="s">
        <v>127</v>
      </c>
      <c r="C244" s="1" t="s">
        <v>128</v>
      </c>
      <c r="D244" s="1" t="s">
        <v>11</v>
      </c>
      <c r="E244" s="1" t="s">
        <v>3</v>
      </c>
      <c r="F244" s="3">
        <v>4566.8768</v>
      </c>
      <c r="G244" s="3">
        <v>4643.9719999999998</v>
      </c>
      <c r="H244" s="16">
        <f t="shared" si="18"/>
        <v>77.09519999999975</v>
      </c>
      <c r="I244" s="4">
        <f t="shared" si="19"/>
        <v>1.6881383793843477E-2</v>
      </c>
      <c r="J244" s="3">
        <v>2252.2593999999999</v>
      </c>
      <c r="K244" s="3">
        <v>1954.1012000000001</v>
      </c>
      <c r="L244" s="3">
        <f t="shared" si="20"/>
        <v>-298.15819999999985</v>
      </c>
      <c r="M244" s="4">
        <f t="shared" si="21"/>
        <v>-0.13238182067305385</v>
      </c>
      <c r="N244" s="3">
        <v>3912.9787000000001</v>
      </c>
      <c r="O244" s="3">
        <v>2837.7247000000002</v>
      </c>
      <c r="P244" s="3">
        <f t="shared" si="22"/>
        <v>-1075.2539999999999</v>
      </c>
      <c r="Q244" s="4">
        <f t="shared" si="23"/>
        <v>-0.27479168235697266</v>
      </c>
    </row>
    <row r="245" spans="1:17">
      <c r="A245" s="30" t="s">
        <v>185</v>
      </c>
      <c r="B245" s="1" t="s">
        <v>9</v>
      </c>
      <c r="C245" s="1" t="s">
        <v>10</v>
      </c>
      <c r="D245" s="1" t="s">
        <v>11</v>
      </c>
      <c r="E245" s="1" t="s">
        <v>154</v>
      </c>
      <c r="F245" s="3">
        <v>2824.9180000000001</v>
      </c>
      <c r="G245" s="3">
        <v>1278.9749999999999</v>
      </c>
      <c r="H245" s="16">
        <f t="shared" si="18"/>
        <v>-1545.9430000000002</v>
      </c>
      <c r="I245" s="4">
        <f t="shared" si="19"/>
        <v>-0.54725234502382025</v>
      </c>
      <c r="J245" s="3">
        <v>170.68299999999999</v>
      </c>
      <c r="K245" s="3">
        <v>44.451000000000001</v>
      </c>
      <c r="L245" s="3">
        <f t="shared" si="20"/>
        <v>-126.232</v>
      </c>
      <c r="M245" s="4">
        <f t="shared" si="21"/>
        <v>-0.73956984585459595</v>
      </c>
      <c r="N245" s="3">
        <v>1026.6179999999999</v>
      </c>
      <c r="O245" s="3">
        <v>36.579000000000001</v>
      </c>
      <c r="P245" s="3">
        <f t="shared" si="22"/>
        <v>-990.03899999999999</v>
      </c>
      <c r="Q245" s="4">
        <f t="shared" si="23"/>
        <v>-0.96436941491382389</v>
      </c>
    </row>
    <row r="246" spans="1:17">
      <c r="A246" s="30" t="s">
        <v>182</v>
      </c>
      <c r="B246" s="1" t="s">
        <v>40</v>
      </c>
      <c r="C246" s="1" t="s">
        <v>41</v>
      </c>
      <c r="D246" s="1" t="s">
        <v>11</v>
      </c>
      <c r="E246" s="1" t="s">
        <v>154</v>
      </c>
      <c r="F246" s="3">
        <v>570.54</v>
      </c>
      <c r="G246" s="3">
        <v>566.82100000000003</v>
      </c>
      <c r="H246" s="16">
        <f t="shared" si="18"/>
        <v>-3.7189999999999372</v>
      </c>
      <c r="I246" s="4">
        <f t="shared" si="19"/>
        <v>-6.518386090370417E-3</v>
      </c>
      <c r="J246" s="3">
        <v>53.064999999999998</v>
      </c>
      <c r="K246" s="3">
        <v>52.607999999999997</v>
      </c>
      <c r="L246" s="3">
        <f t="shared" si="20"/>
        <v>-0.45700000000000074</v>
      </c>
      <c r="M246" s="4">
        <f t="shared" si="21"/>
        <v>-8.6120795251107274E-3</v>
      </c>
      <c r="N246" s="3">
        <v>60.103999999999999</v>
      </c>
      <c r="O246" s="3">
        <v>22.884</v>
      </c>
      <c r="P246" s="3">
        <f t="shared" si="22"/>
        <v>-37.22</v>
      </c>
      <c r="Q246" s="4">
        <f t="shared" si="23"/>
        <v>-0.6192599494210036</v>
      </c>
    </row>
    <row r="247" spans="1:17">
      <c r="A247" s="30" t="s">
        <v>182</v>
      </c>
      <c r="B247" s="1" t="s">
        <v>42</v>
      </c>
      <c r="C247" s="1" t="s">
        <v>43</v>
      </c>
      <c r="D247" s="1" t="s">
        <v>11</v>
      </c>
      <c r="E247" s="1" t="s">
        <v>154</v>
      </c>
      <c r="F247" s="3">
        <v>1210.3679999999999</v>
      </c>
      <c r="G247" s="3">
        <v>990.43600000000004</v>
      </c>
      <c r="H247" s="16">
        <f t="shared" si="18"/>
        <v>-219.9319999999999</v>
      </c>
      <c r="I247" s="4">
        <f t="shared" si="19"/>
        <v>-0.18170672060067675</v>
      </c>
      <c r="J247" s="3">
        <v>67.462999999999994</v>
      </c>
      <c r="K247" s="3">
        <v>24.026</v>
      </c>
      <c r="L247" s="3">
        <f t="shared" si="20"/>
        <v>-43.436999999999998</v>
      </c>
      <c r="M247" s="4">
        <f t="shared" si="21"/>
        <v>-0.64386404399448594</v>
      </c>
      <c r="N247" s="3">
        <v>563.91099999999994</v>
      </c>
      <c r="O247" s="3">
        <v>44.406999999999996</v>
      </c>
      <c r="P247" s="3">
        <f t="shared" si="22"/>
        <v>-519.50399999999991</v>
      </c>
      <c r="Q247" s="4">
        <f t="shared" si="23"/>
        <v>-0.92125175781284629</v>
      </c>
    </row>
    <row r="248" spans="1:17">
      <c r="A248" s="30" t="s">
        <v>182</v>
      </c>
      <c r="B248" s="1" t="s">
        <v>46</v>
      </c>
      <c r="C248" s="1" t="s">
        <v>47</v>
      </c>
      <c r="D248" s="1" t="s">
        <v>11</v>
      </c>
      <c r="E248" s="1" t="s">
        <v>154</v>
      </c>
      <c r="F248" s="3">
        <v>689.54</v>
      </c>
      <c r="G248" s="3">
        <v>599.06700000000001</v>
      </c>
      <c r="H248" s="16">
        <f t="shared" si="18"/>
        <v>-90.472999999999956</v>
      </c>
      <c r="I248" s="4">
        <f t="shared" si="19"/>
        <v>-0.13120776169620321</v>
      </c>
      <c r="J248" s="3">
        <v>42.677</v>
      </c>
      <c r="K248" s="3">
        <v>15.159000000000001</v>
      </c>
      <c r="L248" s="3">
        <f t="shared" si="20"/>
        <v>-27.518000000000001</v>
      </c>
      <c r="M248" s="4">
        <f t="shared" si="21"/>
        <v>-0.64479696323546642</v>
      </c>
      <c r="N248" s="3">
        <v>796.71600000000001</v>
      </c>
      <c r="O248" s="3">
        <v>63.32</v>
      </c>
      <c r="P248" s="3">
        <f t="shared" si="22"/>
        <v>-733.39599999999996</v>
      </c>
      <c r="Q248" s="4">
        <f t="shared" si="23"/>
        <v>-0.92052374999372422</v>
      </c>
    </row>
    <row r="249" spans="1:17">
      <c r="A249" s="30" t="s">
        <v>180</v>
      </c>
      <c r="B249" s="1" t="s">
        <v>94</v>
      </c>
      <c r="C249" s="1" t="s">
        <v>95</v>
      </c>
      <c r="D249" s="1" t="s">
        <v>11</v>
      </c>
      <c r="E249" s="1" t="s">
        <v>154</v>
      </c>
      <c r="F249" s="3">
        <v>348.40600000000001</v>
      </c>
      <c r="G249" s="3">
        <v>185.17099999999999</v>
      </c>
      <c r="H249" s="16">
        <f t="shared" si="18"/>
        <v>-163.23500000000001</v>
      </c>
      <c r="I249" s="4">
        <f t="shared" si="19"/>
        <v>-0.4685194858871547</v>
      </c>
      <c r="J249" s="3">
        <v>27.449000000000002</v>
      </c>
      <c r="K249" s="3">
        <v>19.881</v>
      </c>
      <c r="L249" s="3">
        <f t="shared" si="20"/>
        <v>-7.5680000000000014</v>
      </c>
      <c r="M249" s="4">
        <f t="shared" si="21"/>
        <v>-0.27571131917374042</v>
      </c>
      <c r="N249" s="3">
        <v>118.208</v>
      </c>
      <c r="O249" s="3">
        <v>4.968</v>
      </c>
      <c r="P249" s="3">
        <f t="shared" si="22"/>
        <v>-113.24</v>
      </c>
      <c r="Q249" s="4">
        <f t="shared" si="23"/>
        <v>-0.95797238765565784</v>
      </c>
    </row>
    <row r="250" spans="1:17">
      <c r="A250" s="30" t="s">
        <v>180</v>
      </c>
      <c r="B250" s="1" t="s">
        <v>101</v>
      </c>
      <c r="C250" s="1" t="s">
        <v>102</v>
      </c>
      <c r="D250" s="1" t="s">
        <v>11</v>
      </c>
      <c r="E250" s="1" t="s">
        <v>154</v>
      </c>
      <c r="F250" s="3">
        <v>128.00399999999999</v>
      </c>
      <c r="G250" s="3">
        <v>89.238</v>
      </c>
      <c r="H250" s="16">
        <f t="shared" si="18"/>
        <v>-38.765999999999991</v>
      </c>
      <c r="I250" s="4">
        <f t="shared" si="19"/>
        <v>-0.30284991094028307</v>
      </c>
      <c r="J250" s="3">
        <v>13.768000000000001</v>
      </c>
      <c r="K250" s="3">
        <v>12.766</v>
      </c>
      <c r="L250" s="3">
        <f t="shared" si="20"/>
        <v>-1.0020000000000007</v>
      </c>
      <c r="M250" s="4">
        <f t="shared" si="21"/>
        <v>-7.2777454968041874E-2</v>
      </c>
      <c r="N250" s="3">
        <v>1.75</v>
      </c>
      <c r="O250" s="3">
        <v>0.67300000000000004</v>
      </c>
      <c r="P250" s="3">
        <f t="shared" si="22"/>
        <v>-1.077</v>
      </c>
      <c r="Q250" s="4">
        <f t="shared" si="23"/>
        <v>-0.61542857142857144</v>
      </c>
    </row>
    <row r="251" spans="1:17">
      <c r="A251" s="30" t="s">
        <v>180</v>
      </c>
      <c r="B251" s="1" t="s">
        <v>108</v>
      </c>
      <c r="C251" s="1" t="s">
        <v>109</v>
      </c>
      <c r="D251" s="1" t="s">
        <v>11</v>
      </c>
      <c r="E251" s="1" t="s">
        <v>154</v>
      </c>
      <c r="F251" s="3">
        <v>4148.7529999999997</v>
      </c>
      <c r="G251" s="3">
        <v>4540.9660000000003</v>
      </c>
      <c r="H251" s="16">
        <f t="shared" si="18"/>
        <v>392.21300000000065</v>
      </c>
      <c r="I251" s="4">
        <f t="shared" si="19"/>
        <v>9.4537563455814475E-2</v>
      </c>
      <c r="J251" s="3">
        <v>137.601</v>
      </c>
      <c r="K251" s="3">
        <v>88.789000000000001</v>
      </c>
      <c r="L251" s="3">
        <f t="shared" si="20"/>
        <v>-48.811999999999998</v>
      </c>
      <c r="M251" s="4">
        <f t="shared" si="21"/>
        <v>-0.35473579407126399</v>
      </c>
      <c r="N251" s="3">
        <v>1369.972</v>
      </c>
      <c r="O251" s="3">
        <v>452.61200000000002</v>
      </c>
      <c r="P251" s="3">
        <f t="shared" si="22"/>
        <v>-917.3599999999999</v>
      </c>
      <c r="Q251" s="4">
        <f t="shared" si="23"/>
        <v>-0.66961952507058531</v>
      </c>
    </row>
    <row r="252" spans="1:17">
      <c r="A252" s="30" t="s">
        <v>180</v>
      </c>
      <c r="B252" s="1" t="s">
        <v>124</v>
      </c>
      <c r="C252" s="1" t="s">
        <v>31</v>
      </c>
      <c r="D252" s="1" t="s">
        <v>11</v>
      </c>
      <c r="E252" s="1" t="s">
        <v>154</v>
      </c>
      <c r="F252" s="3">
        <v>224.26499999999999</v>
      </c>
      <c r="G252" s="3">
        <v>116.086</v>
      </c>
      <c r="H252" s="16">
        <f t="shared" si="18"/>
        <v>-108.17899999999999</v>
      </c>
      <c r="I252" s="4">
        <f t="shared" si="19"/>
        <v>-0.48237130180812876</v>
      </c>
      <c r="J252" s="3">
        <v>18.678000000000001</v>
      </c>
      <c r="K252" s="3">
        <v>15.972</v>
      </c>
      <c r="L252" s="3">
        <f t="shared" si="20"/>
        <v>-2.7060000000000013</v>
      </c>
      <c r="M252" s="4">
        <f t="shared" si="21"/>
        <v>-0.14487632508833928</v>
      </c>
      <c r="N252" s="3">
        <v>2.9630000000000001</v>
      </c>
      <c r="O252" s="3">
        <v>0.80400000000000005</v>
      </c>
      <c r="P252" s="3">
        <f t="shared" si="22"/>
        <v>-2.1589999999999998</v>
      </c>
      <c r="Q252" s="4">
        <f t="shared" si="23"/>
        <v>-0.72865339183260203</v>
      </c>
    </row>
    <row r="253" spans="1:17">
      <c r="A253" s="30" t="s">
        <v>180</v>
      </c>
      <c r="B253" s="1" t="s">
        <v>127</v>
      </c>
      <c r="C253" s="1" t="s">
        <v>128</v>
      </c>
      <c r="D253" s="1" t="s">
        <v>11</v>
      </c>
      <c r="E253" s="1" t="s">
        <v>154</v>
      </c>
      <c r="F253" s="3">
        <v>2126.04</v>
      </c>
      <c r="G253" s="3">
        <v>990.67100000000005</v>
      </c>
      <c r="H253" s="16">
        <f t="shared" si="18"/>
        <v>-1135.3689999999999</v>
      </c>
      <c r="I253" s="4">
        <f t="shared" si="19"/>
        <v>-0.53402993358544526</v>
      </c>
      <c r="J253" s="3">
        <v>127.033</v>
      </c>
      <c r="K253" s="3">
        <v>24.869</v>
      </c>
      <c r="L253" s="3">
        <f t="shared" si="20"/>
        <v>-102.164</v>
      </c>
      <c r="M253" s="4">
        <f t="shared" si="21"/>
        <v>-0.80423197122007672</v>
      </c>
      <c r="N253" s="3">
        <v>1195.625</v>
      </c>
      <c r="O253" s="3">
        <v>50.463000000000001</v>
      </c>
      <c r="P253" s="3">
        <f t="shared" si="22"/>
        <v>-1145.162</v>
      </c>
      <c r="Q253" s="4">
        <f t="shared" si="23"/>
        <v>-0.95779362258233147</v>
      </c>
    </row>
    <row r="254" spans="1:17">
      <c r="A254" s="30" t="s">
        <v>185</v>
      </c>
      <c r="B254" s="1" t="s">
        <v>9</v>
      </c>
      <c r="C254" s="1" t="s">
        <v>10</v>
      </c>
      <c r="D254" s="1" t="s">
        <v>11</v>
      </c>
      <c r="E254" s="1" t="s">
        <v>156</v>
      </c>
      <c r="F254" s="3">
        <v>1754.799</v>
      </c>
      <c r="G254" s="3">
        <v>836.62400000000002</v>
      </c>
      <c r="H254" s="16">
        <f t="shared" si="18"/>
        <v>-918.17499999999995</v>
      </c>
      <c r="I254" s="4">
        <f t="shared" si="19"/>
        <v>-0.52323656441563959</v>
      </c>
      <c r="J254" s="3">
        <v>156.381</v>
      </c>
      <c r="K254" s="3">
        <v>103.261</v>
      </c>
      <c r="L254" s="3">
        <f t="shared" si="20"/>
        <v>-53.120000000000005</v>
      </c>
      <c r="M254" s="4">
        <f t="shared" si="21"/>
        <v>-0.33968320959707382</v>
      </c>
      <c r="N254" s="3">
        <v>91.411000000000001</v>
      </c>
      <c r="O254" s="3">
        <v>3.2189999999999999</v>
      </c>
      <c r="P254" s="3">
        <f t="shared" si="22"/>
        <v>-88.192000000000007</v>
      </c>
      <c r="Q254" s="4">
        <f t="shared" si="23"/>
        <v>-0.96478541969784826</v>
      </c>
    </row>
    <row r="255" spans="1:17">
      <c r="A255" s="30" t="s">
        <v>182</v>
      </c>
      <c r="B255" s="1" t="s">
        <v>40</v>
      </c>
      <c r="C255" s="1" t="s">
        <v>41</v>
      </c>
      <c r="D255" s="1" t="s">
        <v>11</v>
      </c>
      <c r="E255" s="1" t="s">
        <v>156</v>
      </c>
      <c r="F255" s="3">
        <v>1888.7660000000001</v>
      </c>
      <c r="G255" s="3">
        <v>801.05499999999995</v>
      </c>
      <c r="H255" s="16">
        <f t="shared" si="18"/>
        <v>-1087.7110000000002</v>
      </c>
      <c r="I255" s="4">
        <f t="shared" si="19"/>
        <v>-0.57588446636587076</v>
      </c>
      <c r="J255" s="3">
        <v>179.35</v>
      </c>
      <c r="K255" s="3">
        <v>91.591999999999999</v>
      </c>
      <c r="L255" s="3">
        <f t="shared" si="20"/>
        <v>-87.757999999999996</v>
      </c>
      <c r="M255" s="4">
        <f t="shared" si="21"/>
        <v>-0.48931140228603287</v>
      </c>
      <c r="N255" s="3">
        <v>95.34</v>
      </c>
      <c r="O255" s="3">
        <v>3.0089999999999999</v>
      </c>
      <c r="P255" s="3">
        <f t="shared" si="22"/>
        <v>-92.331000000000003</v>
      </c>
      <c r="Q255" s="4">
        <f t="shared" si="23"/>
        <v>-0.96843926998112018</v>
      </c>
    </row>
    <row r="256" spans="1:17">
      <c r="A256" s="30" t="s">
        <v>182</v>
      </c>
      <c r="B256" s="1" t="s">
        <v>42</v>
      </c>
      <c r="C256" s="1" t="s">
        <v>43</v>
      </c>
      <c r="D256" s="1" t="s">
        <v>11</v>
      </c>
      <c r="E256" s="1" t="s">
        <v>156</v>
      </c>
      <c r="F256" s="3">
        <v>1427.7719999999999</v>
      </c>
      <c r="G256" s="3">
        <v>604.74099999999999</v>
      </c>
      <c r="H256" s="16">
        <f t="shared" si="18"/>
        <v>-823.03099999999995</v>
      </c>
      <c r="I256" s="4">
        <f t="shared" si="19"/>
        <v>-0.57644427821809086</v>
      </c>
      <c r="J256" s="3">
        <v>125.185</v>
      </c>
      <c r="K256" s="3">
        <v>68.611999999999995</v>
      </c>
      <c r="L256" s="3">
        <f t="shared" si="20"/>
        <v>-56.573000000000008</v>
      </c>
      <c r="M256" s="4">
        <f t="shared" si="21"/>
        <v>-0.45191516555497868</v>
      </c>
      <c r="N256" s="3">
        <v>70.391000000000005</v>
      </c>
      <c r="O256" s="3">
        <v>2.3359999999999999</v>
      </c>
      <c r="P256" s="3">
        <f t="shared" si="22"/>
        <v>-68.055000000000007</v>
      </c>
      <c r="Q256" s="4">
        <f t="shared" si="23"/>
        <v>-0.96681393928201054</v>
      </c>
    </row>
    <row r="257" spans="1:17">
      <c r="A257" s="30" t="s">
        <v>182</v>
      </c>
      <c r="B257" s="1" t="s">
        <v>46</v>
      </c>
      <c r="C257" s="1" t="s">
        <v>47</v>
      </c>
      <c r="D257" s="1" t="s">
        <v>11</v>
      </c>
      <c r="E257" s="1" t="s">
        <v>156</v>
      </c>
      <c r="F257" s="3">
        <v>1089.4829999999999</v>
      </c>
      <c r="G257" s="3">
        <v>489.88799999999998</v>
      </c>
      <c r="H257" s="16">
        <f t="shared" si="18"/>
        <v>-599.59500000000003</v>
      </c>
      <c r="I257" s="4">
        <f t="shared" si="19"/>
        <v>-0.55034819267487423</v>
      </c>
      <c r="J257" s="3">
        <v>108.895</v>
      </c>
      <c r="K257" s="3">
        <v>60.616999999999997</v>
      </c>
      <c r="L257" s="3">
        <f t="shared" si="20"/>
        <v>-48.277999999999999</v>
      </c>
      <c r="M257" s="4">
        <f t="shared" si="21"/>
        <v>-0.44334450617567384</v>
      </c>
      <c r="N257" s="3">
        <v>54.438000000000002</v>
      </c>
      <c r="O257" s="3">
        <v>1.792</v>
      </c>
      <c r="P257" s="3">
        <f t="shared" si="22"/>
        <v>-52.646000000000001</v>
      </c>
      <c r="Q257" s="4">
        <f t="shared" si="23"/>
        <v>-0.96708181784782687</v>
      </c>
    </row>
    <row r="258" spans="1:17">
      <c r="A258" s="30" t="s">
        <v>180</v>
      </c>
      <c r="B258" s="1" t="s">
        <v>94</v>
      </c>
      <c r="C258" s="1" t="s">
        <v>95</v>
      </c>
      <c r="D258" s="1" t="s">
        <v>11</v>
      </c>
      <c r="E258" s="1" t="s">
        <v>156</v>
      </c>
      <c r="F258" s="3">
        <v>2649.556</v>
      </c>
      <c r="G258" s="3">
        <v>1146.21</v>
      </c>
      <c r="H258" s="16">
        <f t="shared" si="18"/>
        <v>-1503.346</v>
      </c>
      <c r="I258" s="4">
        <f t="shared" si="19"/>
        <v>-0.56739544285910548</v>
      </c>
      <c r="J258" s="3">
        <v>252.03100000000001</v>
      </c>
      <c r="K258" s="3">
        <v>156.25800000000001</v>
      </c>
      <c r="L258" s="3">
        <f t="shared" si="20"/>
        <v>-95.772999999999996</v>
      </c>
      <c r="M258" s="4">
        <f t="shared" si="21"/>
        <v>-0.38000484067436147</v>
      </c>
      <c r="N258" s="3">
        <v>128.44200000000001</v>
      </c>
      <c r="O258" s="3">
        <v>4.609</v>
      </c>
      <c r="P258" s="3">
        <f t="shared" si="22"/>
        <v>-123.83300000000001</v>
      </c>
      <c r="Q258" s="4">
        <f t="shared" si="23"/>
        <v>-0.9641160990953116</v>
      </c>
    </row>
    <row r="259" spans="1:17">
      <c r="A259" s="30" t="s">
        <v>180</v>
      </c>
      <c r="B259" s="1" t="s">
        <v>101</v>
      </c>
      <c r="C259" s="1" t="s">
        <v>102</v>
      </c>
      <c r="D259" s="1" t="s">
        <v>11</v>
      </c>
      <c r="E259" s="1" t="s">
        <v>156</v>
      </c>
      <c r="F259" s="3">
        <v>2627.4259999999999</v>
      </c>
      <c r="G259" s="3">
        <v>1065.8340000000001</v>
      </c>
      <c r="H259" s="16">
        <f t="shared" si="18"/>
        <v>-1561.5919999999999</v>
      </c>
      <c r="I259" s="4">
        <f t="shared" si="19"/>
        <v>-0.59434290442433013</v>
      </c>
      <c r="J259" s="3">
        <v>262.154</v>
      </c>
      <c r="K259" s="3">
        <v>147.78100000000001</v>
      </c>
      <c r="L259" s="3">
        <f t="shared" si="20"/>
        <v>-114.37299999999999</v>
      </c>
      <c r="M259" s="4">
        <f t="shared" si="21"/>
        <v>-0.43628172753419742</v>
      </c>
      <c r="N259" s="3">
        <v>148.34200000000001</v>
      </c>
      <c r="O259" s="3">
        <v>3.9540000000000002</v>
      </c>
      <c r="P259" s="3">
        <f t="shared" si="22"/>
        <v>-144.38800000000001</v>
      </c>
      <c r="Q259" s="4">
        <f t="shared" si="23"/>
        <v>-0.97334537757344508</v>
      </c>
    </row>
    <row r="260" spans="1:17">
      <c r="A260" s="30" t="s">
        <v>180</v>
      </c>
      <c r="B260" s="1" t="s">
        <v>108</v>
      </c>
      <c r="C260" s="1" t="s">
        <v>109</v>
      </c>
      <c r="D260" s="1" t="s">
        <v>11</v>
      </c>
      <c r="E260" s="1" t="s">
        <v>156</v>
      </c>
      <c r="F260" s="3">
        <v>1352.627</v>
      </c>
      <c r="G260" s="3">
        <v>607.01499999999999</v>
      </c>
      <c r="H260" s="16">
        <f t="shared" si="18"/>
        <v>-745.61199999999997</v>
      </c>
      <c r="I260" s="4">
        <f t="shared" si="19"/>
        <v>-0.55123252751867291</v>
      </c>
      <c r="J260" s="3">
        <v>129.34200000000001</v>
      </c>
      <c r="K260" s="3">
        <v>84.210999999999999</v>
      </c>
      <c r="L260" s="3">
        <f t="shared" si="20"/>
        <v>-45.131000000000014</v>
      </c>
      <c r="M260" s="4">
        <f t="shared" si="21"/>
        <v>-0.34892764917814795</v>
      </c>
      <c r="N260" s="3">
        <v>64.664000000000001</v>
      </c>
      <c r="O260" s="3">
        <v>2.4630000000000001</v>
      </c>
      <c r="P260" s="3">
        <f t="shared" si="22"/>
        <v>-62.201000000000001</v>
      </c>
      <c r="Q260" s="4">
        <f t="shared" si="23"/>
        <v>-0.96191080044537913</v>
      </c>
    </row>
    <row r="261" spans="1:17">
      <c r="A261" s="30" t="s">
        <v>180</v>
      </c>
      <c r="B261" s="1" t="s">
        <v>124</v>
      </c>
      <c r="C261" s="1" t="s">
        <v>31</v>
      </c>
      <c r="D261" s="1" t="s">
        <v>11</v>
      </c>
      <c r="E261" s="1" t="s">
        <v>156</v>
      </c>
      <c r="F261" s="3">
        <v>3790.4780000000001</v>
      </c>
      <c r="G261" s="3">
        <v>1551.6479999999999</v>
      </c>
      <c r="H261" s="16">
        <f t="shared" si="18"/>
        <v>-2238.83</v>
      </c>
      <c r="I261" s="4">
        <f t="shared" si="19"/>
        <v>-0.59064582356103901</v>
      </c>
      <c r="J261" s="3">
        <v>354.61200000000002</v>
      </c>
      <c r="K261" s="3">
        <v>232.303</v>
      </c>
      <c r="L261" s="3">
        <f t="shared" si="20"/>
        <v>-122.30900000000003</v>
      </c>
      <c r="M261" s="4">
        <f t="shared" si="21"/>
        <v>-0.3449093657293042</v>
      </c>
      <c r="N261" s="3">
        <v>181.768</v>
      </c>
      <c r="O261" s="3">
        <v>6.5839999999999996</v>
      </c>
      <c r="P261" s="3">
        <f t="shared" si="22"/>
        <v>-175.184</v>
      </c>
      <c r="Q261" s="4">
        <f t="shared" si="23"/>
        <v>-0.96377800272875314</v>
      </c>
    </row>
    <row r="262" spans="1:17">
      <c r="A262" s="30" t="s">
        <v>180</v>
      </c>
      <c r="B262" s="1" t="s">
        <v>127</v>
      </c>
      <c r="C262" s="1" t="s">
        <v>128</v>
      </c>
      <c r="D262" s="1" t="s">
        <v>11</v>
      </c>
      <c r="E262" s="1" t="s">
        <v>156</v>
      </c>
      <c r="F262" s="3">
        <v>2997.8440000000001</v>
      </c>
      <c r="G262" s="3">
        <v>1201.53</v>
      </c>
      <c r="H262" s="16">
        <f t="shared" si="18"/>
        <v>-1796.3140000000001</v>
      </c>
      <c r="I262" s="4">
        <f t="shared" si="19"/>
        <v>-0.59920195980844904</v>
      </c>
      <c r="J262" s="3">
        <v>239.77199999999999</v>
      </c>
      <c r="K262" s="3">
        <v>114.045</v>
      </c>
      <c r="L262" s="3">
        <f t="shared" si="20"/>
        <v>-125.72699999999999</v>
      </c>
      <c r="M262" s="4">
        <f t="shared" si="21"/>
        <v>-0.52436064261047988</v>
      </c>
      <c r="N262" s="3">
        <v>163.41900000000001</v>
      </c>
      <c r="O262" s="3">
        <v>4.524</v>
      </c>
      <c r="P262" s="3">
        <f t="shared" si="22"/>
        <v>-158.89500000000001</v>
      </c>
      <c r="Q262" s="4">
        <f t="shared" si="23"/>
        <v>-0.9723165604978613</v>
      </c>
    </row>
    <row r="263" spans="1:17">
      <c r="A263" s="30" t="s">
        <v>185</v>
      </c>
      <c r="B263" s="1" t="s">
        <v>9</v>
      </c>
      <c r="C263" s="1" t="s">
        <v>10</v>
      </c>
      <c r="D263" s="1" t="s">
        <v>11</v>
      </c>
      <c r="E263" s="1" t="s">
        <v>157</v>
      </c>
      <c r="F263" s="40">
        <v>10576.71219313342</v>
      </c>
      <c r="G263" s="31">
        <v>2591.0138672000003</v>
      </c>
      <c r="H263" s="16">
        <f t="shared" si="18"/>
        <v>-7985.6983259334202</v>
      </c>
      <c r="I263" s="4">
        <f t="shared" si="19"/>
        <v>-0.75502653188557689</v>
      </c>
      <c r="J263" s="40">
        <v>324.18516419009006</v>
      </c>
      <c r="K263" s="39">
        <v>112.74975690000001</v>
      </c>
      <c r="L263" s="3">
        <f t="shared" si="20"/>
        <v>-211.43540729009004</v>
      </c>
      <c r="M263" s="4">
        <f t="shared" si="21"/>
        <v>-0.65220568565596737</v>
      </c>
      <c r="N263" s="24">
        <v>99.908527610109971</v>
      </c>
      <c r="O263" s="24">
        <v>89.4</v>
      </c>
      <c r="P263" s="3">
        <f t="shared" si="22"/>
        <v>-10.508527610109965</v>
      </c>
      <c r="Q263" s="4">
        <f t="shared" si="23"/>
        <v>-0.10518148812200674</v>
      </c>
    </row>
    <row r="264" spans="1:17">
      <c r="A264" s="30" t="s">
        <v>182</v>
      </c>
      <c r="B264" s="1" t="s">
        <v>40</v>
      </c>
      <c r="C264" s="1" t="s">
        <v>41</v>
      </c>
      <c r="D264" s="1" t="s">
        <v>11</v>
      </c>
      <c r="E264" s="1" t="s">
        <v>157</v>
      </c>
      <c r="F264" s="24">
        <v>9398.2606671222911</v>
      </c>
      <c r="G264" s="16">
        <v>2416.6298298022443</v>
      </c>
      <c r="H264" s="16">
        <f t="shared" ref="H264:H327" si="24">G264-F264</f>
        <v>-6981.6308373200463</v>
      </c>
      <c r="I264" s="4">
        <f t="shared" ref="I264:I327" si="25">IF(F264&gt;0,(G264-F264)/F264,0)</f>
        <v>-0.74286414099405829</v>
      </c>
      <c r="J264" s="25">
        <v>415.90577834608348</v>
      </c>
      <c r="K264" s="3">
        <v>110.15363985096673</v>
      </c>
      <c r="L264" s="3">
        <f t="shared" ref="L264:L327" si="26">K264-J264</f>
        <v>-305.75213849511675</v>
      </c>
      <c r="M264" s="4">
        <f t="shared" ref="M264:M327" si="27">IF(J264&gt;0,(K264-J264)/J264,0)</f>
        <v>-0.73514760893919173</v>
      </c>
      <c r="N264" s="24">
        <v>64.2893758680747</v>
      </c>
      <c r="O264" s="3">
        <v>51.871232831411625</v>
      </c>
      <c r="P264" s="3">
        <f t="shared" ref="P264:P327" si="28">O264-N264</f>
        <v>-12.418143036663075</v>
      </c>
      <c r="Q264" s="4">
        <f t="shared" ref="Q264:Q327" si="29">IF(N264&gt;0,(O264-N264)/N264,0)</f>
        <v>-0.19316011190007165</v>
      </c>
    </row>
    <row r="265" spans="1:17">
      <c r="A265" s="30" t="s">
        <v>182</v>
      </c>
      <c r="B265" s="1" t="s">
        <v>42</v>
      </c>
      <c r="C265" s="1" t="s">
        <v>43</v>
      </c>
      <c r="D265" s="1" t="s">
        <v>11</v>
      </c>
      <c r="E265" s="1" t="s">
        <v>157</v>
      </c>
      <c r="F265" s="24">
        <v>9833.6418351374596</v>
      </c>
      <c r="G265" s="16">
        <v>1565.2755770629865</v>
      </c>
      <c r="H265" s="16">
        <f t="shared" si="24"/>
        <v>-8268.3662580744731</v>
      </c>
      <c r="I265" s="4">
        <f t="shared" si="25"/>
        <v>-0.84082442666663315</v>
      </c>
      <c r="J265" s="25">
        <v>394.78948499746468</v>
      </c>
      <c r="K265" s="3">
        <v>87.369589276659539</v>
      </c>
      <c r="L265" s="3">
        <f t="shared" si="26"/>
        <v>-307.41989572080513</v>
      </c>
      <c r="M265" s="4">
        <f t="shared" si="27"/>
        <v>-0.77869322107902483</v>
      </c>
      <c r="N265" s="24">
        <v>58.817751714103046</v>
      </c>
      <c r="O265" s="3">
        <v>40.466259176789613</v>
      </c>
      <c r="P265" s="3">
        <f t="shared" si="28"/>
        <v>-18.351492537313433</v>
      </c>
      <c r="Q265" s="4">
        <f t="shared" si="29"/>
        <v>-0.31200601863388122</v>
      </c>
    </row>
    <row r="266" spans="1:17">
      <c r="A266" s="30" t="s">
        <v>182</v>
      </c>
      <c r="B266" s="1" t="s">
        <v>46</v>
      </c>
      <c r="C266" s="1" t="s">
        <v>47</v>
      </c>
      <c r="D266" s="1" t="s">
        <v>11</v>
      </c>
      <c r="E266" s="1" t="s">
        <v>157</v>
      </c>
      <c r="F266" s="24">
        <v>6543.3253466787182</v>
      </c>
      <c r="G266" s="16">
        <v>1444.3844485107697</v>
      </c>
      <c r="H266" s="16">
        <f t="shared" si="24"/>
        <v>-5098.940898167948</v>
      </c>
      <c r="I266" s="4">
        <f t="shared" si="25"/>
        <v>-0.77925834770787983</v>
      </c>
      <c r="J266" s="25">
        <v>244.86066601997399</v>
      </c>
      <c r="K266" s="3">
        <v>63.823102361163158</v>
      </c>
      <c r="L266" s="3">
        <f t="shared" si="26"/>
        <v>-181.03756365881083</v>
      </c>
      <c r="M266" s="4">
        <f t="shared" si="27"/>
        <v>-0.7393493066952741</v>
      </c>
      <c r="N266" s="24">
        <v>37.632042152604775</v>
      </c>
      <c r="O266" s="3">
        <v>30.408932075222118</v>
      </c>
      <c r="P266" s="3">
        <f t="shared" si="28"/>
        <v>-7.2231100773826569</v>
      </c>
      <c r="Q266" s="4">
        <f t="shared" si="29"/>
        <v>-0.19194042268797509</v>
      </c>
    </row>
    <row r="267" spans="1:17">
      <c r="A267" s="30" t="s">
        <v>180</v>
      </c>
      <c r="B267" s="1" t="s">
        <v>94</v>
      </c>
      <c r="C267" s="1" t="s">
        <v>95</v>
      </c>
      <c r="D267" s="1" t="s">
        <v>11</v>
      </c>
      <c r="E267" s="1" t="s">
        <v>157</v>
      </c>
      <c r="F267" s="19">
        <v>13273.709575774512</v>
      </c>
      <c r="G267" s="41">
        <v>3653.8342374996278</v>
      </c>
      <c r="H267" s="16">
        <f t="shared" si="24"/>
        <v>-9619.8753382748837</v>
      </c>
      <c r="I267" s="4">
        <f t="shared" si="25"/>
        <v>-0.72473149147634341</v>
      </c>
      <c r="J267" s="21">
        <v>447.68155067682824</v>
      </c>
      <c r="K267" s="19">
        <v>186.52756475695918</v>
      </c>
      <c r="L267" s="3">
        <f t="shared" si="26"/>
        <v>-261.15398591986906</v>
      </c>
      <c r="M267" s="4">
        <f t="shared" si="27"/>
        <v>-0.58334766202681998</v>
      </c>
      <c r="N267" s="19">
        <v>95.042446981655345</v>
      </c>
      <c r="O267" s="19">
        <v>41.247717488726117</v>
      </c>
      <c r="P267" s="3">
        <f t="shared" si="28"/>
        <v>-53.794729492929228</v>
      </c>
      <c r="Q267" s="4">
        <f t="shared" si="29"/>
        <v>-0.5660074124913097</v>
      </c>
    </row>
    <row r="268" spans="1:17">
      <c r="A268" s="30" t="s">
        <v>180</v>
      </c>
      <c r="B268" s="1" t="s">
        <v>101</v>
      </c>
      <c r="C268" s="1" t="s">
        <v>102</v>
      </c>
      <c r="D268" s="1" t="s">
        <v>11</v>
      </c>
      <c r="E268" s="1" t="s">
        <v>157</v>
      </c>
      <c r="F268" s="19">
        <v>11989.781219636568</v>
      </c>
      <c r="G268" s="41">
        <v>3646.3571718834637</v>
      </c>
      <c r="H268" s="16">
        <f t="shared" si="24"/>
        <v>-8343.4240477531057</v>
      </c>
      <c r="I268" s="4">
        <f t="shared" si="25"/>
        <v>-0.69587792261700754</v>
      </c>
      <c r="J268" s="21">
        <v>412.24646705822823</v>
      </c>
      <c r="K268" s="19">
        <v>188.50381949690438</v>
      </c>
      <c r="L268" s="3">
        <f t="shared" si="26"/>
        <v>-223.74264756132385</v>
      </c>
      <c r="M268" s="4">
        <f t="shared" si="27"/>
        <v>-0.54274000007311418</v>
      </c>
      <c r="N268" s="19">
        <v>84.58517868711894</v>
      </c>
      <c r="O268" s="19">
        <v>40.322511020139224</v>
      </c>
      <c r="P268" s="3">
        <f t="shared" si="28"/>
        <v>-44.262667666979716</v>
      </c>
      <c r="Q268" s="4">
        <f t="shared" si="29"/>
        <v>-0.52329105824446598</v>
      </c>
    </row>
    <row r="269" spans="1:17">
      <c r="A269" s="30" t="s">
        <v>180</v>
      </c>
      <c r="B269" s="1" t="s">
        <v>108</v>
      </c>
      <c r="C269" s="1" t="s">
        <v>109</v>
      </c>
      <c r="D269" s="1" t="s">
        <v>11</v>
      </c>
      <c r="E269" s="1" t="s">
        <v>157</v>
      </c>
      <c r="F269" s="19">
        <v>9411.6709458859004</v>
      </c>
      <c r="G269" s="41">
        <v>2361.5405525973201</v>
      </c>
      <c r="H269" s="16">
        <f t="shared" si="24"/>
        <v>-7050.1303932885803</v>
      </c>
      <c r="I269" s="4">
        <f t="shared" si="25"/>
        <v>-0.74908381665961088</v>
      </c>
      <c r="J269" s="21">
        <v>316.10797272972405</v>
      </c>
      <c r="K269" s="19">
        <v>137.26580749894123</v>
      </c>
      <c r="L269" s="3">
        <f t="shared" si="26"/>
        <v>-178.84216523078283</v>
      </c>
      <c r="M269" s="4">
        <f t="shared" si="27"/>
        <v>-0.56576290590334122</v>
      </c>
      <c r="N269" s="19">
        <v>70.658688788219607</v>
      </c>
      <c r="O269" s="19">
        <v>27.976180803615581</v>
      </c>
      <c r="P269" s="3">
        <f t="shared" si="28"/>
        <v>-42.68250798460403</v>
      </c>
      <c r="Q269" s="4">
        <f t="shared" si="29"/>
        <v>-0.60406595022635301</v>
      </c>
    </row>
    <row r="270" spans="1:17">
      <c r="A270" s="30" t="s">
        <v>180</v>
      </c>
      <c r="B270" s="1" t="s">
        <v>124</v>
      </c>
      <c r="C270" s="1" t="s">
        <v>31</v>
      </c>
      <c r="D270" s="1" t="s">
        <v>11</v>
      </c>
      <c r="E270" s="1" t="s">
        <v>157</v>
      </c>
      <c r="F270" s="19">
        <v>18039.481041662948</v>
      </c>
      <c r="G270" s="41">
        <v>4481.1088067458131</v>
      </c>
      <c r="H270" s="16">
        <f t="shared" si="24"/>
        <v>-13558.372234917135</v>
      </c>
      <c r="I270" s="4">
        <f t="shared" si="25"/>
        <v>-0.75159436147877523</v>
      </c>
      <c r="J270" s="21">
        <v>607.4483847009177</v>
      </c>
      <c r="K270" s="19">
        <v>244.78486806754961</v>
      </c>
      <c r="L270" s="3">
        <f t="shared" si="26"/>
        <v>-362.66351663336809</v>
      </c>
      <c r="M270" s="4">
        <f t="shared" si="27"/>
        <v>-0.59702770764947954</v>
      </c>
      <c r="N270" s="19">
        <v>132.57644275875373</v>
      </c>
      <c r="O270" s="19">
        <v>52.034454683088896</v>
      </c>
      <c r="P270" s="3">
        <f t="shared" si="28"/>
        <v>-80.541988075664833</v>
      </c>
      <c r="Q270" s="4">
        <f t="shared" si="29"/>
        <v>-0.60751357028205388</v>
      </c>
    </row>
    <row r="271" spans="1:17">
      <c r="A271" s="30" t="s">
        <v>180</v>
      </c>
      <c r="B271" s="1" t="s">
        <v>127</v>
      </c>
      <c r="C271" s="1" t="s">
        <v>128</v>
      </c>
      <c r="D271" s="1" t="s">
        <v>11</v>
      </c>
      <c r="E271" s="1" t="s">
        <v>157</v>
      </c>
      <c r="F271" s="19">
        <v>17248.777473132825</v>
      </c>
      <c r="G271" s="41">
        <v>4487.4706004371765</v>
      </c>
      <c r="H271" s="16">
        <f t="shared" si="24"/>
        <v>-12761.306872695648</v>
      </c>
      <c r="I271" s="4">
        <f t="shared" si="25"/>
        <v>-0.73983833883723149</v>
      </c>
      <c r="J271" s="21">
        <v>631.32514925805219</v>
      </c>
      <c r="K271" s="19">
        <v>311.64425415616768</v>
      </c>
      <c r="L271" s="3">
        <f t="shared" si="26"/>
        <v>-319.68089510188452</v>
      </c>
      <c r="M271" s="4">
        <f t="shared" si="27"/>
        <v>-0.50636489846409705</v>
      </c>
      <c r="N271" s="19">
        <v>129.03620351267932</v>
      </c>
      <c r="O271" s="19">
        <v>48.110677783758547</v>
      </c>
      <c r="P271" s="3">
        <f t="shared" si="28"/>
        <v>-80.925525728920775</v>
      </c>
      <c r="Q271" s="4">
        <f t="shared" si="29"/>
        <v>-0.62715364778202642</v>
      </c>
    </row>
    <row r="272" spans="1:17">
      <c r="A272" s="30" t="s">
        <v>185</v>
      </c>
      <c r="B272" s="1" t="s">
        <v>9</v>
      </c>
      <c r="C272" s="1" t="s">
        <v>10</v>
      </c>
      <c r="D272" s="1" t="s">
        <v>11</v>
      </c>
      <c r="E272" s="1" t="s">
        <v>152</v>
      </c>
      <c r="F272" s="3">
        <v>2864.8980000000001</v>
      </c>
      <c r="G272" s="3">
        <v>1757.5070000000001</v>
      </c>
      <c r="H272" s="16">
        <f t="shared" si="24"/>
        <v>-1107.3910000000001</v>
      </c>
      <c r="I272" s="4">
        <f t="shared" si="25"/>
        <v>-0.38653767080014717</v>
      </c>
      <c r="J272" s="3">
        <v>518.86</v>
      </c>
      <c r="K272" s="3">
        <v>519.928</v>
      </c>
      <c r="L272" s="3">
        <f t="shared" si="26"/>
        <v>1.0679999999999836</v>
      </c>
      <c r="M272" s="4">
        <f t="shared" si="27"/>
        <v>2.0583587094784406E-3</v>
      </c>
      <c r="N272" s="3">
        <v>9118.8780000000006</v>
      </c>
      <c r="O272" s="3">
        <v>2571.92</v>
      </c>
      <c r="P272" s="3">
        <f t="shared" si="28"/>
        <v>-6546.9580000000005</v>
      </c>
      <c r="Q272" s="4">
        <f t="shared" si="29"/>
        <v>-0.71795652930108289</v>
      </c>
    </row>
    <row r="273" spans="1:17">
      <c r="A273" s="30" t="s">
        <v>182</v>
      </c>
      <c r="B273" s="1" t="s">
        <v>40</v>
      </c>
      <c r="C273" s="1" t="s">
        <v>41</v>
      </c>
      <c r="D273" s="1" t="s">
        <v>11</v>
      </c>
      <c r="E273" s="1" t="s">
        <v>152</v>
      </c>
      <c r="F273" s="3">
        <v>150.97999999999999</v>
      </c>
      <c r="G273" s="3">
        <v>191.24199999999999</v>
      </c>
      <c r="H273" s="16">
        <f t="shared" si="24"/>
        <v>40.262</v>
      </c>
      <c r="I273" s="4">
        <f t="shared" si="25"/>
        <v>0.26667108226255137</v>
      </c>
      <c r="J273" s="3">
        <v>6.83</v>
      </c>
      <c r="K273" s="3">
        <v>9.2579999999999991</v>
      </c>
      <c r="L273" s="3">
        <f t="shared" si="26"/>
        <v>2.427999999999999</v>
      </c>
      <c r="M273" s="4">
        <f t="shared" si="27"/>
        <v>0.35549048316251813</v>
      </c>
      <c r="N273" s="3">
        <v>16.95</v>
      </c>
      <c r="O273" s="3">
        <v>1.0249999999999999</v>
      </c>
      <c r="P273" s="3">
        <f t="shared" si="28"/>
        <v>-15.924999999999999</v>
      </c>
      <c r="Q273" s="4">
        <f t="shared" si="29"/>
        <v>-0.93952802359882004</v>
      </c>
    </row>
    <row r="274" spans="1:17">
      <c r="A274" s="30" t="s">
        <v>182</v>
      </c>
      <c r="B274" s="1" t="s">
        <v>42</v>
      </c>
      <c r="C274" s="1" t="s">
        <v>43</v>
      </c>
      <c r="D274" s="1" t="s">
        <v>11</v>
      </c>
      <c r="E274" s="1" t="s">
        <v>152</v>
      </c>
      <c r="F274" s="3">
        <v>34.33</v>
      </c>
      <c r="G274" s="3">
        <v>30.157</v>
      </c>
      <c r="H274" s="16">
        <f t="shared" si="24"/>
        <v>-4.1729999999999983</v>
      </c>
      <c r="I274" s="4">
        <f t="shared" si="25"/>
        <v>-0.12155549082435184</v>
      </c>
      <c r="J274" s="3">
        <v>4.87</v>
      </c>
      <c r="K274" s="3">
        <v>6.601</v>
      </c>
      <c r="L274" s="3">
        <f t="shared" si="26"/>
        <v>1.7309999999999999</v>
      </c>
      <c r="M274" s="4">
        <f t="shared" si="27"/>
        <v>0.35544147843942503</v>
      </c>
      <c r="N274" s="3">
        <v>0.48</v>
      </c>
      <c r="O274" s="3">
        <v>0.65100000000000002</v>
      </c>
      <c r="P274" s="3">
        <f t="shared" si="28"/>
        <v>0.17100000000000004</v>
      </c>
      <c r="Q274" s="4">
        <f t="shared" si="29"/>
        <v>0.35625000000000012</v>
      </c>
    </row>
    <row r="275" spans="1:17">
      <c r="A275" s="30" t="s">
        <v>182</v>
      </c>
      <c r="B275" s="1" t="s">
        <v>46</v>
      </c>
      <c r="C275" s="1" t="s">
        <v>47</v>
      </c>
      <c r="D275" s="1" t="s">
        <v>11</v>
      </c>
      <c r="E275" s="1" t="s">
        <v>152</v>
      </c>
      <c r="F275" s="3">
        <v>1061.3389999999999</v>
      </c>
      <c r="G275" s="3">
        <v>1044.72</v>
      </c>
      <c r="H275" s="16">
        <f t="shared" si="24"/>
        <v>-16.618999999999915</v>
      </c>
      <c r="I275" s="4">
        <f t="shared" si="25"/>
        <v>-1.5658521923720806E-2</v>
      </c>
      <c r="J275" s="3">
        <v>64.92</v>
      </c>
      <c r="K275" s="3">
        <v>69.600999999999999</v>
      </c>
      <c r="L275" s="3">
        <f t="shared" si="26"/>
        <v>4.6809999999999974</v>
      </c>
      <c r="M275" s="4">
        <f t="shared" si="27"/>
        <v>7.2104128157732553E-2</v>
      </c>
      <c r="N275" s="3">
        <v>834.07299999999998</v>
      </c>
      <c r="O275" s="3">
        <v>807.37099999999998</v>
      </c>
      <c r="P275" s="3">
        <f t="shared" si="28"/>
        <v>-26.701999999999998</v>
      </c>
      <c r="Q275" s="4">
        <f t="shared" si="29"/>
        <v>-3.2013984387457693E-2</v>
      </c>
    </row>
    <row r="276" spans="1:17">
      <c r="A276" s="30" t="s">
        <v>180</v>
      </c>
      <c r="B276" s="1" t="s">
        <v>94</v>
      </c>
      <c r="C276" s="1" t="s">
        <v>95</v>
      </c>
      <c r="D276" s="1" t="s">
        <v>11</v>
      </c>
      <c r="E276" s="1" t="s">
        <v>152</v>
      </c>
      <c r="F276" s="3">
        <v>355.74200000000002</v>
      </c>
      <c r="G276" s="3">
        <v>482.24299999999999</v>
      </c>
      <c r="H276" s="16">
        <f t="shared" si="24"/>
        <v>126.50099999999998</v>
      </c>
      <c r="I276" s="4">
        <f t="shared" si="25"/>
        <v>0.35559759601059188</v>
      </c>
      <c r="J276" s="3">
        <v>69.17</v>
      </c>
      <c r="K276" s="3">
        <v>90.563999999999993</v>
      </c>
      <c r="L276" s="3">
        <f t="shared" si="26"/>
        <v>21.393999999999991</v>
      </c>
      <c r="M276" s="4">
        <f t="shared" si="27"/>
        <v>0.30929593754517842</v>
      </c>
      <c r="N276" s="3">
        <v>77.873999999999995</v>
      </c>
      <c r="O276" s="3">
        <v>84.902000000000001</v>
      </c>
      <c r="P276" s="3">
        <f t="shared" si="28"/>
        <v>7.0280000000000058</v>
      </c>
      <c r="Q276" s="4">
        <f t="shared" si="29"/>
        <v>9.0248349898554153E-2</v>
      </c>
    </row>
    <row r="277" spans="1:17">
      <c r="A277" s="30" t="s">
        <v>180</v>
      </c>
      <c r="B277" s="1" t="s">
        <v>101</v>
      </c>
      <c r="C277" s="1" t="s">
        <v>102</v>
      </c>
      <c r="D277" s="1" t="s">
        <v>11</v>
      </c>
      <c r="E277" s="1" t="s">
        <v>152</v>
      </c>
      <c r="F277" s="3">
        <v>1973.4</v>
      </c>
      <c r="G277" s="3">
        <v>0</v>
      </c>
      <c r="H277" s="16">
        <f t="shared" si="24"/>
        <v>-1973.4</v>
      </c>
      <c r="I277" s="4">
        <f t="shared" si="25"/>
        <v>-1</v>
      </c>
      <c r="J277" s="3">
        <v>64.680000000000007</v>
      </c>
      <c r="K277" s="3">
        <v>0</v>
      </c>
      <c r="L277" s="3">
        <f t="shared" si="26"/>
        <v>-64.680000000000007</v>
      </c>
      <c r="M277" s="4">
        <f t="shared" si="27"/>
        <v>-1</v>
      </c>
      <c r="N277" s="3">
        <v>3446.7</v>
      </c>
      <c r="O277" s="3">
        <v>0</v>
      </c>
      <c r="P277" s="3">
        <f t="shared" si="28"/>
        <v>-3446.7</v>
      </c>
      <c r="Q277" s="4">
        <f t="shared" si="29"/>
        <v>-1</v>
      </c>
    </row>
    <row r="278" spans="1:17">
      <c r="A278" s="30" t="s">
        <v>180</v>
      </c>
      <c r="B278" s="1" t="s">
        <v>108</v>
      </c>
      <c r="C278" s="1" t="s">
        <v>109</v>
      </c>
      <c r="D278" s="1" t="s">
        <v>11</v>
      </c>
      <c r="E278" s="1" t="s">
        <v>152</v>
      </c>
      <c r="F278" s="3">
        <v>5790.7020000000002</v>
      </c>
      <c r="G278" s="3">
        <v>956.78399999999999</v>
      </c>
      <c r="H278" s="16">
        <f t="shared" si="24"/>
        <v>-4833.9180000000006</v>
      </c>
      <c r="I278" s="4">
        <f t="shared" si="25"/>
        <v>-0.83477236438690861</v>
      </c>
      <c r="J278" s="3">
        <v>288.07900000000001</v>
      </c>
      <c r="K278" s="3">
        <v>94.91</v>
      </c>
      <c r="L278" s="3">
        <f t="shared" si="26"/>
        <v>-193.16900000000001</v>
      </c>
      <c r="M278" s="4">
        <f t="shared" si="27"/>
        <v>-0.67054176111413888</v>
      </c>
      <c r="N278" s="3">
        <v>6873.94</v>
      </c>
      <c r="O278" s="3">
        <v>957.85900000000004</v>
      </c>
      <c r="P278" s="3">
        <f t="shared" si="28"/>
        <v>-5916.0809999999992</v>
      </c>
      <c r="Q278" s="4">
        <f t="shared" si="29"/>
        <v>-0.86065356985949826</v>
      </c>
    </row>
    <row r="279" spans="1:17">
      <c r="A279" s="30" t="s">
        <v>180</v>
      </c>
      <c r="B279" s="1" t="s">
        <v>124</v>
      </c>
      <c r="C279" s="1" t="s">
        <v>31</v>
      </c>
      <c r="D279" s="1" t="s">
        <v>11</v>
      </c>
      <c r="E279" s="1" t="s">
        <v>152</v>
      </c>
      <c r="F279" s="3"/>
      <c r="G279" s="3"/>
      <c r="H279" s="16">
        <f t="shared" si="24"/>
        <v>0</v>
      </c>
      <c r="I279" s="4">
        <f t="shared" si="25"/>
        <v>0</v>
      </c>
      <c r="J279" s="3"/>
      <c r="K279" s="3"/>
      <c r="L279" s="3">
        <f t="shared" si="26"/>
        <v>0</v>
      </c>
      <c r="M279" s="4">
        <f t="shared" si="27"/>
        <v>0</v>
      </c>
      <c r="N279" s="3"/>
      <c r="O279" s="3"/>
      <c r="P279" s="3">
        <f t="shared" si="28"/>
        <v>0</v>
      </c>
      <c r="Q279" s="4">
        <f t="shared" si="29"/>
        <v>0</v>
      </c>
    </row>
    <row r="280" spans="1:17">
      <c r="A280" s="30" t="s">
        <v>180</v>
      </c>
      <c r="B280" s="1" t="s">
        <v>127</v>
      </c>
      <c r="C280" s="1" t="s">
        <v>128</v>
      </c>
      <c r="D280" s="1" t="s">
        <v>11</v>
      </c>
      <c r="E280" s="1" t="s">
        <v>152</v>
      </c>
      <c r="F280" s="3">
        <v>384.98099999999999</v>
      </c>
      <c r="G280" s="3">
        <v>410.75099999999998</v>
      </c>
      <c r="H280" s="16">
        <f t="shared" si="24"/>
        <v>25.769999999999982</v>
      </c>
      <c r="I280" s="4">
        <f t="shared" si="25"/>
        <v>6.6938368387011254E-2</v>
      </c>
      <c r="J280" s="3">
        <v>30.86</v>
      </c>
      <c r="K280" s="3">
        <v>21.724</v>
      </c>
      <c r="L280" s="3">
        <f t="shared" si="26"/>
        <v>-9.1359999999999992</v>
      </c>
      <c r="M280" s="4">
        <f t="shared" si="27"/>
        <v>-0.29604666234607907</v>
      </c>
      <c r="N280" s="3">
        <v>295.90499999999997</v>
      </c>
      <c r="O280" s="3">
        <v>139.24100000000001</v>
      </c>
      <c r="P280" s="3">
        <f t="shared" si="28"/>
        <v>-156.66399999999996</v>
      </c>
      <c r="Q280" s="4">
        <f t="shared" si="29"/>
        <v>-0.52944019195349845</v>
      </c>
    </row>
    <row r="281" spans="1:17">
      <c r="A281" s="30" t="s">
        <v>185</v>
      </c>
      <c r="B281" s="1" t="s">
        <v>9</v>
      </c>
      <c r="C281" s="1" t="s">
        <v>10</v>
      </c>
      <c r="D281" s="1" t="s">
        <v>11</v>
      </c>
      <c r="E281" s="1" t="s">
        <v>153</v>
      </c>
      <c r="F281" s="3">
        <v>3769.9319999999998</v>
      </c>
      <c r="G281" s="3">
        <v>2355.3319999999999</v>
      </c>
      <c r="H281" s="16">
        <f t="shared" si="24"/>
        <v>-1414.6</v>
      </c>
      <c r="I281" s="4">
        <f t="shared" si="25"/>
        <v>-0.37523223230551639</v>
      </c>
      <c r="J281" s="3">
        <v>816.15899999999999</v>
      </c>
      <c r="K281" s="3">
        <v>688.05200000000002</v>
      </c>
      <c r="L281" s="3">
        <f t="shared" si="26"/>
        <v>-128.10699999999997</v>
      </c>
      <c r="M281" s="4">
        <f t="shared" si="27"/>
        <v>-0.15696328779073682</v>
      </c>
      <c r="N281" s="3">
        <v>4261.3559999999998</v>
      </c>
      <c r="O281" s="3">
        <v>3779.652</v>
      </c>
      <c r="P281" s="3">
        <f t="shared" si="28"/>
        <v>-481.70399999999972</v>
      </c>
      <c r="Q281" s="4">
        <f t="shared" si="29"/>
        <v>-0.11304007456781356</v>
      </c>
    </row>
    <row r="282" spans="1:17">
      <c r="A282" s="30" t="s">
        <v>182</v>
      </c>
      <c r="B282" s="1" t="s">
        <v>40</v>
      </c>
      <c r="C282" s="1" t="s">
        <v>41</v>
      </c>
      <c r="D282" s="1" t="s">
        <v>11</v>
      </c>
      <c r="E282" s="1" t="s">
        <v>153</v>
      </c>
      <c r="F282" s="3">
        <v>338.25200000000001</v>
      </c>
      <c r="G282" s="3">
        <v>343.90600000000001</v>
      </c>
      <c r="H282" s="16">
        <f t="shared" si="24"/>
        <v>5.6539999999999964</v>
      </c>
      <c r="I282" s="4">
        <f t="shared" si="25"/>
        <v>1.6715348320187305E-2</v>
      </c>
      <c r="J282" s="3">
        <v>164.52</v>
      </c>
      <c r="K282" s="3">
        <v>174.06399999999999</v>
      </c>
      <c r="L282" s="3">
        <f t="shared" si="26"/>
        <v>9.5439999999999827</v>
      </c>
      <c r="M282" s="4">
        <f t="shared" si="27"/>
        <v>5.8011184050571249E-2</v>
      </c>
      <c r="N282" s="3">
        <v>135.874</v>
      </c>
      <c r="O282" s="3">
        <v>143.756</v>
      </c>
      <c r="P282" s="3">
        <f t="shared" si="28"/>
        <v>7.882000000000005</v>
      </c>
      <c r="Q282" s="4">
        <f t="shared" si="29"/>
        <v>5.8009626565788931E-2</v>
      </c>
    </row>
    <row r="283" spans="1:17">
      <c r="A283" s="30" t="s">
        <v>182</v>
      </c>
      <c r="B283" s="1" t="s">
        <v>42</v>
      </c>
      <c r="C283" s="1" t="s">
        <v>43</v>
      </c>
      <c r="D283" s="1" t="s">
        <v>11</v>
      </c>
      <c r="E283" s="1" t="s">
        <v>153</v>
      </c>
      <c r="F283" s="3">
        <v>691.76099999999997</v>
      </c>
      <c r="G283" s="3">
        <v>635.125</v>
      </c>
      <c r="H283" s="16">
        <f t="shared" si="24"/>
        <v>-56.635999999999967</v>
      </c>
      <c r="I283" s="4">
        <f t="shared" si="25"/>
        <v>-8.1872207308593528E-2</v>
      </c>
      <c r="J283" s="3">
        <v>147.24</v>
      </c>
      <c r="K283" s="3">
        <v>167.38900000000001</v>
      </c>
      <c r="L283" s="3">
        <f t="shared" si="26"/>
        <v>20.149000000000001</v>
      </c>
      <c r="M283" s="4">
        <f t="shared" si="27"/>
        <v>0.13684460744362945</v>
      </c>
      <c r="N283" s="3">
        <v>70.055999999999997</v>
      </c>
      <c r="O283" s="3">
        <v>73.393000000000001</v>
      </c>
      <c r="P283" s="3">
        <f t="shared" si="28"/>
        <v>3.3370000000000033</v>
      </c>
      <c r="Q283" s="4">
        <f t="shared" si="29"/>
        <v>4.7633321913897506E-2</v>
      </c>
    </row>
    <row r="284" spans="1:17">
      <c r="A284" s="30" t="s">
        <v>182</v>
      </c>
      <c r="B284" s="1" t="s">
        <v>46</v>
      </c>
      <c r="C284" s="1" t="s">
        <v>47</v>
      </c>
      <c r="D284" s="1" t="s">
        <v>11</v>
      </c>
      <c r="E284" s="1" t="s">
        <v>153</v>
      </c>
      <c r="F284" s="3">
        <v>2103.1619999999998</v>
      </c>
      <c r="G284" s="3">
        <v>2143.38</v>
      </c>
      <c r="H284" s="16">
        <f t="shared" si="24"/>
        <v>40.218000000000302</v>
      </c>
      <c r="I284" s="4">
        <f t="shared" si="25"/>
        <v>1.9122635346207426E-2</v>
      </c>
      <c r="J284" s="3">
        <v>404.9</v>
      </c>
      <c r="K284" s="3">
        <v>431.815</v>
      </c>
      <c r="L284" s="3">
        <f t="shared" si="26"/>
        <v>26.91500000000002</v>
      </c>
      <c r="M284" s="4">
        <f t="shared" si="27"/>
        <v>6.647320326006427E-2</v>
      </c>
      <c r="N284" s="3">
        <v>964.51400000000001</v>
      </c>
      <c r="O284" s="3">
        <v>317.23500000000001</v>
      </c>
      <c r="P284" s="3">
        <f t="shared" si="28"/>
        <v>-647.279</v>
      </c>
      <c r="Q284" s="4">
        <f t="shared" si="29"/>
        <v>-0.67109342114266868</v>
      </c>
    </row>
    <row r="285" spans="1:17">
      <c r="A285" s="30" t="s">
        <v>180</v>
      </c>
      <c r="B285" s="1" t="s">
        <v>94</v>
      </c>
      <c r="C285" s="1" t="s">
        <v>95</v>
      </c>
      <c r="D285" s="1" t="s">
        <v>11</v>
      </c>
      <c r="E285" s="1" t="s">
        <v>153</v>
      </c>
      <c r="F285" s="3">
        <v>855.26700000000005</v>
      </c>
      <c r="G285" s="3">
        <v>918.96799999999996</v>
      </c>
      <c r="H285" s="16">
        <f t="shared" si="24"/>
        <v>63.700999999999908</v>
      </c>
      <c r="I285" s="4">
        <f t="shared" si="25"/>
        <v>7.4480834639942733E-2</v>
      </c>
      <c r="J285" s="3">
        <v>75.912000000000006</v>
      </c>
      <c r="K285" s="3">
        <v>81.984999999999999</v>
      </c>
      <c r="L285" s="3">
        <f t="shared" si="26"/>
        <v>6.0729999999999933</v>
      </c>
      <c r="M285" s="4">
        <f t="shared" si="27"/>
        <v>8.0000526925914126E-2</v>
      </c>
      <c r="N285" s="3">
        <v>194.63399999999999</v>
      </c>
      <c r="O285" s="3">
        <v>209.85300000000001</v>
      </c>
      <c r="P285" s="3">
        <f t="shared" si="28"/>
        <v>15.219000000000023</v>
      </c>
      <c r="Q285" s="4">
        <f t="shared" si="29"/>
        <v>7.8192915934523377E-2</v>
      </c>
    </row>
    <row r="286" spans="1:17">
      <c r="A286" s="30" t="s">
        <v>180</v>
      </c>
      <c r="B286" s="1" t="s">
        <v>101</v>
      </c>
      <c r="C286" s="1" t="s">
        <v>102</v>
      </c>
      <c r="D286" s="1" t="s">
        <v>11</v>
      </c>
      <c r="E286" s="1" t="s">
        <v>153</v>
      </c>
      <c r="F286" s="3">
        <v>1053.672</v>
      </c>
      <c r="G286" s="3">
        <v>1386.576</v>
      </c>
      <c r="H286" s="16">
        <f t="shared" si="24"/>
        <v>332.904</v>
      </c>
      <c r="I286" s="4">
        <f t="shared" si="25"/>
        <v>0.31594651846115296</v>
      </c>
      <c r="J286" s="3">
        <v>180.93799999999999</v>
      </c>
      <c r="K286" s="3">
        <v>193.73599999999999</v>
      </c>
      <c r="L286" s="3">
        <f t="shared" si="26"/>
        <v>12.798000000000002</v>
      </c>
      <c r="M286" s="4">
        <f t="shared" si="27"/>
        <v>7.073141075948669E-2</v>
      </c>
      <c r="N286" s="3">
        <v>186.76400000000001</v>
      </c>
      <c r="O286" s="3">
        <v>195.11600000000001</v>
      </c>
      <c r="P286" s="3">
        <f t="shared" si="28"/>
        <v>8.3520000000000039</v>
      </c>
      <c r="Q286" s="4">
        <f t="shared" si="29"/>
        <v>4.4719539097470624E-2</v>
      </c>
    </row>
    <row r="287" spans="1:17">
      <c r="A287" s="30" t="s">
        <v>180</v>
      </c>
      <c r="B287" s="1" t="s">
        <v>108</v>
      </c>
      <c r="C287" s="1" t="s">
        <v>109</v>
      </c>
      <c r="D287" s="1" t="s">
        <v>11</v>
      </c>
      <c r="E287" s="1" t="s">
        <v>153</v>
      </c>
      <c r="F287" s="3">
        <v>5432.65</v>
      </c>
      <c r="G287" s="3">
        <v>3439.8090000000002</v>
      </c>
      <c r="H287" s="16">
        <f t="shared" si="24"/>
        <v>-1992.8409999999994</v>
      </c>
      <c r="I287" s="4">
        <f t="shared" si="25"/>
        <v>-0.36682668679189706</v>
      </c>
      <c r="J287" s="3">
        <v>802.59799999999996</v>
      </c>
      <c r="K287" s="3">
        <v>498.26400000000001</v>
      </c>
      <c r="L287" s="3">
        <f t="shared" si="26"/>
        <v>-304.33399999999995</v>
      </c>
      <c r="M287" s="4">
        <f t="shared" si="27"/>
        <v>-0.37918609316245488</v>
      </c>
      <c r="N287" s="3">
        <v>5384.31</v>
      </c>
      <c r="O287" s="3">
        <v>2412.2190000000001</v>
      </c>
      <c r="P287" s="3">
        <f t="shared" si="28"/>
        <v>-2972.0910000000003</v>
      </c>
      <c r="Q287" s="4">
        <f t="shared" si="29"/>
        <v>-0.55199106292171141</v>
      </c>
    </row>
    <row r="288" spans="1:17">
      <c r="A288" s="30" t="s">
        <v>180</v>
      </c>
      <c r="B288" s="1" t="s">
        <v>124</v>
      </c>
      <c r="C288" s="1" t="s">
        <v>31</v>
      </c>
      <c r="D288" s="1" t="s">
        <v>11</v>
      </c>
      <c r="E288" s="1" t="s">
        <v>153</v>
      </c>
      <c r="F288" s="3">
        <v>1411.904</v>
      </c>
      <c r="G288" s="3">
        <v>1568.894</v>
      </c>
      <c r="H288" s="16">
        <f t="shared" si="24"/>
        <v>156.99</v>
      </c>
      <c r="I288" s="4">
        <f t="shared" si="25"/>
        <v>0.11119027922578306</v>
      </c>
      <c r="J288" s="3">
        <v>200</v>
      </c>
      <c r="K288" s="3">
        <v>197.28299999999999</v>
      </c>
      <c r="L288" s="3">
        <f t="shared" si="26"/>
        <v>-2.717000000000013</v>
      </c>
      <c r="M288" s="4">
        <f t="shared" si="27"/>
        <v>-1.3585000000000064E-2</v>
      </c>
      <c r="N288" s="3">
        <v>451.61799999999999</v>
      </c>
      <c r="O288" s="3">
        <v>458.54500000000002</v>
      </c>
      <c r="P288" s="3">
        <f t="shared" si="28"/>
        <v>6.9270000000000209</v>
      </c>
      <c r="Q288" s="4">
        <f t="shared" si="29"/>
        <v>1.5338184040494446E-2</v>
      </c>
    </row>
    <row r="289" spans="1:17">
      <c r="A289" s="30" t="s">
        <v>180</v>
      </c>
      <c r="B289" s="1" t="s">
        <v>127</v>
      </c>
      <c r="C289" s="1" t="s">
        <v>128</v>
      </c>
      <c r="D289" s="1" t="s">
        <v>11</v>
      </c>
      <c r="E289" s="1" t="s">
        <v>153</v>
      </c>
      <c r="F289" s="3">
        <v>3486.0819999999999</v>
      </c>
      <c r="G289" s="3">
        <v>2152.0790000000002</v>
      </c>
      <c r="H289" s="16">
        <f t="shared" si="24"/>
        <v>-1334.0029999999997</v>
      </c>
      <c r="I289" s="4">
        <f t="shared" si="25"/>
        <v>-0.38266541062430537</v>
      </c>
      <c r="J289" s="3">
        <v>731.81899999999996</v>
      </c>
      <c r="K289" s="3">
        <v>629.63</v>
      </c>
      <c r="L289" s="3">
        <f t="shared" si="26"/>
        <v>-102.18899999999996</v>
      </c>
      <c r="M289" s="4">
        <f t="shared" si="27"/>
        <v>-0.13963698674125702</v>
      </c>
      <c r="N289" s="3">
        <v>2720.989</v>
      </c>
      <c r="O289" s="3">
        <v>1400.384</v>
      </c>
      <c r="P289" s="3">
        <f t="shared" si="28"/>
        <v>-1320.605</v>
      </c>
      <c r="Q289" s="4">
        <f t="shared" si="29"/>
        <v>-0.48534007303961907</v>
      </c>
    </row>
    <row r="290" spans="1:17">
      <c r="A290" s="30" t="s">
        <v>180</v>
      </c>
      <c r="B290" s="1" t="s">
        <v>84</v>
      </c>
      <c r="C290" s="1" t="s">
        <v>85</v>
      </c>
      <c r="D290" s="1" t="s">
        <v>86</v>
      </c>
      <c r="E290" s="1" t="s">
        <v>3</v>
      </c>
      <c r="F290" s="3">
        <v>4839.5482000000002</v>
      </c>
      <c r="G290" s="3">
        <v>4988.9790999999996</v>
      </c>
      <c r="H290" s="16">
        <f t="shared" si="24"/>
        <v>149.43089999999938</v>
      </c>
      <c r="I290" s="4">
        <f t="shared" si="25"/>
        <v>3.0877035174481655E-2</v>
      </c>
      <c r="J290" s="3">
        <v>2596.6260000000002</v>
      </c>
      <c r="K290" s="3">
        <v>2197.1086</v>
      </c>
      <c r="L290" s="3">
        <f t="shared" si="26"/>
        <v>-399.51740000000018</v>
      </c>
      <c r="M290" s="4">
        <f t="shared" si="27"/>
        <v>-0.1538602016616949</v>
      </c>
      <c r="N290" s="3">
        <v>7412.1404000000002</v>
      </c>
      <c r="O290" s="3">
        <v>6496.2753000000002</v>
      </c>
      <c r="P290" s="3">
        <f t="shared" si="28"/>
        <v>-915.86509999999998</v>
      </c>
      <c r="Q290" s="4">
        <f t="shared" si="29"/>
        <v>-0.1235628375307084</v>
      </c>
    </row>
    <row r="291" spans="1:17">
      <c r="A291" s="30" t="s">
        <v>180</v>
      </c>
      <c r="B291" s="1" t="s">
        <v>87</v>
      </c>
      <c r="C291" s="1" t="s">
        <v>88</v>
      </c>
      <c r="D291" s="1" t="s">
        <v>86</v>
      </c>
      <c r="E291" s="1" t="s">
        <v>3</v>
      </c>
      <c r="F291" s="3">
        <v>240.3133</v>
      </c>
      <c r="G291" s="3">
        <v>240.19909999999999</v>
      </c>
      <c r="H291" s="16">
        <f t="shared" si="24"/>
        <v>-0.11420000000001096</v>
      </c>
      <c r="I291" s="4">
        <f t="shared" si="25"/>
        <v>-4.7521298238595598E-4</v>
      </c>
      <c r="J291" s="3">
        <v>440.93549999999999</v>
      </c>
      <c r="K291" s="3">
        <v>422.06610000000001</v>
      </c>
      <c r="L291" s="3">
        <f t="shared" si="26"/>
        <v>-18.869399999999985</v>
      </c>
      <c r="M291" s="4">
        <f t="shared" si="27"/>
        <v>-4.2794014090496192E-2</v>
      </c>
      <c r="N291" s="3">
        <v>217.76949999999999</v>
      </c>
      <c r="O291" s="3">
        <v>132.97839999999999</v>
      </c>
      <c r="P291" s="3">
        <f t="shared" si="28"/>
        <v>-84.7911</v>
      </c>
      <c r="Q291" s="4">
        <f t="shared" si="29"/>
        <v>-0.38936168747230443</v>
      </c>
    </row>
    <row r="292" spans="1:17">
      <c r="A292" s="30" t="s">
        <v>180</v>
      </c>
      <c r="B292" s="1" t="s">
        <v>89</v>
      </c>
      <c r="C292" s="1" t="s">
        <v>90</v>
      </c>
      <c r="D292" s="1" t="s">
        <v>86</v>
      </c>
      <c r="E292" s="1" t="s">
        <v>3</v>
      </c>
      <c r="F292" s="3">
        <v>517.64880000000005</v>
      </c>
      <c r="G292" s="3">
        <v>486.91289999999998</v>
      </c>
      <c r="H292" s="16">
        <f t="shared" si="24"/>
        <v>-30.735900000000072</v>
      </c>
      <c r="I292" s="4">
        <f t="shared" si="25"/>
        <v>-5.9375970735371299E-2</v>
      </c>
      <c r="J292" s="3">
        <v>558.74260000000004</v>
      </c>
      <c r="K292" s="3">
        <v>502.34440000000001</v>
      </c>
      <c r="L292" s="3">
        <f t="shared" si="26"/>
        <v>-56.398200000000031</v>
      </c>
      <c r="M292" s="4">
        <f t="shared" si="27"/>
        <v>-0.10093771264263729</v>
      </c>
      <c r="N292" s="3">
        <v>707.19349999999997</v>
      </c>
      <c r="O292" s="3">
        <v>444.12580000000003</v>
      </c>
      <c r="P292" s="3">
        <f t="shared" si="28"/>
        <v>-263.06769999999995</v>
      </c>
      <c r="Q292" s="4">
        <f t="shared" si="29"/>
        <v>-0.37198828891951063</v>
      </c>
    </row>
    <row r="293" spans="1:17">
      <c r="A293" s="30" t="s">
        <v>180</v>
      </c>
      <c r="B293" s="1" t="s">
        <v>96</v>
      </c>
      <c r="C293" s="1" t="s">
        <v>97</v>
      </c>
      <c r="D293" s="1" t="s">
        <v>86</v>
      </c>
      <c r="E293" s="1" t="s">
        <v>3</v>
      </c>
      <c r="F293" s="3">
        <v>672.01220000000001</v>
      </c>
      <c r="G293" s="3">
        <v>629.78769999999997</v>
      </c>
      <c r="H293" s="16">
        <f t="shared" si="24"/>
        <v>-42.224500000000035</v>
      </c>
      <c r="I293" s="4">
        <f t="shared" si="25"/>
        <v>-6.2832936663947514E-2</v>
      </c>
      <c r="J293" s="3">
        <v>1027.5482999999999</v>
      </c>
      <c r="K293" s="3">
        <v>987.67250000000001</v>
      </c>
      <c r="L293" s="3">
        <f t="shared" si="26"/>
        <v>-39.875799999999913</v>
      </c>
      <c r="M293" s="4">
        <f t="shared" si="27"/>
        <v>-3.8806740276831675E-2</v>
      </c>
      <c r="N293" s="3">
        <v>1395.0151000000001</v>
      </c>
      <c r="O293" s="3">
        <v>1063.2783999999999</v>
      </c>
      <c r="P293" s="3">
        <f t="shared" si="28"/>
        <v>-331.73670000000016</v>
      </c>
      <c r="Q293" s="4">
        <f t="shared" si="29"/>
        <v>-0.23780151196929705</v>
      </c>
    </row>
    <row r="294" spans="1:17">
      <c r="A294" s="30" t="s">
        <v>180</v>
      </c>
      <c r="B294" s="1" t="s">
        <v>110</v>
      </c>
      <c r="C294" s="1" t="s">
        <v>111</v>
      </c>
      <c r="D294" s="1" t="s">
        <v>86</v>
      </c>
      <c r="E294" s="1" t="s">
        <v>3</v>
      </c>
      <c r="F294" s="3">
        <v>105.3116</v>
      </c>
      <c r="G294" s="3">
        <v>101.9577</v>
      </c>
      <c r="H294" s="16">
        <f t="shared" si="24"/>
        <v>-3.3538999999999959</v>
      </c>
      <c r="I294" s="4">
        <f t="shared" si="25"/>
        <v>-3.1847393829359687E-2</v>
      </c>
      <c r="J294" s="3">
        <v>273.93720000000002</v>
      </c>
      <c r="K294" s="3">
        <v>268.50400000000002</v>
      </c>
      <c r="L294" s="3">
        <f t="shared" si="26"/>
        <v>-5.4331999999999994</v>
      </c>
      <c r="M294" s="4">
        <f t="shared" si="27"/>
        <v>-1.9833742916259636E-2</v>
      </c>
      <c r="N294" s="3">
        <v>81.549599999999998</v>
      </c>
      <c r="O294" s="3">
        <v>38.853900000000003</v>
      </c>
      <c r="P294" s="3">
        <f t="shared" si="28"/>
        <v>-42.695699999999995</v>
      </c>
      <c r="Q294" s="4">
        <f t="shared" si="29"/>
        <v>-0.52355498984666993</v>
      </c>
    </row>
    <row r="295" spans="1:17">
      <c r="A295" s="30" t="s">
        <v>180</v>
      </c>
      <c r="B295" s="1" t="s">
        <v>117</v>
      </c>
      <c r="C295" s="1" t="s">
        <v>118</v>
      </c>
      <c r="D295" s="1" t="s">
        <v>86</v>
      </c>
      <c r="E295" s="1" t="s">
        <v>3</v>
      </c>
      <c r="F295" s="3">
        <v>258.9273</v>
      </c>
      <c r="G295" s="3">
        <v>241.67769999999999</v>
      </c>
      <c r="H295" s="16">
        <f t="shared" si="24"/>
        <v>-17.249600000000015</v>
      </c>
      <c r="I295" s="4">
        <f t="shared" si="25"/>
        <v>-6.6619471952165776E-2</v>
      </c>
      <c r="J295" s="3">
        <v>450.07060000000001</v>
      </c>
      <c r="K295" s="3">
        <v>422.70549999999997</v>
      </c>
      <c r="L295" s="3">
        <f t="shared" si="26"/>
        <v>-27.365100000000041</v>
      </c>
      <c r="M295" s="4">
        <f t="shared" si="27"/>
        <v>-6.0801794207397772E-2</v>
      </c>
      <c r="N295" s="3">
        <v>375.97739999999999</v>
      </c>
      <c r="O295" s="3">
        <v>228.00470000000001</v>
      </c>
      <c r="P295" s="3">
        <f t="shared" si="28"/>
        <v>-147.97269999999997</v>
      </c>
      <c r="Q295" s="4">
        <f t="shared" si="29"/>
        <v>-0.3935680708468115</v>
      </c>
    </row>
    <row r="296" spans="1:17">
      <c r="A296" s="30" t="s">
        <v>180</v>
      </c>
      <c r="B296" s="1" t="s">
        <v>129</v>
      </c>
      <c r="C296" s="1" t="s">
        <v>13</v>
      </c>
      <c r="D296" s="1" t="s">
        <v>86</v>
      </c>
      <c r="E296" s="1" t="s">
        <v>3</v>
      </c>
      <c r="F296" s="3">
        <v>645.03859999999997</v>
      </c>
      <c r="G296" s="3">
        <v>610.98130000000003</v>
      </c>
      <c r="H296" s="16">
        <f t="shared" si="24"/>
        <v>-34.057299999999941</v>
      </c>
      <c r="I296" s="4">
        <f t="shared" si="25"/>
        <v>-5.2798855758399488E-2</v>
      </c>
      <c r="J296" s="3">
        <v>921.05319999999995</v>
      </c>
      <c r="K296" s="3">
        <v>865.86410000000001</v>
      </c>
      <c r="L296" s="3">
        <f t="shared" si="26"/>
        <v>-55.189099999999939</v>
      </c>
      <c r="M296" s="4">
        <f t="shared" si="27"/>
        <v>-5.9919557306787427E-2</v>
      </c>
      <c r="N296" s="3">
        <v>866.40530000000001</v>
      </c>
      <c r="O296" s="3">
        <v>558.52319999999997</v>
      </c>
      <c r="P296" s="3">
        <f t="shared" si="28"/>
        <v>-307.88210000000004</v>
      </c>
      <c r="Q296" s="4">
        <f t="shared" si="29"/>
        <v>-0.35535574401495468</v>
      </c>
    </row>
    <row r="297" spans="1:17">
      <c r="A297" s="30" t="s">
        <v>180</v>
      </c>
      <c r="B297" s="1" t="s">
        <v>130</v>
      </c>
      <c r="C297" s="1" t="s">
        <v>131</v>
      </c>
      <c r="D297" s="1" t="s">
        <v>86</v>
      </c>
      <c r="E297" s="1" t="s">
        <v>3</v>
      </c>
      <c r="F297" s="3">
        <v>1329.0038999999999</v>
      </c>
      <c r="G297" s="3">
        <v>1312.5143</v>
      </c>
      <c r="H297" s="16">
        <f t="shared" si="24"/>
        <v>-16.489599999999882</v>
      </c>
      <c r="I297" s="4">
        <f t="shared" si="25"/>
        <v>-1.2407488044241166E-2</v>
      </c>
      <c r="J297" s="3">
        <v>1293.5562</v>
      </c>
      <c r="K297" s="3">
        <v>1168.3841</v>
      </c>
      <c r="L297" s="3">
        <f t="shared" si="26"/>
        <v>-125.1721</v>
      </c>
      <c r="M297" s="4">
        <f t="shared" si="27"/>
        <v>-9.6765876890389457E-2</v>
      </c>
      <c r="N297" s="3">
        <v>2533.4249</v>
      </c>
      <c r="O297" s="3">
        <v>1829.4075</v>
      </c>
      <c r="P297" s="3">
        <f t="shared" si="28"/>
        <v>-704.01739999999995</v>
      </c>
      <c r="Q297" s="4">
        <f t="shared" si="29"/>
        <v>-0.27789156094581685</v>
      </c>
    </row>
    <row r="298" spans="1:17">
      <c r="A298" s="30" t="s">
        <v>180</v>
      </c>
      <c r="B298" s="1" t="s">
        <v>84</v>
      </c>
      <c r="C298" s="1" t="s">
        <v>85</v>
      </c>
      <c r="D298" s="1" t="s">
        <v>86</v>
      </c>
      <c r="E298" s="1" t="s">
        <v>154</v>
      </c>
      <c r="F298" s="3">
        <v>6496.7659999999996</v>
      </c>
      <c r="G298" s="3">
        <v>3382.1729999999998</v>
      </c>
      <c r="H298" s="16">
        <f t="shared" si="24"/>
        <v>-3114.5929999999998</v>
      </c>
      <c r="I298" s="4">
        <f t="shared" si="25"/>
        <v>-0.47940667710673279</v>
      </c>
      <c r="J298" s="3">
        <v>201.738</v>
      </c>
      <c r="K298" s="3">
        <v>84.597999999999999</v>
      </c>
      <c r="L298" s="3">
        <f t="shared" si="26"/>
        <v>-117.14</v>
      </c>
      <c r="M298" s="4">
        <f t="shared" si="27"/>
        <v>-0.58065411573426917</v>
      </c>
      <c r="N298" s="3">
        <v>158.922</v>
      </c>
      <c r="O298" s="3">
        <v>91.474999999999994</v>
      </c>
      <c r="P298" s="3">
        <f t="shared" si="28"/>
        <v>-67.447000000000003</v>
      </c>
      <c r="Q298" s="4">
        <f t="shared" si="29"/>
        <v>-0.42440316633316977</v>
      </c>
    </row>
    <row r="299" spans="1:17">
      <c r="A299" s="30" t="s">
        <v>180</v>
      </c>
      <c r="B299" s="1" t="s">
        <v>87</v>
      </c>
      <c r="C299" s="1" t="s">
        <v>88</v>
      </c>
      <c r="D299" s="1" t="s">
        <v>86</v>
      </c>
      <c r="E299" s="1" t="s">
        <v>154</v>
      </c>
      <c r="F299" s="3">
        <v>275.23899999999998</v>
      </c>
      <c r="G299" s="3">
        <v>150.78</v>
      </c>
      <c r="H299" s="16">
        <f t="shared" si="24"/>
        <v>-124.45899999999997</v>
      </c>
      <c r="I299" s="4">
        <f t="shared" si="25"/>
        <v>-0.4521851917787813</v>
      </c>
      <c r="J299" s="3">
        <v>9.5109999999999992</v>
      </c>
      <c r="K299" s="3">
        <v>5.1689999999999996</v>
      </c>
      <c r="L299" s="3">
        <f t="shared" si="26"/>
        <v>-4.3419999999999996</v>
      </c>
      <c r="M299" s="4">
        <f t="shared" si="27"/>
        <v>-0.45652402481337401</v>
      </c>
      <c r="N299" s="3">
        <v>3.9510000000000001</v>
      </c>
      <c r="O299" s="3">
        <v>0.217</v>
      </c>
      <c r="P299" s="3">
        <f t="shared" si="28"/>
        <v>-3.734</v>
      </c>
      <c r="Q299" s="4">
        <f t="shared" si="29"/>
        <v>-0.9450771956466717</v>
      </c>
    </row>
    <row r="300" spans="1:17">
      <c r="A300" s="30" t="s">
        <v>180</v>
      </c>
      <c r="B300" s="1" t="s">
        <v>89</v>
      </c>
      <c r="C300" s="1" t="s">
        <v>90</v>
      </c>
      <c r="D300" s="1" t="s">
        <v>86</v>
      </c>
      <c r="E300" s="1" t="s">
        <v>154</v>
      </c>
      <c r="F300" s="3">
        <v>3010.239</v>
      </c>
      <c r="G300" s="3">
        <v>1471.1869999999999</v>
      </c>
      <c r="H300" s="16">
        <f t="shared" si="24"/>
        <v>-1539.0520000000001</v>
      </c>
      <c r="I300" s="4">
        <f t="shared" si="25"/>
        <v>-0.51127236076603888</v>
      </c>
      <c r="J300" s="3">
        <v>100.146</v>
      </c>
      <c r="K300" s="3">
        <v>41.41</v>
      </c>
      <c r="L300" s="3">
        <f t="shared" si="26"/>
        <v>-58.736000000000004</v>
      </c>
      <c r="M300" s="4">
        <f t="shared" si="27"/>
        <v>-0.58650370459129675</v>
      </c>
      <c r="N300" s="3">
        <v>39.344999999999999</v>
      </c>
      <c r="O300" s="3">
        <v>1.1719999999999999</v>
      </c>
      <c r="P300" s="3">
        <f t="shared" si="28"/>
        <v>-38.173000000000002</v>
      </c>
      <c r="Q300" s="4">
        <f t="shared" si="29"/>
        <v>-0.97021222518744443</v>
      </c>
    </row>
    <row r="301" spans="1:17">
      <c r="A301" s="30" t="s">
        <v>180</v>
      </c>
      <c r="B301" s="1" t="s">
        <v>96</v>
      </c>
      <c r="C301" s="1" t="s">
        <v>97</v>
      </c>
      <c r="D301" s="1" t="s">
        <v>86</v>
      </c>
      <c r="E301" s="1" t="s">
        <v>154</v>
      </c>
      <c r="F301" s="3">
        <v>126.982</v>
      </c>
      <c r="G301" s="3">
        <v>85.491</v>
      </c>
      <c r="H301" s="16">
        <f t="shared" si="24"/>
        <v>-41.491</v>
      </c>
      <c r="I301" s="4">
        <f t="shared" si="25"/>
        <v>-0.32674709801389173</v>
      </c>
      <c r="J301" s="3">
        <v>7.9489999999999998</v>
      </c>
      <c r="K301" s="3">
        <v>7.6219999999999999</v>
      </c>
      <c r="L301" s="3">
        <f t="shared" si="26"/>
        <v>-0.32699999999999996</v>
      </c>
      <c r="M301" s="4">
        <f t="shared" si="27"/>
        <v>-4.1137249968549498E-2</v>
      </c>
      <c r="N301" s="3">
        <v>1.3380000000000001</v>
      </c>
      <c r="O301" s="3">
        <v>0.373</v>
      </c>
      <c r="P301" s="3">
        <f t="shared" si="28"/>
        <v>-0.96500000000000008</v>
      </c>
      <c r="Q301" s="4">
        <f t="shared" si="29"/>
        <v>-0.72122571001494773</v>
      </c>
    </row>
    <row r="302" spans="1:17">
      <c r="A302" s="30" t="s">
        <v>180</v>
      </c>
      <c r="B302" s="1" t="s">
        <v>110</v>
      </c>
      <c r="C302" s="1" t="s">
        <v>111</v>
      </c>
      <c r="D302" s="1" t="s">
        <v>86</v>
      </c>
      <c r="E302" s="1" t="s">
        <v>154</v>
      </c>
      <c r="F302" s="3">
        <v>632.04200000000003</v>
      </c>
      <c r="G302" s="3">
        <v>275.49299999999999</v>
      </c>
      <c r="H302" s="16">
        <f t="shared" si="24"/>
        <v>-356.54900000000004</v>
      </c>
      <c r="I302" s="4">
        <f t="shared" si="25"/>
        <v>-0.56412232098499782</v>
      </c>
      <c r="J302" s="3">
        <v>19.968</v>
      </c>
      <c r="K302" s="3">
        <v>7.4320000000000004</v>
      </c>
      <c r="L302" s="3">
        <f t="shared" si="26"/>
        <v>-12.536</v>
      </c>
      <c r="M302" s="4">
        <f t="shared" si="27"/>
        <v>-0.62780448717948711</v>
      </c>
      <c r="N302" s="3">
        <v>9.2629999999999999</v>
      </c>
      <c r="O302" s="3">
        <v>0.29399999999999998</v>
      </c>
      <c r="P302" s="3">
        <f t="shared" si="28"/>
        <v>-8.9689999999999994</v>
      </c>
      <c r="Q302" s="4">
        <f t="shared" si="29"/>
        <v>-0.96826082262765834</v>
      </c>
    </row>
    <row r="303" spans="1:17">
      <c r="A303" s="30" t="s">
        <v>180</v>
      </c>
      <c r="B303" s="1" t="s">
        <v>117</v>
      </c>
      <c r="C303" s="1" t="s">
        <v>118</v>
      </c>
      <c r="D303" s="1" t="s">
        <v>86</v>
      </c>
      <c r="E303" s="1" t="s">
        <v>154</v>
      </c>
      <c r="F303" s="3">
        <v>655.79899999999998</v>
      </c>
      <c r="G303" s="3">
        <v>340.93</v>
      </c>
      <c r="H303" s="16">
        <f t="shared" si="24"/>
        <v>-314.86899999999997</v>
      </c>
      <c r="I303" s="4">
        <f t="shared" si="25"/>
        <v>-0.4801303448160183</v>
      </c>
      <c r="J303" s="3">
        <v>22.506</v>
      </c>
      <c r="K303" s="3">
        <v>9.4109999999999996</v>
      </c>
      <c r="L303" s="3">
        <f t="shared" si="26"/>
        <v>-13.095000000000001</v>
      </c>
      <c r="M303" s="4">
        <f t="shared" si="27"/>
        <v>-0.58184484137563319</v>
      </c>
      <c r="N303" s="3">
        <v>6.5979999999999999</v>
      </c>
      <c r="O303" s="3">
        <v>0.16400000000000001</v>
      </c>
      <c r="P303" s="3">
        <f t="shared" si="28"/>
        <v>-6.4340000000000002</v>
      </c>
      <c r="Q303" s="4">
        <f t="shared" si="29"/>
        <v>-0.97514398302515914</v>
      </c>
    </row>
    <row r="304" spans="1:17">
      <c r="A304" s="30" t="s">
        <v>180</v>
      </c>
      <c r="B304" s="1" t="s">
        <v>129</v>
      </c>
      <c r="C304" s="1" t="s">
        <v>13</v>
      </c>
      <c r="D304" s="1" t="s">
        <v>86</v>
      </c>
      <c r="E304" s="1" t="s">
        <v>154</v>
      </c>
      <c r="F304" s="3">
        <v>1298.559</v>
      </c>
      <c r="G304" s="3">
        <v>594.80100000000004</v>
      </c>
      <c r="H304" s="16">
        <f t="shared" si="24"/>
        <v>-703.75799999999992</v>
      </c>
      <c r="I304" s="4">
        <f t="shared" si="25"/>
        <v>-0.54195304179478943</v>
      </c>
      <c r="J304" s="3">
        <v>42.915999999999997</v>
      </c>
      <c r="K304" s="3">
        <v>18.373000000000001</v>
      </c>
      <c r="L304" s="3">
        <f t="shared" si="26"/>
        <v>-24.542999999999996</v>
      </c>
      <c r="M304" s="4">
        <f t="shared" si="27"/>
        <v>-0.57188461179979488</v>
      </c>
      <c r="N304" s="3">
        <v>19.414999999999999</v>
      </c>
      <c r="O304" s="3">
        <v>0.755</v>
      </c>
      <c r="P304" s="3">
        <f t="shared" si="28"/>
        <v>-18.66</v>
      </c>
      <c r="Q304" s="4">
        <f t="shared" si="29"/>
        <v>-0.96111254184908579</v>
      </c>
    </row>
    <row r="305" spans="1:17">
      <c r="A305" s="30" t="s">
        <v>180</v>
      </c>
      <c r="B305" s="1" t="s">
        <v>130</v>
      </c>
      <c r="C305" s="1" t="s">
        <v>131</v>
      </c>
      <c r="D305" s="1" t="s">
        <v>86</v>
      </c>
      <c r="E305" s="1" t="s">
        <v>154</v>
      </c>
      <c r="F305" s="3">
        <v>1762.3389999999999</v>
      </c>
      <c r="G305" s="3">
        <v>814.78</v>
      </c>
      <c r="H305" s="16">
        <f t="shared" si="24"/>
        <v>-947.55899999999997</v>
      </c>
      <c r="I305" s="4">
        <f t="shared" si="25"/>
        <v>-0.53767124259294041</v>
      </c>
      <c r="J305" s="3">
        <v>62.280999999999999</v>
      </c>
      <c r="K305" s="3">
        <v>21.762</v>
      </c>
      <c r="L305" s="3">
        <f t="shared" si="26"/>
        <v>-40.518999999999998</v>
      </c>
      <c r="M305" s="4">
        <f t="shared" si="27"/>
        <v>-0.65058364509240374</v>
      </c>
      <c r="N305" s="3">
        <v>21.28</v>
      </c>
      <c r="O305" s="3">
        <v>0.72799999999999998</v>
      </c>
      <c r="P305" s="3">
        <f t="shared" si="28"/>
        <v>-20.552</v>
      </c>
      <c r="Q305" s="4">
        <f t="shared" si="29"/>
        <v>-0.96578947368421042</v>
      </c>
    </row>
    <row r="306" spans="1:17">
      <c r="A306" s="30" t="s">
        <v>180</v>
      </c>
      <c r="B306" s="1" t="s">
        <v>84</v>
      </c>
      <c r="C306" s="1" t="s">
        <v>85</v>
      </c>
      <c r="D306" s="1" t="s">
        <v>86</v>
      </c>
      <c r="E306" s="1" t="s">
        <v>156</v>
      </c>
      <c r="F306" s="3">
        <v>4663.4780000000001</v>
      </c>
      <c r="G306" s="3">
        <v>1878.6479999999999</v>
      </c>
      <c r="H306" s="16">
        <f t="shared" si="24"/>
        <v>-2784.83</v>
      </c>
      <c r="I306" s="4">
        <f t="shared" si="25"/>
        <v>-0.59715731477665379</v>
      </c>
      <c r="J306" s="3">
        <v>395.654</v>
      </c>
      <c r="K306" s="3">
        <v>200.12</v>
      </c>
      <c r="L306" s="3">
        <f t="shared" si="26"/>
        <v>-195.53399999999999</v>
      </c>
      <c r="M306" s="4">
        <f t="shared" si="27"/>
        <v>-0.49420453224281818</v>
      </c>
      <c r="N306" s="3">
        <v>260.03899999999999</v>
      </c>
      <c r="O306" s="3">
        <v>7.1870000000000003</v>
      </c>
      <c r="P306" s="3">
        <f t="shared" si="28"/>
        <v>-252.85199999999998</v>
      </c>
      <c r="Q306" s="4">
        <f t="shared" si="29"/>
        <v>-0.9723618380319875</v>
      </c>
    </row>
    <row r="307" spans="1:17">
      <c r="A307" s="30" t="s">
        <v>180</v>
      </c>
      <c r="B307" s="1" t="s">
        <v>87</v>
      </c>
      <c r="C307" s="1" t="s">
        <v>88</v>
      </c>
      <c r="D307" s="1" t="s">
        <v>86</v>
      </c>
      <c r="E307" s="1" t="s">
        <v>156</v>
      </c>
      <c r="F307" s="3">
        <v>363.29899999999998</v>
      </c>
      <c r="G307" s="3">
        <v>194.803</v>
      </c>
      <c r="H307" s="16">
        <f t="shared" si="24"/>
        <v>-168.49599999999998</v>
      </c>
      <c r="I307" s="4">
        <f t="shared" si="25"/>
        <v>-0.46379428514804605</v>
      </c>
      <c r="J307" s="3">
        <v>37.335999999999999</v>
      </c>
      <c r="K307" s="3">
        <v>14.612</v>
      </c>
      <c r="L307" s="3">
        <f t="shared" si="26"/>
        <v>-22.723999999999997</v>
      </c>
      <c r="M307" s="4">
        <f t="shared" si="27"/>
        <v>-0.60863509749303613</v>
      </c>
      <c r="N307" s="3">
        <v>19.577000000000002</v>
      </c>
      <c r="O307" s="3">
        <v>0.56399999999999995</v>
      </c>
      <c r="P307" s="3">
        <f t="shared" si="28"/>
        <v>-19.013000000000002</v>
      </c>
      <c r="Q307" s="4">
        <f t="shared" si="29"/>
        <v>-0.97119068294427136</v>
      </c>
    </row>
    <row r="308" spans="1:17">
      <c r="A308" s="30" t="s">
        <v>180</v>
      </c>
      <c r="B308" s="1" t="s">
        <v>89</v>
      </c>
      <c r="C308" s="1" t="s">
        <v>90</v>
      </c>
      <c r="D308" s="1" t="s">
        <v>86</v>
      </c>
      <c r="E308" s="1" t="s">
        <v>156</v>
      </c>
      <c r="F308" s="3">
        <v>544.79100000000005</v>
      </c>
      <c r="G308" s="3">
        <v>229.00299999999999</v>
      </c>
      <c r="H308" s="16">
        <f t="shared" si="24"/>
        <v>-315.78800000000007</v>
      </c>
      <c r="I308" s="4">
        <f t="shared" si="25"/>
        <v>-0.57964981066133625</v>
      </c>
      <c r="J308" s="3">
        <v>43.898000000000003</v>
      </c>
      <c r="K308" s="3">
        <v>19.481000000000002</v>
      </c>
      <c r="L308" s="3">
        <f t="shared" si="26"/>
        <v>-24.417000000000002</v>
      </c>
      <c r="M308" s="4">
        <f t="shared" si="27"/>
        <v>-0.55622124014761487</v>
      </c>
      <c r="N308" s="3">
        <v>25.815000000000001</v>
      </c>
      <c r="O308" s="3">
        <v>0.90700000000000003</v>
      </c>
      <c r="P308" s="3">
        <f t="shared" si="28"/>
        <v>-24.908000000000001</v>
      </c>
      <c r="Q308" s="4">
        <f t="shared" si="29"/>
        <v>-0.96486538834011237</v>
      </c>
    </row>
    <row r="309" spans="1:17">
      <c r="A309" s="30" t="s">
        <v>180</v>
      </c>
      <c r="B309" s="1" t="s">
        <v>96</v>
      </c>
      <c r="C309" s="1" t="s">
        <v>97</v>
      </c>
      <c r="D309" s="1" t="s">
        <v>86</v>
      </c>
      <c r="E309" s="1" t="s">
        <v>156</v>
      </c>
      <c r="F309" s="3">
        <v>935.452</v>
      </c>
      <c r="G309" s="3">
        <v>364.12900000000002</v>
      </c>
      <c r="H309" s="16">
        <f t="shared" si="24"/>
        <v>-571.32299999999998</v>
      </c>
      <c r="I309" s="4">
        <f t="shared" si="25"/>
        <v>-0.61074539367065328</v>
      </c>
      <c r="J309" s="3">
        <v>83.447999999999993</v>
      </c>
      <c r="K309" s="3">
        <v>35.93</v>
      </c>
      <c r="L309" s="3">
        <f t="shared" si="26"/>
        <v>-47.517999999999994</v>
      </c>
      <c r="M309" s="4">
        <f t="shared" si="27"/>
        <v>-0.5694324609337551</v>
      </c>
      <c r="N309" s="3">
        <v>48.915999999999997</v>
      </c>
      <c r="O309" s="3">
        <v>1.4279999999999999</v>
      </c>
      <c r="P309" s="3">
        <f t="shared" si="28"/>
        <v>-47.488</v>
      </c>
      <c r="Q309" s="4">
        <f t="shared" si="29"/>
        <v>-0.97080709788208364</v>
      </c>
    </row>
    <row r="310" spans="1:17">
      <c r="A310" s="30" t="s">
        <v>180</v>
      </c>
      <c r="B310" s="1" t="s">
        <v>110</v>
      </c>
      <c r="C310" s="1" t="s">
        <v>111</v>
      </c>
      <c r="D310" s="1" t="s">
        <v>86</v>
      </c>
      <c r="E310" s="1" t="s">
        <v>156</v>
      </c>
      <c r="F310" s="3">
        <v>558.61400000000003</v>
      </c>
      <c r="G310" s="3">
        <v>407.79500000000002</v>
      </c>
      <c r="H310" s="16">
        <f t="shared" si="24"/>
        <v>-150.81900000000002</v>
      </c>
      <c r="I310" s="4">
        <f t="shared" si="25"/>
        <v>-0.2699878628176165</v>
      </c>
      <c r="J310" s="3">
        <v>68.765000000000001</v>
      </c>
      <c r="K310" s="3">
        <v>35.433</v>
      </c>
      <c r="L310" s="3">
        <f t="shared" si="26"/>
        <v>-33.332000000000001</v>
      </c>
      <c r="M310" s="4">
        <f t="shared" si="27"/>
        <v>-0.48472333309096199</v>
      </c>
      <c r="N310" s="3">
        <v>33.677999999999997</v>
      </c>
      <c r="O310" s="3">
        <v>0.496</v>
      </c>
      <c r="P310" s="3">
        <f t="shared" si="28"/>
        <v>-33.181999999999995</v>
      </c>
      <c r="Q310" s="4">
        <f t="shared" si="29"/>
        <v>-0.98527228457746885</v>
      </c>
    </row>
    <row r="311" spans="1:17">
      <c r="A311" s="30" t="s">
        <v>180</v>
      </c>
      <c r="B311" s="1" t="s">
        <v>117</v>
      </c>
      <c r="C311" s="1" t="s">
        <v>118</v>
      </c>
      <c r="D311" s="1" t="s">
        <v>86</v>
      </c>
      <c r="E311" s="1" t="s">
        <v>156</v>
      </c>
      <c r="F311" s="3">
        <v>339.91</v>
      </c>
      <c r="G311" s="3">
        <v>130.30000000000001</v>
      </c>
      <c r="H311" s="16">
        <f t="shared" si="24"/>
        <v>-209.61</v>
      </c>
      <c r="I311" s="4">
        <f t="shared" si="25"/>
        <v>-0.61666323438557269</v>
      </c>
      <c r="J311" s="3">
        <v>34.39</v>
      </c>
      <c r="K311" s="3">
        <v>14.526999999999999</v>
      </c>
      <c r="L311" s="3">
        <f t="shared" si="26"/>
        <v>-19.863</v>
      </c>
      <c r="M311" s="4">
        <f t="shared" si="27"/>
        <v>-0.57758069206164575</v>
      </c>
      <c r="N311" s="3">
        <v>17.864999999999998</v>
      </c>
      <c r="O311" s="3">
        <v>0.55500000000000005</v>
      </c>
      <c r="P311" s="3">
        <f t="shared" si="28"/>
        <v>-17.309999999999999</v>
      </c>
      <c r="Q311" s="4">
        <f t="shared" si="29"/>
        <v>-0.96893366918555834</v>
      </c>
    </row>
    <row r="312" spans="1:17">
      <c r="A312" s="30" t="s">
        <v>180</v>
      </c>
      <c r="B312" s="1" t="s">
        <v>129</v>
      </c>
      <c r="C312" s="1" t="s">
        <v>13</v>
      </c>
      <c r="D312" s="1" t="s">
        <v>86</v>
      </c>
      <c r="E312" s="1" t="s">
        <v>156</v>
      </c>
      <c r="F312" s="3">
        <v>1028.807</v>
      </c>
      <c r="G312" s="3">
        <v>419.61799999999999</v>
      </c>
      <c r="H312" s="16">
        <f t="shared" si="24"/>
        <v>-609.18900000000008</v>
      </c>
      <c r="I312" s="4">
        <f t="shared" si="25"/>
        <v>-0.59213146877888667</v>
      </c>
      <c r="J312" s="3">
        <v>88.578999999999994</v>
      </c>
      <c r="K312" s="3">
        <v>37.884</v>
      </c>
      <c r="L312" s="3">
        <f t="shared" si="26"/>
        <v>-50.694999999999993</v>
      </c>
      <c r="M312" s="4">
        <f t="shared" si="27"/>
        <v>-0.57231397961142028</v>
      </c>
      <c r="N312" s="3">
        <v>57.406999999999996</v>
      </c>
      <c r="O312" s="3">
        <v>1.3759999999999999</v>
      </c>
      <c r="P312" s="3">
        <f t="shared" si="28"/>
        <v>-56.030999999999999</v>
      </c>
      <c r="Q312" s="4">
        <f t="shared" si="29"/>
        <v>-0.97603079763791878</v>
      </c>
    </row>
    <row r="313" spans="1:17">
      <c r="A313" s="30" t="s">
        <v>180</v>
      </c>
      <c r="B313" s="1" t="s">
        <v>130</v>
      </c>
      <c r="C313" s="1" t="s">
        <v>131</v>
      </c>
      <c r="D313" s="1" t="s">
        <v>86</v>
      </c>
      <c r="E313" s="1" t="s">
        <v>156</v>
      </c>
      <c r="F313" s="3">
        <v>1392.9780000000001</v>
      </c>
      <c r="G313" s="3">
        <v>598.31299999999999</v>
      </c>
      <c r="H313" s="16">
        <f t="shared" si="24"/>
        <v>-794.66500000000008</v>
      </c>
      <c r="I313" s="4">
        <f t="shared" si="25"/>
        <v>-0.57047921790581047</v>
      </c>
      <c r="J313" s="3">
        <v>128.166</v>
      </c>
      <c r="K313" s="3">
        <v>73.935000000000002</v>
      </c>
      <c r="L313" s="3">
        <f t="shared" si="26"/>
        <v>-54.230999999999995</v>
      </c>
      <c r="M313" s="4">
        <f t="shared" si="27"/>
        <v>-0.42313093956275449</v>
      </c>
      <c r="N313" s="3">
        <v>65.453000000000003</v>
      </c>
      <c r="O313" s="3">
        <v>2.4900000000000002</v>
      </c>
      <c r="P313" s="3">
        <f t="shared" si="28"/>
        <v>-62.963000000000001</v>
      </c>
      <c r="Q313" s="4">
        <f t="shared" si="29"/>
        <v>-0.96195743510610665</v>
      </c>
    </row>
    <row r="314" spans="1:17">
      <c r="A314" s="30" t="s">
        <v>180</v>
      </c>
      <c r="B314" s="1" t="s">
        <v>84</v>
      </c>
      <c r="C314" s="1" t="s">
        <v>85</v>
      </c>
      <c r="D314" s="1" t="s">
        <v>86</v>
      </c>
      <c r="E314" s="1" t="s">
        <v>157</v>
      </c>
      <c r="F314" s="19">
        <v>24109.166994317588</v>
      </c>
      <c r="G314" s="41">
        <v>5277.8699692115724</v>
      </c>
      <c r="H314" s="16">
        <f t="shared" si="24"/>
        <v>-18831.297025106014</v>
      </c>
      <c r="I314" s="4">
        <f t="shared" si="25"/>
        <v>-0.78108451567590276</v>
      </c>
      <c r="J314" s="21">
        <v>816.48624418147449</v>
      </c>
      <c r="K314" s="19">
        <v>267.28976941088308</v>
      </c>
      <c r="L314" s="3">
        <f t="shared" si="26"/>
        <v>-549.19647477059141</v>
      </c>
      <c r="M314" s="4">
        <f t="shared" si="27"/>
        <v>-0.67263408132632974</v>
      </c>
      <c r="N314" s="19">
        <v>190.17298646577046</v>
      </c>
      <c r="O314" s="19">
        <v>63.9856788338641</v>
      </c>
      <c r="P314" s="3">
        <f t="shared" si="28"/>
        <v>-126.18730763190636</v>
      </c>
      <c r="Q314" s="4">
        <f t="shared" si="29"/>
        <v>-0.66353960137560875</v>
      </c>
    </row>
    <row r="315" spans="1:17">
      <c r="A315" s="30" t="s">
        <v>180</v>
      </c>
      <c r="B315" s="1" t="s">
        <v>87</v>
      </c>
      <c r="C315" s="1" t="s">
        <v>88</v>
      </c>
      <c r="D315" s="1" t="s">
        <v>86</v>
      </c>
      <c r="E315" s="1" t="s">
        <v>157</v>
      </c>
      <c r="F315" s="19">
        <v>1754.6091855351444</v>
      </c>
      <c r="G315" s="41">
        <v>381.38265465179649</v>
      </c>
      <c r="H315" s="16">
        <f t="shared" si="24"/>
        <v>-1373.226530883348</v>
      </c>
      <c r="I315" s="4">
        <f t="shared" si="25"/>
        <v>-0.78263954287035309</v>
      </c>
      <c r="J315" s="21">
        <v>57.782673141237908</v>
      </c>
      <c r="K315" s="19">
        <v>13.602327608475779</v>
      </c>
      <c r="L315" s="3">
        <f t="shared" si="26"/>
        <v>-44.180345532762132</v>
      </c>
      <c r="M315" s="4">
        <f t="shared" si="27"/>
        <v>-0.76459504434438896</v>
      </c>
      <c r="N315" s="19">
        <v>12.383448113481816</v>
      </c>
      <c r="O315" s="19">
        <v>4.0009973111015951</v>
      </c>
      <c r="P315" s="3">
        <f t="shared" si="28"/>
        <v>-8.3824508023802196</v>
      </c>
      <c r="Q315" s="4">
        <f t="shared" si="29"/>
        <v>-0.67690765330976554</v>
      </c>
    </row>
    <row r="316" spans="1:17">
      <c r="A316" s="30" t="s">
        <v>180</v>
      </c>
      <c r="B316" s="1" t="s">
        <v>89</v>
      </c>
      <c r="C316" s="1" t="s">
        <v>90</v>
      </c>
      <c r="D316" s="1" t="s">
        <v>86</v>
      </c>
      <c r="E316" s="1" t="s">
        <v>157</v>
      </c>
      <c r="F316" s="19">
        <v>3763.7619245661026</v>
      </c>
      <c r="G316" s="41">
        <v>807.57061514782538</v>
      </c>
      <c r="H316" s="16">
        <f t="shared" si="24"/>
        <v>-2956.1913094182773</v>
      </c>
      <c r="I316" s="4">
        <f t="shared" si="25"/>
        <v>-0.78543525564759931</v>
      </c>
      <c r="J316" s="21">
        <v>125.11851035165364</v>
      </c>
      <c r="K316" s="19">
        <v>33.82273746092374</v>
      </c>
      <c r="L316" s="3">
        <f t="shared" si="26"/>
        <v>-91.295772890729893</v>
      </c>
      <c r="M316" s="4">
        <f t="shared" si="27"/>
        <v>-0.729674391376122</v>
      </c>
      <c r="N316" s="19">
        <v>29.066718790473832</v>
      </c>
      <c r="O316" s="19">
        <v>9.4933719659900682</v>
      </c>
      <c r="P316" s="3">
        <f t="shared" si="28"/>
        <v>-19.573346824483764</v>
      </c>
      <c r="Q316" s="4">
        <f t="shared" si="29"/>
        <v>-0.67339375199441587</v>
      </c>
    </row>
    <row r="317" spans="1:17">
      <c r="A317" s="30" t="s">
        <v>180</v>
      </c>
      <c r="B317" s="1" t="s">
        <v>96</v>
      </c>
      <c r="C317" s="1" t="s">
        <v>97</v>
      </c>
      <c r="D317" s="1" t="s">
        <v>86</v>
      </c>
      <c r="E317" s="1" t="s">
        <v>157</v>
      </c>
      <c r="F317" s="19">
        <v>5312.9502752242379</v>
      </c>
      <c r="G317" s="41">
        <v>1376.9851193178899</v>
      </c>
      <c r="H317" s="16">
        <f t="shared" si="24"/>
        <v>-3935.9651559063477</v>
      </c>
      <c r="I317" s="4">
        <f t="shared" si="25"/>
        <v>-0.74082476816333964</v>
      </c>
      <c r="J317" s="21">
        <v>175.19925851759101</v>
      </c>
      <c r="K317" s="19">
        <v>54.207605484268484</v>
      </c>
      <c r="L317" s="3">
        <f t="shared" si="26"/>
        <v>-120.99165303332252</v>
      </c>
      <c r="M317" s="4">
        <f t="shared" si="27"/>
        <v>-0.6905945496405983</v>
      </c>
      <c r="N317" s="19">
        <v>37.051142057769916</v>
      </c>
      <c r="O317" s="19">
        <v>14.243653108336227</v>
      </c>
      <c r="P317" s="3">
        <f t="shared" si="28"/>
        <v>-22.80748894943369</v>
      </c>
      <c r="Q317" s="4">
        <f t="shared" si="29"/>
        <v>-0.6155677715378487</v>
      </c>
    </row>
    <row r="318" spans="1:17">
      <c r="A318" s="30" t="s">
        <v>180</v>
      </c>
      <c r="B318" s="1" t="s">
        <v>110</v>
      </c>
      <c r="C318" s="1" t="s">
        <v>111</v>
      </c>
      <c r="D318" s="1" t="s">
        <v>86</v>
      </c>
      <c r="E318" s="1" t="s">
        <v>157</v>
      </c>
      <c r="F318" s="19">
        <v>1458.9197885781841</v>
      </c>
      <c r="G318" s="41">
        <v>308.04676915231181</v>
      </c>
      <c r="H318" s="16">
        <f t="shared" si="24"/>
        <v>-1150.8730194258724</v>
      </c>
      <c r="I318" s="4">
        <f t="shared" si="25"/>
        <v>-0.78885284059891725</v>
      </c>
      <c r="J318" s="21">
        <v>44.815856727184077</v>
      </c>
      <c r="K318" s="19">
        <v>9.2886638605998222</v>
      </c>
      <c r="L318" s="3">
        <f t="shared" si="26"/>
        <v>-35.527192866584258</v>
      </c>
      <c r="M318" s="4">
        <f t="shared" si="27"/>
        <v>-0.7927371127334587</v>
      </c>
      <c r="N318" s="19">
        <v>10.517933530935036</v>
      </c>
      <c r="O318" s="19">
        <v>3.1023288582592308</v>
      </c>
      <c r="P318" s="3">
        <f t="shared" si="28"/>
        <v>-7.4156046726758049</v>
      </c>
      <c r="Q318" s="4">
        <f t="shared" si="29"/>
        <v>-0.70504388061259826</v>
      </c>
    </row>
    <row r="319" spans="1:17">
      <c r="A319" s="30" t="s">
        <v>180</v>
      </c>
      <c r="B319" s="1" t="s">
        <v>117</v>
      </c>
      <c r="C319" s="1" t="s">
        <v>118</v>
      </c>
      <c r="D319" s="1" t="s">
        <v>86</v>
      </c>
      <c r="E319" s="1" t="s">
        <v>157</v>
      </c>
      <c r="F319" s="19">
        <v>2683.0526116214446</v>
      </c>
      <c r="G319" s="41">
        <v>583.33889788442264</v>
      </c>
      <c r="H319" s="16">
        <f t="shared" si="24"/>
        <v>-2099.7137137370219</v>
      </c>
      <c r="I319" s="4">
        <f t="shared" si="25"/>
        <v>-0.78258387653013839</v>
      </c>
      <c r="J319" s="21">
        <v>87.25211126956826</v>
      </c>
      <c r="K319" s="19">
        <v>19.107590938231123</v>
      </c>
      <c r="L319" s="3">
        <f t="shared" si="26"/>
        <v>-68.144520331337134</v>
      </c>
      <c r="M319" s="4">
        <f t="shared" si="27"/>
        <v>-0.78100712223229074</v>
      </c>
      <c r="N319" s="19">
        <v>18.876039511493246</v>
      </c>
      <c r="O319" s="19">
        <v>5.5595195725983118</v>
      </c>
      <c r="P319" s="3">
        <f t="shared" si="28"/>
        <v>-13.316519938894935</v>
      </c>
      <c r="Q319" s="4">
        <f t="shared" si="29"/>
        <v>-0.70547213735099301</v>
      </c>
    </row>
    <row r="320" spans="1:17">
      <c r="A320" s="30" t="s">
        <v>180</v>
      </c>
      <c r="B320" s="1" t="s">
        <v>129</v>
      </c>
      <c r="C320" s="1" t="s">
        <v>13</v>
      </c>
      <c r="D320" s="1" t="s">
        <v>86</v>
      </c>
      <c r="E320" s="1" t="s">
        <v>157</v>
      </c>
      <c r="F320" s="19">
        <v>6740.19937425222</v>
      </c>
      <c r="G320" s="41">
        <v>1529.1577916514273</v>
      </c>
      <c r="H320" s="16">
        <f t="shared" si="24"/>
        <v>-5211.0415826007929</v>
      </c>
      <c r="I320" s="4">
        <f t="shared" si="25"/>
        <v>-0.77312870039232673</v>
      </c>
      <c r="J320" s="21">
        <v>226.10351852925862</v>
      </c>
      <c r="K320" s="19">
        <v>49.188784463664305</v>
      </c>
      <c r="L320" s="3">
        <f t="shared" si="26"/>
        <v>-176.9147340655943</v>
      </c>
      <c r="M320" s="4">
        <f t="shared" si="27"/>
        <v>-0.78245015918538607</v>
      </c>
      <c r="N320" s="19">
        <v>46.56084797171691</v>
      </c>
      <c r="O320" s="19">
        <v>15.740136285564686</v>
      </c>
      <c r="P320" s="3">
        <f t="shared" si="28"/>
        <v>-30.820711686152222</v>
      </c>
      <c r="Q320" s="4">
        <f t="shared" si="29"/>
        <v>-0.6619448104741148</v>
      </c>
    </row>
    <row r="321" spans="1:17">
      <c r="A321" s="30" t="s">
        <v>180</v>
      </c>
      <c r="B321" s="1" t="s">
        <v>130</v>
      </c>
      <c r="C321" s="1" t="s">
        <v>131</v>
      </c>
      <c r="D321" s="1" t="s">
        <v>86</v>
      </c>
      <c r="E321" s="1" t="s">
        <v>157</v>
      </c>
      <c r="F321" s="19">
        <v>10829.187526259142</v>
      </c>
      <c r="G321" s="41">
        <v>2460.8331227902795</v>
      </c>
      <c r="H321" s="16">
        <f t="shared" si="24"/>
        <v>-8368.3544034688621</v>
      </c>
      <c r="I321" s="4">
        <f t="shared" si="25"/>
        <v>-0.77275921052958663</v>
      </c>
      <c r="J321" s="21">
        <v>372.44078624794952</v>
      </c>
      <c r="K321" s="19">
        <v>84.502430547050267</v>
      </c>
      <c r="L321" s="3">
        <f t="shared" si="26"/>
        <v>-287.93835570089925</v>
      </c>
      <c r="M321" s="4">
        <f t="shared" si="27"/>
        <v>-0.77311177060292902</v>
      </c>
      <c r="N321" s="19">
        <v>74.17611687394303</v>
      </c>
      <c r="O321" s="19">
        <v>24.621227020609911</v>
      </c>
      <c r="P321" s="3">
        <f t="shared" si="28"/>
        <v>-49.554889853333123</v>
      </c>
      <c r="Q321" s="4">
        <f t="shared" si="29"/>
        <v>-0.66807069366475591</v>
      </c>
    </row>
    <row r="322" spans="1:17">
      <c r="A322" s="30" t="s">
        <v>180</v>
      </c>
      <c r="B322" s="1" t="s">
        <v>84</v>
      </c>
      <c r="C322" s="1" t="s">
        <v>85</v>
      </c>
      <c r="D322" s="1" t="s">
        <v>86</v>
      </c>
      <c r="E322" s="1" t="s">
        <v>152</v>
      </c>
      <c r="F322" s="3">
        <v>4547.2</v>
      </c>
      <c r="G322" s="3">
        <v>4920.2089999999998</v>
      </c>
      <c r="H322" s="16">
        <f t="shared" si="24"/>
        <v>373.00900000000001</v>
      </c>
      <c r="I322" s="4">
        <f t="shared" si="25"/>
        <v>8.2030480295566505E-2</v>
      </c>
      <c r="J322" s="3">
        <v>523.28200000000004</v>
      </c>
      <c r="K322" s="3">
        <v>570.45600000000002</v>
      </c>
      <c r="L322" s="3">
        <f t="shared" si="26"/>
        <v>47.173999999999978</v>
      </c>
      <c r="M322" s="4">
        <f t="shared" si="27"/>
        <v>9.0150244036676166E-2</v>
      </c>
      <c r="N322" s="3">
        <v>34090.550000000003</v>
      </c>
      <c r="O322" s="3">
        <v>1507.578</v>
      </c>
      <c r="P322" s="3">
        <f t="shared" si="28"/>
        <v>-32582.972000000002</v>
      </c>
      <c r="Q322" s="4">
        <f t="shared" si="29"/>
        <v>-0.95577724618699311</v>
      </c>
    </row>
    <row r="323" spans="1:17">
      <c r="A323" s="30" t="s">
        <v>180</v>
      </c>
      <c r="B323" s="1" t="s">
        <v>87</v>
      </c>
      <c r="C323" s="1" t="s">
        <v>88</v>
      </c>
      <c r="D323" s="1" t="s">
        <v>86</v>
      </c>
      <c r="E323" s="1" t="s">
        <v>152</v>
      </c>
      <c r="F323" s="3">
        <v>16066</v>
      </c>
      <c r="G323" s="3">
        <v>15521.606</v>
      </c>
      <c r="H323" s="16">
        <f t="shared" si="24"/>
        <v>-544.39400000000023</v>
      </c>
      <c r="I323" s="4">
        <f t="shared" si="25"/>
        <v>-3.3884849993775688E-2</v>
      </c>
      <c r="J323" s="3">
        <v>3095.04</v>
      </c>
      <c r="K323" s="3">
        <v>2989.1469999999999</v>
      </c>
      <c r="L323" s="3">
        <f t="shared" si="26"/>
        <v>-105.89300000000003</v>
      </c>
      <c r="M323" s="4">
        <f t="shared" si="27"/>
        <v>-3.4213774296939628E-2</v>
      </c>
      <c r="N323" s="3">
        <v>202573.2</v>
      </c>
      <c r="O323" s="3">
        <v>34692.544000000002</v>
      </c>
      <c r="P323" s="3">
        <f t="shared" si="28"/>
        <v>-167880.65600000002</v>
      </c>
      <c r="Q323" s="4">
        <f t="shared" si="29"/>
        <v>-0.82874070212644124</v>
      </c>
    </row>
    <row r="324" spans="1:17">
      <c r="A324" s="30" t="s">
        <v>180</v>
      </c>
      <c r="B324" s="1" t="s">
        <v>89</v>
      </c>
      <c r="C324" s="1" t="s">
        <v>90</v>
      </c>
      <c r="D324" s="1" t="s">
        <v>86</v>
      </c>
      <c r="E324" s="1" t="s">
        <v>152</v>
      </c>
      <c r="F324" s="3">
        <v>27804.400000000001</v>
      </c>
      <c r="G324" s="3">
        <v>29943.61</v>
      </c>
      <c r="H324" s="16">
        <f t="shared" si="24"/>
        <v>2139.2099999999991</v>
      </c>
      <c r="I324" s="4">
        <f t="shared" si="25"/>
        <v>7.693782279063742E-2</v>
      </c>
      <c r="J324" s="3">
        <v>1241.9960000000001</v>
      </c>
      <c r="K324" s="3">
        <v>1336.778</v>
      </c>
      <c r="L324" s="3">
        <f t="shared" si="26"/>
        <v>94.781999999999925</v>
      </c>
      <c r="M324" s="4">
        <f t="shared" si="27"/>
        <v>7.631425544043613E-2</v>
      </c>
      <c r="N324" s="3">
        <v>24179.599999999999</v>
      </c>
      <c r="O324" s="3">
        <v>26042.248</v>
      </c>
      <c r="P324" s="3">
        <f t="shared" si="28"/>
        <v>1862.648000000001</v>
      </c>
      <c r="Q324" s="4">
        <f t="shared" si="29"/>
        <v>7.7033863256629601E-2</v>
      </c>
    </row>
    <row r="325" spans="1:17">
      <c r="A325" s="30" t="s">
        <v>180</v>
      </c>
      <c r="B325" s="1" t="s">
        <v>96</v>
      </c>
      <c r="C325" s="1" t="s">
        <v>97</v>
      </c>
      <c r="D325" s="1" t="s">
        <v>86</v>
      </c>
      <c r="E325" s="1" t="s">
        <v>152</v>
      </c>
      <c r="F325" s="3"/>
      <c r="G325" s="3"/>
      <c r="H325" s="16">
        <f t="shared" si="24"/>
        <v>0</v>
      </c>
      <c r="I325" s="4">
        <f t="shared" si="25"/>
        <v>0</v>
      </c>
      <c r="J325" s="3"/>
      <c r="K325" s="3"/>
      <c r="L325" s="3">
        <f t="shared" si="26"/>
        <v>0</v>
      </c>
      <c r="M325" s="4">
        <f t="shared" si="27"/>
        <v>0</v>
      </c>
      <c r="N325" s="3"/>
      <c r="O325" s="3"/>
      <c r="P325" s="3">
        <f t="shared" si="28"/>
        <v>0</v>
      </c>
      <c r="Q325" s="4">
        <f t="shared" si="29"/>
        <v>0</v>
      </c>
    </row>
    <row r="326" spans="1:17">
      <c r="A326" s="30" t="s">
        <v>180</v>
      </c>
      <c r="B326" s="1" t="s">
        <v>110</v>
      </c>
      <c r="C326" s="1" t="s">
        <v>111</v>
      </c>
      <c r="D326" s="1" t="s">
        <v>86</v>
      </c>
      <c r="E326" s="1" t="s">
        <v>152</v>
      </c>
      <c r="F326" s="3">
        <v>23670.7</v>
      </c>
      <c r="G326" s="3">
        <v>22848.620999999999</v>
      </c>
      <c r="H326" s="16">
        <f t="shared" si="24"/>
        <v>-822.07900000000154</v>
      </c>
      <c r="I326" s="4">
        <f t="shared" si="25"/>
        <v>-3.4729813651476364E-2</v>
      </c>
      <c r="J326" s="3">
        <v>753.21</v>
      </c>
      <c r="K326" s="3">
        <v>727.255</v>
      </c>
      <c r="L326" s="3">
        <f t="shared" si="26"/>
        <v>-25.955000000000041</v>
      </c>
      <c r="M326" s="4">
        <f t="shared" si="27"/>
        <v>-3.4459181370401402E-2</v>
      </c>
      <c r="N326" s="3">
        <v>144926</v>
      </c>
      <c r="O326" s="3">
        <v>5735.57</v>
      </c>
      <c r="P326" s="3">
        <f t="shared" si="28"/>
        <v>-139190.43</v>
      </c>
      <c r="Q326" s="4">
        <f t="shared" si="29"/>
        <v>-0.96042414749596339</v>
      </c>
    </row>
    <row r="327" spans="1:17">
      <c r="A327" s="30" t="s">
        <v>180</v>
      </c>
      <c r="B327" s="1" t="s">
        <v>117</v>
      </c>
      <c r="C327" s="1" t="s">
        <v>118</v>
      </c>
      <c r="D327" s="1" t="s">
        <v>86</v>
      </c>
      <c r="E327" s="1" t="s">
        <v>152</v>
      </c>
      <c r="F327" s="3">
        <v>3046.79</v>
      </c>
      <c r="G327" s="3">
        <v>3281.221</v>
      </c>
      <c r="H327" s="16">
        <f t="shared" si="24"/>
        <v>234.43100000000004</v>
      </c>
      <c r="I327" s="4">
        <f t="shared" si="25"/>
        <v>7.6943602939487141E-2</v>
      </c>
      <c r="J327" s="3">
        <v>112.703</v>
      </c>
      <c r="K327" s="3">
        <v>121.24</v>
      </c>
      <c r="L327" s="3">
        <f t="shared" si="26"/>
        <v>8.5369999999999919</v>
      </c>
      <c r="M327" s="4">
        <f t="shared" si="27"/>
        <v>7.5747761816455567E-2</v>
      </c>
      <c r="N327" s="3">
        <v>18510.86</v>
      </c>
      <c r="O327" s="3">
        <v>19937.985000000001</v>
      </c>
      <c r="P327" s="3">
        <f t="shared" si="28"/>
        <v>1427.125</v>
      </c>
      <c r="Q327" s="4">
        <f t="shared" si="29"/>
        <v>7.7096634083991769E-2</v>
      </c>
    </row>
    <row r="328" spans="1:17">
      <c r="A328" s="30" t="s">
        <v>180</v>
      </c>
      <c r="B328" s="1" t="s">
        <v>129</v>
      </c>
      <c r="C328" s="1" t="s">
        <v>13</v>
      </c>
      <c r="D328" s="1" t="s">
        <v>86</v>
      </c>
      <c r="E328" s="1" t="s">
        <v>152</v>
      </c>
      <c r="F328" s="3">
        <v>7522.35</v>
      </c>
      <c r="G328" s="3">
        <v>7937.4639999999999</v>
      </c>
      <c r="H328" s="16">
        <f t="shared" ref="H328:H391" si="30">G328-F328</f>
        <v>415.11399999999958</v>
      </c>
      <c r="I328" s="4">
        <f t="shared" ref="I328:I391" si="31">IF(F328&gt;0,(G328-F328)/F328,0)</f>
        <v>5.5184084760746252E-2</v>
      </c>
      <c r="J328" s="3">
        <v>566.34400000000005</v>
      </c>
      <c r="K328" s="3">
        <v>602.71500000000003</v>
      </c>
      <c r="L328" s="3">
        <f t="shared" ref="L328:L391" si="32">K328-J328</f>
        <v>36.370999999999981</v>
      </c>
      <c r="M328" s="4">
        <f t="shared" ref="M328:M391" si="33">IF(J328&gt;0,(K328-J328)/J328,0)</f>
        <v>6.4220685661011648E-2</v>
      </c>
      <c r="N328" s="3">
        <v>4905.3209999999999</v>
      </c>
      <c r="O328" s="3">
        <v>5213.82</v>
      </c>
      <c r="P328" s="3">
        <f t="shared" ref="P328:P391" si="34">O328-N328</f>
        <v>308.4989999999998</v>
      </c>
      <c r="Q328" s="4">
        <f t="shared" ref="Q328:Q391" si="35">IF(N328&gt;0,(O328-N328)/N328,0)</f>
        <v>6.2890685441380864E-2</v>
      </c>
    </row>
    <row r="329" spans="1:17">
      <c r="A329" s="30" t="s">
        <v>180</v>
      </c>
      <c r="B329" s="1" t="s">
        <v>130</v>
      </c>
      <c r="C329" s="1" t="s">
        <v>131</v>
      </c>
      <c r="D329" s="1" t="s">
        <v>86</v>
      </c>
      <c r="E329" s="1" t="s">
        <v>152</v>
      </c>
      <c r="F329" s="3"/>
      <c r="G329" s="3"/>
      <c r="H329" s="16">
        <f t="shared" si="30"/>
        <v>0</v>
      </c>
      <c r="I329" s="4">
        <f t="shared" si="31"/>
        <v>0</v>
      </c>
      <c r="J329" s="3"/>
      <c r="K329" s="3"/>
      <c r="L329" s="3">
        <f t="shared" si="32"/>
        <v>0</v>
      </c>
      <c r="M329" s="4">
        <f t="shared" si="33"/>
        <v>0</v>
      </c>
      <c r="N329" s="3"/>
      <c r="O329" s="3"/>
      <c r="P329" s="3">
        <f t="shared" si="34"/>
        <v>0</v>
      </c>
      <c r="Q329" s="4">
        <f t="shared" si="35"/>
        <v>0</v>
      </c>
    </row>
    <row r="330" spans="1:17">
      <c r="A330" s="30" t="s">
        <v>180</v>
      </c>
      <c r="B330" s="1" t="s">
        <v>84</v>
      </c>
      <c r="C330" s="1" t="s">
        <v>85</v>
      </c>
      <c r="D330" s="1" t="s">
        <v>86</v>
      </c>
      <c r="E330" s="1" t="s">
        <v>153</v>
      </c>
      <c r="F330" s="3">
        <v>8527.7469999999994</v>
      </c>
      <c r="G330" s="3">
        <v>8867.2690000000002</v>
      </c>
      <c r="H330" s="16">
        <f t="shared" si="30"/>
        <v>339.52200000000084</v>
      </c>
      <c r="I330" s="4">
        <f t="shared" si="31"/>
        <v>3.9813798415924029E-2</v>
      </c>
      <c r="J330" s="3">
        <v>3566.5909999999999</v>
      </c>
      <c r="K330" s="3">
        <v>3566.3240000000001</v>
      </c>
      <c r="L330" s="3">
        <f t="shared" si="32"/>
        <v>-0.26699999999982538</v>
      </c>
      <c r="M330" s="4">
        <f t="shared" si="33"/>
        <v>-7.486140126519284E-5</v>
      </c>
      <c r="N330" s="3">
        <v>5652.509</v>
      </c>
      <c r="O330" s="3">
        <v>5928.99</v>
      </c>
      <c r="P330" s="3">
        <f t="shared" si="34"/>
        <v>276.48099999999977</v>
      </c>
      <c r="Q330" s="4">
        <f t="shared" si="35"/>
        <v>4.8912969444188374E-2</v>
      </c>
    </row>
    <row r="331" spans="1:17">
      <c r="A331" s="30" t="s">
        <v>180</v>
      </c>
      <c r="B331" s="1" t="s">
        <v>87</v>
      </c>
      <c r="C331" s="1" t="s">
        <v>88</v>
      </c>
      <c r="D331" s="1" t="s">
        <v>86</v>
      </c>
      <c r="E331" s="1" t="s">
        <v>153</v>
      </c>
      <c r="F331" s="3">
        <v>632.327</v>
      </c>
      <c r="G331" s="3">
        <v>703.09699999999998</v>
      </c>
      <c r="H331" s="16">
        <f t="shared" si="30"/>
        <v>70.769999999999982</v>
      </c>
      <c r="I331" s="4">
        <f t="shared" si="31"/>
        <v>0.11191994015754504</v>
      </c>
      <c r="J331" s="3">
        <v>80.626000000000005</v>
      </c>
      <c r="K331" s="3">
        <v>83.335999999999999</v>
      </c>
      <c r="L331" s="3">
        <f t="shared" si="32"/>
        <v>2.7099999999999937</v>
      </c>
      <c r="M331" s="4">
        <f t="shared" si="33"/>
        <v>3.3611986207922925E-2</v>
      </c>
      <c r="N331" s="3">
        <v>23.818999999999999</v>
      </c>
      <c r="O331" s="3">
        <v>31.416</v>
      </c>
      <c r="P331" s="3">
        <f t="shared" si="34"/>
        <v>7.5970000000000013</v>
      </c>
      <c r="Q331" s="4">
        <f t="shared" si="35"/>
        <v>0.31894705907049004</v>
      </c>
    </row>
    <row r="332" spans="1:17">
      <c r="A332" s="30" t="s">
        <v>180</v>
      </c>
      <c r="B332" s="1" t="s">
        <v>89</v>
      </c>
      <c r="C332" s="1" t="s">
        <v>90</v>
      </c>
      <c r="D332" s="1" t="s">
        <v>86</v>
      </c>
      <c r="E332" s="1" t="s">
        <v>153</v>
      </c>
      <c r="F332" s="3">
        <v>1989.8309999999999</v>
      </c>
      <c r="G332" s="3">
        <v>2046.356</v>
      </c>
      <c r="H332" s="16">
        <f t="shared" si="30"/>
        <v>56.525000000000091</v>
      </c>
      <c r="I332" s="4">
        <f t="shared" si="31"/>
        <v>2.8406935061319326E-2</v>
      </c>
      <c r="J332" s="3">
        <v>256.584</v>
      </c>
      <c r="K332" s="3">
        <v>266.08100000000002</v>
      </c>
      <c r="L332" s="3">
        <f t="shared" si="32"/>
        <v>9.4970000000000141</v>
      </c>
      <c r="M332" s="4">
        <f t="shared" si="33"/>
        <v>3.7013219842234955E-2</v>
      </c>
      <c r="N332" s="3">
        <v>3599.0230000000001</v>
      </c>
      <c r="O332" s="3">
        <v>3606.5169999999998</v>
      </c>
      <c r="P332" s="3">
        <f t="shared" si="34"/>
        <v>7.4939999999996871</v>
      </c>
      <c r="Q332" s="4">
        <f t="shared" si="35"/>
        <v>2.0822317612306691E-3</v>
      </c>
    </row>
    <row r="333" spans="1:17">
      <c r="A333" s="30" t="s">
        <v>180</v>
      </c>
      <c r="B333" s="1" t="s">
        <v>96</v>
      </c>
      <c r="C333" s="1" t="s">
        <v>97</v>
      </c>
      <c r="D333" s="1" t="s">
        <v>86</v>
      </c>
      <c r="E333" s="1" t="s">
        <v>153</v>
      </c>
      <c r="F333" s="3">
        <v>1805.9870000000001</v>
      </c>
      <c r="G333" s="3">
        <v>1404.5889999999999</v>
      </c>
      <c r="H333" s="16">
        <f t="shared" si="30"/>
        <v>-401.39800000000014</v>
      </c>
      <c r="I333" s="4">
        <f t="shared" si="31"/>
        <v>-0.22225962866842347</v>
      </c>
      <c r="J333" s="3">
        <v>326.69799999999998</v>
      </c>
      <c r="K333" s="3">
        <v>315.65499999999997</v>
      </c>
      <c r="L333" s="3">
        <f t="shared" si="32"/>
        <v>-11.043000000000006</v>
      </c>
      <c r="M333" s="4">
        <f t="shared" si="33"/>
        <v>-3.3801859821608972E-2</v>
      </c>
      <c r="N333" s="3">
        <v>1354.81</v>
      </c>
      <c r="O333" s="3">
        <v>1358.5129999999999</v>
      </c>
      <c r="P333" s="3">
        <f t="shared" si="34"/>
        <v>3.7029999999999745</v>
      </c>
      <c r="Q333" s="4">
        <f t="shared" si="35"/>
        <v>2.7332245849971395E-3</v>
      </c>
    </row>
    <row r="334" spans="1:17">
      <c r="A334" s="30" t="s">
        <v>180</v>
      </c>
      <c r="B334" s="1" t="s">
        <v>110</v>
      </c>
      <c r="C334" s="1" t="s">
        <v>111</v>
      </c>
      <c r="D334" s="1" t="s">
        <v>86</v>
      </c>
      <c r="E334" s="1" t="s">
        <v>153</v>
      </c>
      <c r="F334" s="3">
        <v>912.29100000000005</v>
      </c>
      <c r="G334" s="3">
        <v>1087.9649999999999</v>
      </c>
      <c r="H334" s="16">
        <f t="shared" si="30"/>
        <v>175.67399999999986</v>
      </c>
      <c r="I334" s="4">
        <f t="shared" si="31"/>
        <v>0.19256355702292344</v>
      </c>
      <c r="J334" s="3">
        <v>76.796000000000006</v>
      </c>
      <c r="K334" s="3">
        <v>70.438999999999993</v>
      </c>
      <c r="L334" s="3">
        <f t="shared" si="32"/>
        <v>-6.3570000000000135</v>
      </c>
      <c r="M334" s="4">
        <f t="shared" si="33"/>
        <v>-8.2777748841085644E-2</v>
      </c>
      <c r="N334" s="3">
        <v>551.10900000000004</v>
      </c>
      <c r="O334" s="3">
        <v>583.61099999999999</v>
      </c>
      <c r="P334" s="3">
        <f t="shared" si="34"/>
        <v>32.501999999999953</v>
      </c>
      <c r="Q334" s="4">
        <f t="shared" si="35"/>
        <v>5.8975629140514761E-2</v>
      </c>
    </row>
    <row r="335" spans="1:17">
      <c r="A335" s="30" t="s">
        <v>180</v>
      </c>
      <c r="B335" s="1" t="s">
        <v>117</v>
      </c>
      <c r="C335" s="1" t="s">
        <v>118</v>
      </c>
      <c r="D335" s="1" t="s">
        <v>86</v>
      </c>
      <c r="E335" s="1" t="s">
        <v>153</v>
      </c>
      <c r="F335" s="3">
        <v>3795.9589999999998</v>
      </c>
      <c r="G335" s="3">
        <v>1701.51</v>
      </c>
      <c r="H335" s="16">
        <f t="shared" si="30"/>
        <v>-2094.4489999999996</v>
      </c>
      <c r="I335" s="4">
        <f t="shared" si="31"/>
        <v>-0.5517575400577297</v>
      </c>
      <c r="J335" s="3">
        <v>444.48099999999999</v>
      </c>
      <c r="K335" s="3">
        <v>426.16800000000001</v>
      </c>
      <c r="L335" s="3">
        <f t="shared" si="32"/>
        <v>-18.312999999999988</v>
      </c>
      <c r="M335" s="4">
        <f t="shared" si="33"/>
        <v>-4.1200861229163874E-2</v>
      </c>
      <c r="N335" s="3">
        <v>1412.3019999999999</v>
      </c>
      <c r="O335" s="3">
        <v>1412.5050000000001</v>
      </c>
      <c r="P335" s="3">
        <f t="shared" si="34"/>
        <v>0.20300000000020191</v>
      </c>
      <c r="Q335" s="4">
        <f t="shared" si="35"/>
        <v>1.4373696277439381E-4</v>
      </c>
    </row>
    <row r="336" spans="1:17">
      <c r="A336" s="30" t="s">
        <v>180</v>
      </c>
      <c r="B336" s="1" t="s">
        <v>129</v>
      </c>
      <c r="C336" s="1" t="s">
        <v>13</v>
      </c>
      <c r="D336" s="1" t="s">
        <v>86</v>
      </c>
      <c r="E336" s="1" t="s">
        <v>153</v>
      </c>
      <c r="F336" s="3">
        <v>531.00199999999995</v>
      </c>
      <c r="G336" s="3">
        <v>481.81599999999997</v>
      </c>
      <c r="H336" s="16">
        <f t="shared" si="30"/>
        <v>-49.185999999999979</v>
      </c>
      <c r="I336" s="4">
        <f t="shared" si="31"/>
        <v>-9.2628652999423702E-2</v>
      </c>
      <c r="J336" s="3">
        <v>130.471</v>
      </c>
      <c r="K336" s="3">
        <v>132.61000000000001</v>
      </c>
      <c r="L336" s="3">
        <f t="shared" si="32"/>
        <v>2.13900000000001</v>
      </c>
      <c r="M336" s="4">
        <f t="shared" si="33"/>
        <v>1.6394447808325299E-2</v>
      </c>
      <c r="N336" s="3">
        <v>215.631</v>
      </c>
      <c r="O336" s="3">
        <v>215.87899999999999</v>
      </c>
      <c r="P336" s="3">
        <f t="shared" si="34"/>
        <v>0.24799999999999045</v>
      </c>
      <c r="Q336" s="4">
        <f t="shared" si="35"/>
        <v>1.1501129243939436E-3</v>
      </c>
    </row>
    <row r="337" spans="1:17">
      <c r="A337" s="30" t="s">
        <v>180</v>
      </c>
      <c r="B337" s="1" t="s">
        <v>130</v>
      </c>
      <c r="C337" s="1" t="s">
        <v>131</v>
      </c>
      <c r="D337" s="1" t="s">
        <v>86</v>
      </c>
      <c r="E337" s="1" t="s">
        <v>153</v>
      </c>
      <c r="F337" s="3">
        <v>2021.6890000000001</v>
      </c>
      <c r="G337" s="3">
        <v>2467.8240000000001</v>
      </c>
      <c r="H337" s="16">
        <f t="shared" si="30"/>
        <v>446.13499999999999</v>
      </c>
      <c r="I337" s="4">
        <f t="shared" si="31"/>
        <v>0.22067439650707896</v>
      </c>
      <c r="J337" s="3">
        <v>226.227</v>
      </c>
      <c r="K337" s="3">
        <v>248.72399999999999</v>
      </c>
      <c r="L337" s="3">
        <f t="shared" si="32"/>
        <v>22.496999999999986</v>
      </c>
      <c r="M337" s="4">
        <f t="shared" si="33"/>
        <v>9.9444363404898553E-2</v>
      </c>
      <c r="N337" s="3">
        <v>438.02699999999999</v>
      </c>
      <c r="O337" s="3">
        <v>561.16700000000003</v>
      </c>
      <c r="P337" s="3">
        <f t="shared" si="34"/>
        <v>123.14000000000004</v>
      </c>
      <c r="Q337" s="4">
        <f t="shared" si="35"/>
        <v>0.28112422293602918</v>
      </c>
    </row>
    <row r="338" spans="1:17">
      <c r="A338" s="30" t="s">
        <v>180</v>
      </c>
      <c r="B338" s="1" t="s">
        <v>91</v>
      </c>
      <c r="C338" s="1" t="s">
        <v>92</v>
      </c>
      <c r="D338" s="1" t="s">
        <v>93</v>
      </c>
      <c r="E338" s="1" t="s">
        <v>3</v>
      </c>
      <c r="F338" s="3">
        <v>1288.8327999999999</v>
      </c>
      <c r="G338" s="3">
        <v>1114.0918999999999</v>
      </c>
      <c r="H338" s="16">
        <f t="shared" si="30"/>
        <v>-174.74090000000001</v>
      </c>
      <c r="I338" s="4">
        <f t="shared" si="31"/>
        <v>-0.13558073630652481</v>
      </c>
      <c r="J338" s="3">
        <v>1858.626</v>
      </c>
      <c r="K338" s="3">
        <v>1726.6451</v>
      </c>
      <c r="L338" s="3">
        <f t="shared" si="32"/>
        <v>-131.98090000000002</v>
      </c>
      <c r="M338" s="4">
        <f t="shared" si="33"/>
        <v>-7.1009928839906478E-2</v>
      </c>
      <c r="N338" s="3">
        <v>2389.3834000000002</v>
      </c>
      <c r="O338" s="3">
        <v>1223.0243</v>
      </c>
      <c r="P338" s="3">
        <f t="shared" si="34"/>
        <v>-1166.3591000000001</v>
      </c>
      <c r="Q338" s="4">
        <f t="shared" si="35"/>
        <v>-0.48814229646024998</v>
      </c>
    </row>
    <row r="339" spans="1:17">
      <c r="A339" s="30" t="s">
        <v>180</v>
      </c>
      <c r="B339" s="1" t="s">
        <v>91</v>
      </c>
      <c r="C339" s="1" t="s">
        <v>92</v>
      </c>
      <c r="D339" s="1" t="s">
        <v>93</v>
      </c>
      <c r="E339" s="1" t="s">
        <v>154</v>
      </c>
      <c r="F339" s="3">
        <v>620.67600000000004</v>
      </c>
      <c r="G339" s="3">
        <v>306.97000000000003</v>
      </c>
      <c r="H339" s="16">
        <f t="shared" si="30"/>
        <v>-313.70600000000002</v>
      </c>
      <c r="I339" s="4">
        <f t="shared" si="31"/>
        <v>-0.50542634160173749</v>
      </c>
      <c r="J339" s="3">
        <v>30.042000000000002</v>
      </c>
      <c r="K339" s="3">
        <v>14.574</v>
      </c>
      <c r="L339" s="3">
        <f t="shared" si="32"/>
        <v>-15.468000000000002</v>
      </c>
      <c r="M339" s="4">
        <f t="shared" si="33"/>
        <v>-0.51487916916317156</v>
      </c>
      <c r="N339" s="3">
        <v>7.2140000000000004</v>
      </c>
      <c r="O339" s="3">
        <v>0.53400000000000003</v>
      </c>
      <c r="P339" s="3">
        <f t="shared" si="34"/>
        <v>-6.6800000000000006</v>
      </c>
      <c r="Q339" s="4">
        <f t="shared" si="35"/>
        <v>-0.92597726642639311</v>
      </c>
    </row>
    <row r="340" spans="1:17">
      <c r="A340" s="30" t="s">
        <v>180</v>
      </c>
      <c r="B340" s="1" t="s">
        <v>91</v>
      </c>
      <c r="C340" s="1" t="s">
        <v>92</v>
      </c>
      <c r="D340" s="1" t="s">
        <v>93</v>
      </c>
      <c r="E340" s="1" t="s">
        <v>156</v>
      </c>
      <c r="F340" s="3">
        <v>1910.9580000000001</v>
      </c>
      <c r="G340" s="3">
        <v>695.84900000000005</v>
      </c>
      <c r="H340" s="16">
        <f t="shared" si="30"/>
        <v>-1215.1089999999999</v>
      </c>
      <c r="I340" s="4">
        <f t="shared" si="31"/>
        <v>-0.63586379187820974</v>
      </c>
      <c r="J340" s="3">
        <v>160.74299999999999</v>
      </c>
      <c r="K340" s="3">
        <v>72.468000000000004</v>
      </c>
      <c r="L340" s="3">
        <f t="shared" si="32"/>
        <v>-88.274999999999991</v>
      </c>
      <c r="M340" s="4">
        <f t="shared" si="33"/>
        <v>-0.54916854855265851</v>
      </c>
      <c r="N340" s="3">
        <v>98.93</v>
      </c>
      <c r="O340" s="3">
        <v>2.839</v>
      </c>
      <c r="P340" s="3">
        <f t="shared" si="34"/>
        <v>-96.091000000000008</v>
      </c>
      <c r="Q340" s="4">
        <f t="shared" si="35"/>
        <v>-0.97130294147376939</v>
      </c>
    </row>
    <row r="341" spans="1:17">
      <c r="A341" s="30" t="s">
        <v>180</v>
      </c>
      <c r="B341" s="1" t="s">
        <v>91</v>
      </c>
      <c r="C341" s="1" t="s">
        <v>92</v>
      </c>
      <c r="D341" s="1" t="s">
        <v>93</v>
      </c>
      <c r="E341" s="1" t="s">
        <v>157</v>
      </c>
      <c r="F341" s="19">
        <v>11369.574409733405</v>
      </c>
      <c r="G341" s="41">
        <v>2831.3101559358893</v>
      </c>
      <c r="H341" s="16">
        <f t="shared" si="30"/>
        <v>-8538.2642537975153</v>
      </c>
      <c r="I341" s="4">
        <f t="shared" si="31"/>
        <v>-0.75097483389421982</v>
      </c>
      <c r="J341" s="21">
        <v>379.48976993868911</v>
      </c>
      <c r="K341" s="19">
        <v>95.863818081871614</v>
      </c>
      <c r="L341" s="3">
        <f t="shared" si="32"/>
        <v>-283.62595185681749</v>
      </c>
      <c r="M341" s="4">
        <f t="shared" si="33"/>
        <v>-0.74738760916438007</v>
      </c>
      <c r="N341" s="19">
        <v>80.532650371064335</v>
      </c>
      <c r="O341" s="19">
        <v>27.123555477526633</v>
      </c>
      <c r="P341" s="3">
        <f t="shared" si="34"/>
        <v>-53.409094893537699</v>
      </c>
      <c r="Q341" s="4">
        <f t="shared" si="35"/>
        <v>-0.66319802772476211</v>
      </c>
    </row>
    <row r="342" spans="1:17">
      <c r="A342" s="30" t="s">
        <v>180</v>
      </c>
      <c r="B342" s="1" t="s">
        <v>91</v>
      </c>
      <c r="C342" s="1" t="s">
        <v>92</v>
      </c>
      <c r="D342" s="1" t="s">
        <v>93</v>
      </c>
      <c r="E342" s="1" t="s">
        <v>152</v>
      </c>
      <c r="F342" s="3">
        <v>2505.5729999999999</v>
      </c>
      <c r="G342" s="3">
        <v>2431.7370000000001</v>
      </c>
      <c r="H342" s="16">
        <f t="shared" si="30"/>
        <v>-73.835999999999785</v>
      </c>
      <c r="I342" s="4">
        <f t="shared" si="31"/>
        <v>-2.9468708355334206E-2</v>
      </c>
      <c r="J342" s="3">
        <v>946.56799999999998</v>
      </c>
      <c r="K342" s="3">
        <v>920.54499999999996</v>
      </c>
      <c r="L342" s="3">
        <f t="shared" si="32"/>
        <v>-26.023000000000025</v>
      </c>
      <c r="M342" s="4">
        <f t="shared" si="33"/>
        <v>-2.7491949865197245E-2</v>
      </c>
      <c r="N342" s="3">
        <v>14491.152</v>
      </c>
      <c r="O342" s="3">
        <v>13990.263999999999</v>
      </c>
      <c r="P342" s="3">
        <f t="shared" si="34"/>
        <v>-500.88800000000083</v>
      </c>
      <c r="Q342" s="4">
        <f t="shared" si="35"/>
        <v>-3.4565091857431403E-2</v>
      </c>
    </row>
    <row r="343" spans="1:17">
      <c r="A343" s="30" t="s">
        <v>180</v>
      </c>
      <c r="B343" s="1" t="s">
        <v>91</v>
      </c>
      <c r="C343" s="1" t="s">
        <v>92</v>
      </c>
      <c r="D343" s="1" t="s">
        <v>93</v>
      </c>
      <c r="E343" s="1" t="s">
        <v>153</v>
      </c>
      <c r="F343" s="3">
        <v>3287.7170000000001</v>
      </c>
      <c r="G343" s="3">
        <v>1918.5239999999999</v>
      </c>
      <c r="H343" s="16">
        <f t="shared" si="30"/>
        <v>-1369.1930000000002</v>
      </c>
      <c r="I343" s="4">
        <f t="shared" si="31"/>
        <v>-0.41645707340382404</v>
      </c>
      <c r="J343" s="3">
        <v>325.11599999999999</v>
      </c>
      <c r="K343" s="3">
        <v>330.81599999999997</v>
      </c>
      <c r="L343" s="3">
        <f t="shared" si="32"/>
        <v>5.6999999999999886</v>
      </c>
      <c r="M343" s="4">
        <f t="shared" si="33"/>
        <v>1.7532203890303733E-2</v>
      </c>
      <c r="N343" s="3">
        <v>648.66899999999998</v>
      </c>
      <c r="O343" s="3">
        <v>659.67600000000004</v>
      </c>
      <c r="P343" s="3">
        <f t="shared" si="34"/>
        <v>11.007000000000062</v>
      </c>
      <c r="Q343" s="4">
        <f t="shared" si="35"/>
        <v>1.6968592610406945E-2</v>
      </c>
    </row>
    <row r="344" spans="1:17">
      <c r="A344" s="30" t="s">
        <v>184</v>
      </c>
      <c r="B344" s="1" t="s">
        <v>12</v>
      </c>
      <c r="C344" s="1" t="s">
        <v>13</v>
      </c>
      <c r="D344" s="1" t="s">
        <v>14</v>
      </c>
      <c r="E344" s="1" t="s">
        <v>3</v>
      </c>
      <c r="F344" s="3">
        <v>1547.3139000000001</v>
      </c>
      <c r="G344" s="3">
        <v>1629.4312</v>
      </c>
      <c r="H344" s="16">
        <f t="shared" si="30"/>
        <v>82.117299999999886</v>
      </c>
      <c r="I344" s="4">
        <f t="shared" si="31"/>
        <v>5.3070873337336323E-2</v>
      </c>
      <c r="J344" s="3">
        <v>1120.4521</v>
      </c>
      <c r="K344" s="3">
        <v>1117.6130000000001</v>
      </c>
      <c r="L344" s="3">
        <f t="shared" si="32"/>
        <v>-2.8390999999999167</v>
      </c>
      <c r="M344" s="4">
        <f t="shared" si="33"/>
        <v>-2.53388788329275E-3</v>
      </c>
      <c r="N344" s="3">
        <v>1241.3313000000001</v>
      </c>
      <c r="O344" s="3">
        <v>900.68979999999999</v>
      </c>
      <c r="P344" s="3">
        <f t="shared" si="34"/>
        <v>-340.64150000000006</v>
      </c>
      <c r="Q344" s="4">
        <f t="shared" si="35"/>
        <v>-0.27441626582685869</v>
      </c>
    </row>
    <row r="345" spans="1:17">
      <c r="A345" s="30" t="s">
        <v>183</v>
      </c>
      <c r="B345" s="1" t="s">
        <v>22</v>
      </c>
      <c r="C345" s="1" t="s">
        <v>23</v>
      </c>
      <c r="D345" s="1" t="s">
        <v>14</v>
      </c>
      <c r="E345" s="1" t="s">
        <v>3</v>
      </c>
      <c r="F345" s="3">
        <v>272.44740000000002</v>
      </c>
      <c r="G345" s="3">
        <v>347.4633</v>
      </c>
      <c r="H345" s="16">
        <f t="shared" si="30"/>
        <v>75.015899999999988</v>
      </c>
      <c r="I345" s="4">
        <f t="shared" si="31"/>
        <v>0.2753408547851805</v>
      </c>
      <c r="J345" s="3">
        <v>484.9033</v>
      </c>
      <c r="K345" s="3">
        <v>540.83399999999995</v>
      </c>
      <c r="L345" s="3">
        <f t="shared" si="32"/>
        <v>55.930699999999945</v>
      </c>
      <c r="M345" s="4">
        <f t="shared" si="33"/>
        <v>0.1153440283866906</v>
      </c>
      <c r="N345" s="3">
        <v>317.59030000000001</v>
      </c>
      <c r="O345" s="3">
        <v>32.437199999999997</v>
      </c>
      <c r="P345" s="3">
        <f t="shared" si="34"/>
        <v>-285.15309999999999</v>
      </c>
      <c r="Q345" s="4">
        <f t="shared" si="35"/>
        <v>-0.89786463881296119</v>
      </c>
    </row>
    <row r="346" spans="1:17">
      <c r="A346" s="30" t="s">
        <v>183</v>
      </c>
      <c r="B346" s="1" t="s">
        <v>24</v>
      </c>
      <c r="C346" s="1" t="s">
        <v>25</v>
      </c>
      <c r="D346" s="1" t="s">
        <v>14</v>
      </c>
      <c r="E346" s="1" t="s">
        <v>3</v>
      </c>
      <c r="F346" s="3">
        <v>294.36590000000001</v>
      </c>
      <c r="G346" s="3">
        <v>328.79899999999998</v>
      </c>
      <c r="H346" s="16">
        <f t="shared" si="30"/>
        <v>34.433099999999968</v>
      </c>
      <c r="I346" s="4">
        <f t="shared" si="31"/>
        <v>0.11697380708838886</v>
      </c>
      <c r="J346" s="3">
        <v>1150.0534</v>
      </c>
      <c r="K346" s="3">
        <v>1242.8109999999999</v>
      </c>
      <c r="L346" s="3">
        <f t="shared" si="32"/>
        <v>92.757599999999911</v>
      </c>
      <c r="M346" s="4">
        <f t="shared" si="33"/>
        <v>8.0655037409567171E-2</v>
      </c>
      <c r="N346" s="3">
        <v>218.89330000000001</v>
      </c>
      <c r="O346" s="3">
        <v>48.545299999999997</v>
      </c>
      <c r="P346" s="3">
        <f t="shared" si="34"/>
        <v>-170.34800000000001</v>
      </c>
      <c r="Q346" s="4">
        <f t="shared" si="35"/>
        <v>-0.77822391091915566</v>
      </c>
    </row>
    <row r="347" spans="1:17">
      <c r="A347" s="30" t="s">
        <v>183</v>
      </c>
      <c r="B347" s="1" t="s">
        <v>30</v>
      </c>
      <c r="C347" s="1" t="s">
        <v>31</v>
      </c>
      <c r="D347" s="1" t="s">
        <v>14</v>
      </c>
      <c r="E347" s="1" t="s">
        <v>3</v>
      </c>
      <c r="F347" s="3">
        <v>1401.6135999999999</v>
      </c>
      <c r="G347" s="3">
        <v>1596.0509999999999</v>
      </c>
      <c r="H347" s="16">
        <f t="shared" si="30"/>
        <v>194.43740000000003</v>
      </c>
      <c r="I347" s="4">
        <f t="shared" si="31"/>
        <v>0.13872396786104246</v>
      </c>
      <c r="J347" s="3">
        <v>1622.7717</v>
      </c>
      <c r="K347" s="3">
        <v>1733.5329999999999</v>
      </c>
      <c r="L347" s="3">
        <f t="shared" si="32"/>
        <v>110.76129999999989</v>
      </c>
      <c r="M347" s="4">
        <f t="shared" si="33"/>
        <v>6.8254394626181797E-2</v>
      </c>
      <c r="N347" s="3">
        <v>219.505</v>
      </c>
      <c r="O347" s="3">
        <v>87.320800000000006</v>
      </c>
      <c r="P347" s="3">
        <f t="shared" si="34"/>
        <v>-132.18419999999998</v>
      </c>
      <c r="Q347" s="4">
        <f t="shared" si="35"/>
        <v>-0.60219220518894778</v>
      </c>
    </row>
    <row r="348" spans="1:17">
      <c r="A348" s="30" t="s">
        <v>183</v>
      </c>
      <c r="B348" s="1" t="s">
        <v>32</v>
      </c>
      <c r="C348" s="1" t="s">
        <v>33</v>
      </c>
      <c r="D348" s="1" t="s">
        <v>14</v>
      </c>
      <c r="E348" s="1" t="s">
        <v>3</v>
      </c>
      <c r="F348" s="3">
        <v>1253.7956999999999</v>
      </c>
      <c r="G348" s="3">
        <v>1375.8652999999999</v>
      </c>
      <c r="H348" s="16">
        <f t="shared" si="30"/>
        <v>122.06960000000004</v>
      </c>
      <c r="I348" s="4">
        <f t="shared" si="31"/>
        <v>9.7360040395735967E-2</v>
      </c>
      <c r="J348" s="3">
        <v>1127.2977000000001</v>
      </c>
      <c r="K348" s="3">
        <v>1142.5341000000001</v>
      </c>
      <c r="L348" s="3">
        <f t="shared" si="32"/>
        <v>15.236400000000003</v>
      </c>
      <c r="M348" s="4">
        <f t="shared" si="33"/>
        <v>1.35158618703826E-2</v>
      </c>
      <c r="N348" s="3">
        <v>321.80930000000001</v>
      </c>
      <c r="O348" s="3">
        <v>45.442500000000003</v>
      </c>
      <c r="P348" s="3">
        <f t="shared" si="34"/>
        <v>-276.36680000000001</v>
      </c>
      <c r="Q348" s="4">
        <f t="shared" si="35"/>
        <v>-0.85879059430538518</v>
      </c>
    </row>
    <row r="349" spans="1:17">
      <c r="A349" s="30" t="s">
        <v>179</v>
      </c>
      <c r="B349" s="1" t="s">
        <v>134</v>
      </c>
      <c r="C349" s="1" t="s">
        <v>135</v>
      </c>
      <c r="D349" s="1" t="s">
        <v>14</v>
      </c>
      <c r="E349" s="1" t="s">
        <v>3</v>
      </c>
      <c r="F349" s="3">
        <v>422.68849999999998</v>
      </c>
      <c r="G349" s="3">
        <v>415.78449999999998</v>
      </c>
      <c r="H349" s="16">
        <f t="shared" si="30"/>
        <v>-6.9039999999999964</v>
      </c>
      <c r="I349" s="4">
        <f t="shared" si="31"/>
        <v>-1.6333541130170319E-2</v>
      </c>
      <c r="J349" s="3">
        <v>440.63600000000002</v>
      </c>
      <c r="K349" s="3">
        <v>417.72480000000002</v>
      </c>
      <c r="L349" s="3">
        <f t="shared" si="32"/>
        <v>-22.911200000000008</v>
      </c>
      <c r="M349" s="4">
        <f t="shared" si="33"/>
        <v>-5.1995751595421177E-2</v>
      </c>
      <c r="N349" s="3">
        <v>296.99459999999999</v>
      </c>
      <c r="O349" s="3">
        <v>236.81</v>
      </c>
      <c r="P349" s="3">
        <f t="shared" si="34"/>
        <v>-60.184599999999989</v>
      </c>
      <c r="Q349" s="4">
        <f t="shared" si="35"/>
        <v>-0.20264543530421089</v>
      </c>
    </row>
    <row r="350" spans="1:17">
      <c r="A350" s="30" t="s">
        <v>179</v>
      </c>
      <c r="B350" s="1" t="s">
        <v>136</v>
      </c>
      <c r="C350" s="1" t="s">
        <v>137</v>
      </c>
      <c r="D350" s="1" t="s">
        <v>14</v>
      </c>
      <c r="E350" s="1" t="s">
        <v>3</v>
      </c>
      <c r="F350" s="3">
        <v>2133.8973999999998</v>
      </c>
      <c r="G350" s="3">
        <v>2084.8539999999998</v>
      </c>
      <c r="H350" s="16">
        <f t="shared" si="30"/>
        <v>-49.04340000000002</v>
      </c>
      <c r="I350" s="4">
        <f t="shared" si="31"/>
        <v>-2.298301689668867E-2</v>
      </c>
      <c r="J350" s="3">
        <v>1762.5051000000001</v>
      </c>
      <c r="K350" s="3">
        <v>1720.3742999999999</v>
      </c>
      <c r="L350" s="3">
        <f t="shared" si="32"/>
        <v>-42.130800000000136</v>
      </c>
      <c r="M350" s="4">
        <f t="shared" si="33"/>
        <v>-2.3903930831178949E-2</v>
      </c>
      <c r="N350" s="3">
        <v>1758.0065</v>
      </c>
      <c r="O350" s="3">
        <v>1421.1395</v>
      </c>
      <c r="P350" s="3">
        <f t="shared" si="34"/>
        <v>-336.86699999999996</v>
      </c>
      <c r="Q350" s="4">
        <f t="shared" si="35"/>
        <v>-0.19161874543694801</v>
      </c>
    </row>
    <row r="351" spans="1:17">
      <c r="A351" s="30" t="s">
        <v>179</v>
      </c>
      <c r="B351" s="1" t="s">
        <v>138</v>
      </c>
      <c r="C351" s="1" t="s">
        <v>139</v>
      </c>
      <c r="D351" s="1" t="s">
        <v>14</v>
      </c>
      <c r="E351" s="1" t="s">
        <v>3</v>
      </c>
      <c r="F351" s="3">
        <v>551.67359999999996</v>
      </c>
      <c r="G351" s="3">
        <v>535.83730000000003</v>
      </c>
      <c r="H351" s="16">
        <f t="shared" si="30"/>
        <v>-15.836299999999937</v>
      </c>
      <c r="I351" s="4">
        <f t="shared" si="31"/>
        <v>-2.870592321256616E-2</v>
      </c>
      <c r="J351" s="3">
        <v>724.86279999999999</v>
      </c>
      <c r="K351" s="3">
        <v>754.29949999999997</v>
      </c>
      <c r="L351" s="3">
        <f t="shared" si="32"/>
        <v>29.436699999999973</v>
      </c>
      <c r="M351" s="4">
        <f t="shared" si="33"/>
        <v>4.0610029925663135E-2</v>
      </c>
      <c r="N351" s="3">
        <v>512.22799999999995</v>
      </c>
      <c r="O351" s="3">
        <v>418.86430000000001</v>
      </c>
      <c r="P351" s="3">
        <f t="shared" si="34"/>
        <v>-93.363699999999938</v>
      </c>
      <c r="Q351" s="4">
        <f t="shared" si="35"/>
        <v>-0.18226980953794003</v>
      </c>
    </row>
    <row r="352" spans="1:17">
      <c r="A352" s="30" t="s">
        <v>179</v>
      </c>
      <c r="B352" s="1" t="s">
        <v>140</v>
      </c>
      <c r="C352" s="1" t="s">
        <v>141</v>
      </c>
      <c r="D352" s="1" t="s">
        <v>14</v>
      </c>
      <c r="E352" s="1" t="s">
        <v>3</v>
      </c>
      <c r="F352" s="3">
        <v>568.60519999999997</v>
      </c>
      <c r="G352" s="3">
        <v>547.8347</v>
      </c>
      <c r="H352" s="16">
        <f t="shared" si="30"/>
        <v>-20.77049999999997</v>
      </c>
      <c r="I352" s="4">
        <f t="shared" si="31"/>
        <v>-3.6528860446580456E-2</v>
      </c>
      <c r="J352" s="3">
        <v>640.74289999999996</v>
      </c>
      <c r="K352" s="3">
        <v>619.9665</v>
      </c>
      <c r="L352" s="3">
        <f t="shared" si="32"/>
        <v>-20.776399999999967</v>
      </c>
      <c r="M352" s="4">
        <f t="shared" si="33"/>
        <v>-3.2425486103708628E-2</v>
      </c>
      <c r="N352" s="3">
        <v>437.89299999999997</v>
      </c>
      <c r="O352" s="3">
        <v>337.3272</v>
      </c>
      <c r="P352" s="3">
        <f t="shared" si="34"/>
        <v>-100.56579999999997</v>
      </c>
      <c r="Q352" s="4">
        <f t="shared" si="35"/>
        <v>-0.22965838686619786</v>
      </c>
    </row>
    <row r="353" spans="1:17">
      <c r="A353" s="30" t="s">
        <v>179</v>
      </c>
      <c r="B353" s="1" t="s">
        <v>142</v>
      </c>
      <c r="C353" s="1" t="s">
        <v>143</v>
      </c>
      <c r="D353" s="1" t="s">
        <v>14</v>
      </c>
      <c r="E353" s="1" t="s">
        <v>3</v>
      </c>
      <c r="F353" s="3">
        <v>299.89519999999999</v>
      </c>
      <c r="G353" s="3">
        <v>294.19650000000001</v>
      </c>
      <c r="H353" s="16">
        <f t="shared" si="30"/>
        <v>-5.6986999999999739</v>
      </c>
      <c r="I353" s="4">
        <f t="shared" si="31"/>
        <v>-1.9002304805145177E-2</v>
      </c>
      <c r="J353" s="3">
        <v>243.65199999999999</v>
      </c>
      <c r="K353" s="3">
        <v>232.28980000000001</v>
      </c>
      <c r="L353" s="3">
        <f t="shared" si="32"/>
        <v>-11.362199999999973</v>
      </c>
      <c r="M353" s="4">
        <f t="shared" si="33"/>
        <v>-4.6632902664455758E-2</v>
      </c>
      <c r="N353" s="3">
        <v>248.68950000000001</v>
      </c>
      <c r="O353" s="3">
        <v>202.36320000000001</v>
      </c>
      <c r="P353" s="3">
        <f t="shared" si="34"/>
        <v>-46.326300000000003</v>
      </c>
      <c r="Q353" s="4">
        <f t="shared" si="35"/>
        <v>-0.18628168861170255</v>
      </c>
    </row>
    <row r="354" spans="1:17">
      <c r="A354" s="30" t="s">
        <v>179</v>
      </c>
      <c r="B354" s="1" t="s">
        <v>144</v>
      </c>
      <c r="C354" s="1" t="s">
        <v>145</v>
      </c>
      <c r="D354" s="1" t="s">
        <v>14</v>
      </c>
      <c r="E354" s="1" t="s">
        <v>3</v>
      </c>
      <c r="F354" s="3">
        <v>55.850200000000001</v>
      </c>
      <c r="G354" s="3">
        <v>55.206600000000002</v>
      </c>
      <c r="H354" s="16">
        <f t="shared" si="30"/>
        <v>-0.64359999999999928</v>
      </c>
      <c r="I354" s="4">
        <f t="shared" si="31"/>
        <v>-1.1523682994868403E-2</v>
      </c>
      <c r="J354" s="3">
        <v>86.698599999999999</v>
      </c>
      <c r="K354" s="3">
        <v>76.418300000000002</v>
      </c>
      <c r="L354" s="3">
        <f t="shared" si="32"/>
        <v>-10.280299999999997</v>
      </c>
      <c r="M354" s="4">
        <f t="shared" si="33"/>
        <v>-0.11857515576952796</v>
      </c>
      <c r="N354" s="3">
        <v>42.3553</v>
      </c>
      <c r="O354" s="3">
        <v>34.620899999999999</v>
      </c>
      <c r="P354" s="3">
        <f t="shared" si="34"/>
        <v>-7.7344000000000008</v>
      </c>
      <c r="Q354" s="4">
        <f t="shared" si="35"/>
        <v>-0.18260760754852406</v>
      </c>
    </row>
    <row r="355" spans="1:17">
      <c r="A355" s="30" t="s">
        <v>179</v>
      </c>
      <c r="B355" s="1" t="s">
        <v>146</v>
      </c>
      <c r="C355" s="1" t="s">
        <v>147</v>
      </c>
      <c r="D355" s="1" t="s">
        <v>14</v>
      </c>
      <c r="E355" s="1" t="s">
        <v>3</v>
      </c>
      <c r="F355" s="3">
        <v>28.258800000000001</v>
      </c>
      <c r="G355" s="3">
        <v>27.971699999999998</v>
      </c>
      <c r="H355" s="16">
        <f t="shared" si="30"/>
        <v>-0.28710000000000235</v>
      </c>
      <c r="I355" s="4">
        <f t="shared" si="31"/>
        <v>-1.0159667077158348E-2</v>
      </c>
      <c r="J355" s="3">
        <v>30.4665</v>
      </c>
      <c r="K355" s="3">
        <v>32.683</v>
      </c>
      <c r="L355" s="3">
        <f t="shared" si="32"/>
        <v>2.2164999999999999</v>
      </c>
      <c r="M355" s="4">
        <f t="shared" si="33"/>
        <v>7.2752039124940507E-2</v>
      </c>
      <c r="N355" s="3">
        <v>21.426500000000001</v>
      </c>
      <c r="O355" s="3">
        <v>17.586600000000001</v>
      </c>
      <c r="P355" s="3">
        <f t="shared" si="34"/>
        <v>-3.8399000000000001</v>
      </c>
      <c r="Q355" s="4">
        <f t="shared" si="35"/>
        <v>-0.17921265722353161</v>
      </c>
    </row>
    <row r="356" spans="1:17">
      <c r="A356" s="30" t="s">
        <v>179</v>
      </c>
      <c r="B356" s="1" t="s">
        <v>148</v>
      </c>
      <c r="C356" s="1" t="s">
        <v>149</v>
      </c>
      <c r="D356" s="1" t="s">
        <v>14</v>
      </c>
      <c r="E356" s="1" t="s">
        <v>3</v>
      </c>
      <c r="F356" s="3">
        <v>82.296099999999996</v>
      </c>
      <c r="G356" s="3">
        <v>80.145700000000005</v>
      </c>
      <c r="H356" s="16">
        <f t="shared" si="30"/>
        <v>-2.1503999999999905</v>
      </c>
      <c r="I356" s="4">
        <f t="shared" si="31"/>
        <v>-2.6130035323666499E-2</v>
      </c>
      <c r="J356" s="3">
        <v>52.470599999999997</v>
      </c>
      <c r="K356" s="3">
        <v>56.174199999999999</v>
      </c>
      <c r="L356" s="3">
        <f t="shared" si="32"/>
        <v>3.7036000000000016</v>
      </c>
      <c r="M356" s="4">
        <f t="shared" si="33"/>
        <v>7.0584289106661674E-2</v>
      </c>
      <c r="N356" s="3">
        <v>77.381699999999995</v>
      </c>
      <c r="O356" s="3">
        <v>63.475900000000003</v>
      </c>
      <c r="P356" s="3">
        <f t="shared" si="34"/>
        <v>-13.905799999999992</v>
      </c>
      <c r="Q356" s="4">
        <f t="shared" si="35"/>
        <v>-0.17970398685994224</v>
      </c>
    </row>
    <row r="357" spans="1:17">
      <c r="A357" s="30" t="s">
        <v>179</v>
      </c>
      <c r="B357" s="1" t="s">
        <v>150</v>
      </c>
      <c r="C357" s="1" t="s">
        <v>151</v>
      </c>
      <c r="D357" s="1" t="s">
        <v>14</v>
      </c>
      <c r="E357" s="1" t="s">
        <v>3</v>
      </c>
      <c r="F357" s="3">
        <v>23.052700000000002</v>
      </c>
      <c r="G357" s="3">
        <v>22.073399999999999</v>
      </c>
      <c r="H357" s="16">
        <f t="shared" si="30"/>
        <v>-0.97930000000000206</v>
      </c>
      <c r="I357" s="4">
        <f t="shared" si="31"/>
        <v>-4.2480924143375919E-2</v>
      </c>
      <c r="J357" s="3">
        <v>40.187399999999997</v>
      </c>
      <c r="K357" s="3">
        <v>38.102899999999998</v>
      </c>
      <c r="L357" s="3">
        <f t="shared" si="32"/>
        <v>-2.0844999999999985</v>
      </c>
      <c r="M357" s="4">
        <f t="shared" si="33"/>
        <v>-5.1869491432638054E-2</v>
      </c>
      <c r="N357" s="3">
        <v>19.184799999999999</v>
      </c>
      <c r="O357" s="3">
        <v>15.170999999999999</v>
      </c>
      <c r="P357" s="3">
        <f t="shared" si="34"/>
        <v>-4.0137999999999998</v>
      </c>
      <c r="Q357" s="4">
        <f t="shared" si="35"/>
        <v>-0.20921771402360201</v>
      </c>
    </row>
    <row r="358" spans="1:17">
      <c r="A358" s="30" t="s">
        <v>184</v>
      </c>
      <c r="B358" s="1" t="s">
        <v>12</v>
      </c>
      <c r="C358" s="1" t="s">
        <v>13</v>
      </c>
      <c r="D358" s="1" t="s">
        <v>14</v>
      </c>
      <c r="E358" s="1" t="s">
        <v>154</v>
      </c>
      <c r="F358" s="3">
        <v>511.77100000000002</v>
      </c>
      <c r="G358" s="3">
        <v>265.57</v>
      </c>
      <c r="H358" s="16">
        <f t="shared" si="30"/>
        <v>-246.20100000000002</v>
      </c>
      <c r="I358" s="4">
        <f t="shared" si="31"/>
        <v>-0.48107649710515055</v>
      </c>
      <c r="J358" s="3">
        <v>11.874000000000001</v>
      </c>
      <c r="K358" s="3">
        <v>4.6479999999999997</v>
      </c>
      <c r="L358" s="3">
        <f t="shared" si="32"/>
        <v>-7.2260000000000009</v>
      </c>
      <c r="M358" s="4">
        <f t="shared" si="33"/>
        <v>-0.60855651002189659</v>
      </c>
      <c r="N358" s="3">
        <v>37.932000000000002</v>
      </c>
      <c r="O358" s="3">
        <v>0.17799999999999999</v>
      </c>
      <c r="P358" s="3">
        <f t="shared" si="34"/>
        <v>-37.754000000000005</v>
      </c>
      <c r="Q358" s="4">
        <f t="shared" si="35"/>
        <v>-0.99530739217547193</v>
      </c>
    </row>
    <row r="359" spans="1:17">
      <c r="A359" s="30" t="s">
        <v>183</v>
      </c>
      <c r="B359" s="1" t="s">
        <v>22</v>
      </c>
      <c r="C359" s="1" t="s">
        <v>23</v>
      </c>
      <c r="D359" s="1" t="s">
        <v>14</v>
      </c>
      <c r="E359" s="1" t="s">
        <v>154</v>
      </c>
      <c r="F359" s="3">
        <v>55.713000000000001</v>
      </c>
      <c r="G359" s="3">
        <v>26.571000000000002</v>
      </c>
      <c r="H359" s="16">
        <f t="shared" si="30"/>
        <v>-29.141999999999999</v>
      </c>
      <c r="I359" s="4">
        <f t="shared" si="31"/>
        <v>-0.52307360939098591</v>
      </c>
      <c r="J359" s="3">
        <v>1.821</v>
      </c>
      <c r="K359" s="3">
        <v>0.55800000000000005</v>
      </c>
      <c r="L359" s="3">
        <f t="shared" si="32"/>
        <v>-1.2629999999999999</v>
      </c>
      <c r="M359" s="4">
        <f t="shared" si="33"/>
        <v>-0.69357495881383846</v>
      </c>
      <c r="N359" s="3">
        <v>3.2829999999999999</v>
      </c>
      <c r="O359" s="3">
        <v>1.8620000000000001</v>
      </c>
      <c r="P359" s="3">
        <f t="shared" si="34"/>
        <v>-1.4209999999999998</v>
      </c>
      <c r="Q359" s="4">
        <f t="shared" si="35"/>
        <v>-0.43283582089552236</v>
      </c>
    </row>
    <row r="360" spans="1:17">
      <c r="A360" s="30" t="s">
        <v>183</v>
      </c>
      <c r="B360" s="1" t="s">
        <v>24</v>
      </c>
      <c r="C360" s="1" t="s">
        <v>25</v>
      </c>
      <c r="D360" s="1" t="s">
        <v>14</v>
      </c>
      <c r="E360" s="1" t="s">
        <v>154</v>
      </c>
      <c r="F360" s="3">
        <v>785.33399999999995</v>
      </c>
      <c r="G360" s="3">
        <v>380.08</v>
      </c>
      <c r="H360" s="16">
        <f t="shared" si="30"/>
        <v>-405.25399999999996</v>
      </c>
      <c r="I360" s="4">
        <f t="shared" si="31"/>
        <v>-0.51602757552837386</v>
      </c>
      <c r="J360" s="3">
        <v>26.492999999999999</v>
      </c>
      <c r="K360" s="3">
        <v>8.1329999999999991</v>
      </c>
      <c r="L360" s="3">
        <f t="shared" si="32"/>
        <v>-18.36</v>
      </c>
      <c r="M360" s="4">
        <f t="shared" si="33"/>
        <v>-0.69301324878269732</v>
      </c>
      <c r="N360" s="3">
        <v>13.763</v>
      </c>
      <c r="O360" s="3">
        <v>4.3579999999999997</v>
      </c>
      <c r="P360" s="3">
        <f t="shared" si="34"/>
        <v>-9.4050000000000011</v>
      </c>
      <c r="Q360" s="4">
        <f t="shared" si="35"/>
        <v>-0.68335391993024786</v>
      </c>
    </row>
    <row r="361" spans="1:17">
      <c r="A361" s="30" t="s">
        <v>183</v>
      </c>
      <c r="B361" s="1" t="s">
        <v>30</v>
      </c>
      <c r="C361" s="1" t="s">
        <v>31</v>
      </c>
      <c r="D361" s="1" t="s">
        <v>14</v>
      </c>
      <c r="E361" s="1" t="s">
        <v>154</v>
      </c>
      <c r="F361" s="3">
        <v>514.63199999999995</v>
      </c>
      <c r="G361" s="3">
        <v>218.21299999999999</v>
      </c>
      <c r="H361" s="16">
        <f t="shared" si="30"/>
        <v>-296.41899999999998</v>
      </c>
      <c r="I361" s="4">
        <f t="shared" si="31"/>
        <v>-0.57598244959505052</v>
      </c>
      <c r="J361" s="3">
        <v>17.809999999999999</v>
      </c>
      <c r="K361" s="3">
        <v>4.7729999999999997</v>
      </c>
      <c r="L361" s="3">
        <f t="shared" si="32"/>
        <v>-13.036999999999999</v>
      </c>
      <c r="M361" s="4">
        <f t="shared" si="33"/>
        <v>-0.73200449185850647</v>
      </c>
      <c r="N361" s="3">
        <v>10.401</v>
      </c>
      <c r="O361" s="3">
        <v>3.3650000000000002</v>
      </c>
      <c r="P361" s="3">
        <f t="shared" si="34"/>
        <v>-7.0359999999999996</v>
      </c>
      <c r="Q361" s="4">
        <f t="shared" si="35"/>
        <v>-0.67647341601769062</v>
      </c>
    </row>
    <row r="362" spans="1:17">
      <c r="A362" s="30" t="s">
        <v>183</v>
      </c>
      <c r="B362" s="1" t="s">
        <v>32</v>
      </c>
      <c r="C362" s="1" t="s">
        <v>33</v>
      </c>
      <c r="D362" s="1" t="s">
        <v>14</v>
      </c>
      <c r="E362" s="1" t="s">
        <v>154</v>
      </c>
      <c r="F362" s="3">
        <v>829.27499999999998</v>
      </c>
      <c r="G362" s="3">
        <v>473.21699999999998</v>
      </c>
      <c r="H362" s="16">
        <f t="shared" si="30"/>
        <v>-356.05799999999999</v>
      </c>
      <c r="I362" s="4">
        <f t="shared" si="31"/>
        <v>-0.42936058605408339</v>
      </c>
      <c r="J362" s="3">
        <v>20.747</v>
      </c>
      <c r="K362" s="3">
        <v>6.8460000000000001</v>
      </c>
      <c r="L362" s="3">
        <f t="shared" si="32"/>
        <v>-13.901</v>
      </c>
      <c r="M362" s="4">
        <f t="shared" si="33"/>
        <v>-0.67002458186725788</v>
      </c>
      <c r="N362" s="3">
        <v>43.972999999999999</v>
      </c>
      <c r="O362" s="3">
        <v>30.067</v>
      </c>
      <c r="P362" s="3">
        <f t="shared" si="34"/>
        <v>-13.905999999999999</v>
      </c>
      <c r="Q362" s="4">
        <f t="shared" si="35"/>
        <v>-0.31623951060878264</v>
      </c>
    </row>
    <row r="363" spans="1:17">
      <c r="A363" s="30" t="s">
        <v>179</v>
      </c>
      <c r="B363" s="1" t="s">
        <v>134</v>
      </c>
      <c r="C363" s="1" t="s">
        <v>135</v>
      </c>
      <c r="D363" s="1" t="s">
        <v>14</v>
      </c>
      <c r="E363" s="1" t="s">
        <v>154</v>
      </c>
      <c r="F363" s="3">
        <v>1269.9749999999999</v>
      </c>
      <c r="G363" s="3">
        <v>1448.1579999999999</v>
      </c>
      <c r="H363" s="16">
        <f t="shared" si="30"/>
        <v>178.18299999999999</v>
      </c>
      <c r="I363" s="4">
        <f t="shared" si="31"/>
        <v>0.14030433669954134</v>
      </c>
      <c r="J363" s="3">
        <v>38.43</v>
      </c>
      <c r="K363" s="3">
        <v>39.256</v>
      </c>
      <c r="L363" s="3">
        <f t="shared" si="32"/>
        <v>0.82600000000000051</v>
      </c>
      <c r="M363" s="4">
        <f t="shared" si="33"/>
        <v>2.149362477231331E-2</v>
      </c>
      <c r="N363" s="3">
        <v>126.79</v>
      </c>
      <c r="O363" s="3">
        <v>148.249</v>
      </c>
      <c r="P363" s="3">
        <f t="shared" si="34"/>
        <v>21.458999999999989</v>
      </c>
      <c r="Q363" s="4">
        <f t="shared" si="35"/>
        <v>0.16924836343560209</v>
      </c>
    </row>
    <row r="364" spans="1:17">
      <c r="A364" s="30" t="s">
        <v>179</v>
      </c>
      <c r="B364" s="1" t="s">
        <v>136</v>
      </c>
      <c r="C364" s="1" t="s">
        <v>137</v>
      </c>
      <c r="D364" s="1" t="s">
        <v>14</v>
      </c>
      <c r="E364" s="1" t="s">
        <v>154</v>
      </c>
      <c r="F364" s="3">
        <v>283.71499999999997</v>
      </c>
      <c r="G364" s="3">
        <v>140.785</v>
      </c>
      <c r="H364" s="16">
        <f t="shared" si="30"/>
        <v>-142.92999999999998</v>
      </c>
      <c r="I364" s="4">
        <f t="shared" si="31"/>
        <v>-0.50378020196323769</v>
      </c>
      <c r="J364" s="3">
        <v>10.260999999999999</v>
      </c>
      <c r="K364" s="3">
        <v>4.8470000000000004</v>
      </c>
      <c r="L364" s="3">
        <f t="shared" si="32"/>
        <v>-5.4139999999999988</v>
      </c>
      <c r="M364" s="4">
        <f t="shared" si="33"/>
        <v>-0.52762888607348202</v>
      </c>
      <c r="N364" s="3">
        <v>3.702</v>
      </c>
      <c r="O364" s="3">
        <v>0.20599999999999999</v>
      </c>
      <c r="P364" s="3">
        <f t="shared" si="34"/>
        <v>-3.496</v>
      </c>
      <c r="Q364" s="4">
        <f t="shared" si="35"/>
        <v>-0.94435440302539164</v>
      </c>
    </row>
    <row r="365" spans="1:17">
      <c r="A365" s="30" t="s">
        <v>179</v>
      </c>
      <c r="B365" s="1" t="s">
        <v>138</v>
      </c>
      <c r="C365" s="1" t="s">
        <v>139</v>
      </c>
      <c r="D365" s="1" t="s">
        <v>14</v>
      </c>
      <c r="E365" s="1" t="s">
        <v>154</v>
      </c>
      <c r="F365" s="3">
        <v>2060.56</v>
      </c>
      <c r="G365" s="3">
        <v>3592.3159999999998</v>
      </c>
      <c r="H365" s="16">
        <f t="shared" si="30"/>
        <v>1531.7559999999999</v>
      </c>
      <c r="I365" s="4">
        <f t="shared" si="31"/>
        <v>0.74336879294948943</v>
      </c>
      <c r="J365" s="3">
        <v>56.21</v>
      </c>
      <c r="K365" s="3">
        <v>81.507000000000005</v>
      </c>
      <c r="L365" s="3">
        <f t="shared" si="32"/>
        <v>25.297000000000004</v>
      </c>
      <c r="M365" s="4">
        <f t="shared" si="33"/>
        <v>0.45004447607187342</v>
      </c>
      <c r="N365" s="3">
        <v>170.601</v>
      </c>
      <c r="O365" s="3">
        <v>298.79199999999997</v>
      </c>
      <c r="P365" s="3">
        <f t="shared" si="34"/>
        <v>128.19099999999997</v>
      </c>
      <c r="Q365" s="4">
        <f t="shared" si="35"/>
        <v>0.75140825669251632</v>
      </c>
    </row>
    <row r="366" spans="1:17">
      <c r="A366" s="30" t="s">
        <v>179</v>
      </c>
      <c r="B366" s="1" t="s">
        <v>140</v>
      </c>
      <c r="C366" s="1" t="s">
        <v>141</v>
      </c>
      <c r="D366" s="1" t="s">
        <v>14</v>
      </c>
      <c r="E366" s="1" t="s">
        <v>154</v>
      </c>
      <c r="F366" s="3">
        <v>269.678</v>
      </c>
      <c r="G366" s="3">
        <v>114.325</v>
      </c>
      <c r="H366" s="16">
        <f t="shared" si="30"/>
        <v>-155.35300000000001</v>
      </c>
      <c r="I366" s="4">
        <f t="shared" si="31"/>
        <v>-0.57606849650323722</v>
      </c>
      <c r="J366" s="3">
        <v>8.641</v>
      </c>
      <c r="K366" s="3">
        <v>2.5790000000000002</v>
      </c>
      <c r="L366" s="3">
        <f t="shared" si="32"/>
        <v>-6.0619999999999994</v>
      </c>
      <c r="M366" s="4">
        <f t="shared" si="33"/>
        <v>-0.70153917370674679</v>
      </c>
      <c r="N366" s="3">
        <v>3.7610000000000001</v>
      </c>
      <c r="O366" s="3">
        <v>6.6000000000000003E-2</v>
      </c>
      <c r="P366" s="3">
        <f t="shared" si="34"/>
        <v>-3.6950000000000003</v>
      </c>
      <c r="Q366" s="4">
        <f t="shared" si="35"/>
        <v>-0.98245147567136404</v>
      </c>
    </row>
    <row r="367" spans="1:17">
      <c r="A367" s="30" t="s">
        <v>179</v>
      </c>
      <c r="B367" s="1" t="s">
        <v>142</v>
      </c>
      <c r="C367" s="1" t="s">
        <v>143</v>
      </c>
      <c r="D367" s="1" t="s">
        <v>14</v>
      </c>
      <c r="E367" s="1" t="s">
        <v>154</v>
      </c>
      <c r="F367" s="3">
        <v>101.04300000000001</v>
      </c>
      <c r="G367" s="3">
        <v>41.23</v>
      </c>
      <c r="H367" s="16">
        <f t="shared" si="30"/>
        <v>-59.813000000000009</v>
      </c>
      <c r="I367" s="4">
        <f t="shared" si="31"/>
        <v>-0.59195589996338194</v>
      </c>
      <c r="J367" s="3">
        <v>3.07</v>
      </c>
      <c r="K367" s="3">
        <v>0.81499999999999995</v>
      </c>
      <c r="L367" s="3">
        <f t="shared" si="32"/>
        <v>-2.2549999999999999</v>
      </c>
      <c r="M367" s="4">
        <f t="shared" si="33"/>
        <v>-0.73452768729641693</v>
      </c>
      <c r="N367" s="3">
        <v>1.0489999999999999</v>
      </c>
      <c r="O367" s="3">
        <v>4.0000000000000001E-3</v>
      </c>
      <c r="P367" s="3">
        <f t="shared" si="34"/>
        <v>-1.0449999999999999</v>
      </c>
      <c r="Q367" s="4">
        <f t="shared" si="35"/>
        <v>-0.99618684461391804</v>
      </c>
    </row>
    <row r="368" spans="1:17">
      <c r="A368" s="30" t="s">
        <v>179</v>
      </c>
      <c r="B368" s="1" t="s">
        <v>144</v>
      </c>
      <c r="C368" s="1" t="s">
        <v>145</v>
      </c>
      <c r="D368" s="1" t="s">
        <v>14</v>
      </c>
      <c r="E368" s="1" t="s">
        <v>154</v>
      </c>
      <c r="F368" s="3">
        <v>0</v>
      </c>
      <c r="G368" s="3">
        <v>0</v>
      </c>
      <c r="H368" s="16">
        <f t="shared" si="30"/>
        <v>0</v>
      </c>
      <c r="I368" s="4">
        <f t="shared" si="31"/>
        <v>0</v>
      </c>
      <c r="J368" s="3">
        <v>0</v>
      </c>
      <c r="K368" s="3">
        <v>0</v>
      </c>
      <c r="L368" s="3">
        <f t="shared" si="32"/>
        <v>0</v>
      </c>
      <c r="M368" s="4">
        <f t="shared" si="33"/>
        <v>0</v>
      </c>
      <c r="N368" s="3"/>
      <c r="O368" s="3"/>
      <c r="P368" s="3">
        <f>O368-N368</f>
        <v>0</v>
      </c>
      <c r="Q368" s="4">
        <f>IF(N368&gt;0,(O368-N368)/N368,0)</f>
        <v>0</v>
      </c>
    </row>
    <row r="369" spans="1:17">
      <c r="A369" s="30" t="s">
        <v>179</v>
      </c>
      <c r="B369" s="1" t="s">
        <v>146</v>
      </c>
      <c r="C369" s="1" t="s">
        <v>155</v>
      </c>
      <c r="D369" s="1" t="s">
        <v>14</v>
      </c>
      <c r="E369" s="1" t="s">
        <v>154</v>
      </c>
      <c r="F369" s="3"/>
      <c r="G369" s="3"/>
      <c r="H369" s="16">
        <f t="shared" si="30"/>
        <v>0</v>
      </c>
      <c r="I369" s="4">
        <f t="shared" si="31"/>
        <v>0</v>
      </c>
      <c r="J369" s="3"/>
      <c r="K369" s="3"/>
      <c r="L369" s="3">
        <f t="shared" si="32"/>
        <v>0</v>
      </c>
      <c r="M369" s="4">
        <f t="shared" si="33"/>
        <v>0</v>
      </c>
      <c r="N369" s="3">
        <v>0</v>
      </c>
      <c r="O369" s="3">
        <v>0</v>
      </c>
      <c r="P369" s="3">
        <f t="shared" si="34"/>
        <v>0</v>
      </c>
      <c r="Q369" s="4">
        <f t="shared" si="35"/>
        <v>0</v>
      </c>
    </row>
    <row r="370" spans="1:17">
      <c r="A370" s="30" t="s">
        <v>179</v>
      </c>
      <c r="B370" s="1" t="s">
        <v>148</v>
      </c>
      <c r="C370" s="1" t="s">
        <v>149</v>
      </c>
      <c r="D370" s="1" t="s">
        <v>14</v>
      </c>
      <c r="E370" s="1" t="s">
        <v>154</v>
      </c>
      <c r="F370" s="3">
        <v>16.585000000000001</v>
      </c>
      <c r="G370" s="3">
        <v>9.3870000000000005</v>
      </c>
      <c r="H370" s="16">
        <f t="shared" si="30"/>
        <v>-7.1980000000000004</v>
      </c>
      <c r="I370" s="4">
        <f t="shared" si="31"/>
        <v>-0.43400663249924631</v>
      </c>
      <c r="J370" s="3">
        <v>5.4589999999999996</v>
      </c>
      <c r="K370" s="3">
        <v>6.4009999999999998</v>
      </c>
      <c r="L370" s="3">
        <f t="shared" si="32"/>
        <v>0.94200000000000017</v>
      </c>
      <c r="M370" s="4">
        <f t="shared" si="33"/>
        <v>0.1725590767539843</v>
      </c>
      <c r="N370" s="3">
        <v>0.45</v>
      </c>
      <c r="O370" s="3">
        <v>0.372</v>
      </c>
      <c r="P370" s="3">
        <f t="shared" si="34"/>
        <v>-7.8000000000000014E-2</v>
      </c>
      <c r="Q370" s="4">
        <f t="shared" si="35"/>
        <v>-0.17333333333333337</v>
      </c>
    </row>
    <row r="371" spans="1:17">
      <c r="A371" s="30" t="s">
        <v>179</v>
      </c>
      <c r="B371" s="1" t="s">
        <v>150</v>
      </c>
      <c r="C371" s="1" t="s">
        <v>151</v>
      </c>
      <c r="D371" s="1" t="s">
        <v>14</v>
      </c>
      <c r="E371" s="1" t="s">
        <v>154</v>
      </c>
      <c r="F371" s="3">
        <v>1.522</v>
      </c>
      <c r="G371" s="3">
        <v>0.68899999999999995</v>
      </c>
      <c r="H371" s="16">
        <f t="shared" si="30"/>
        <v>-0.83300000000000007</v>
      </c>
      <c r="I371" s="4">
        <f t="shared" si="31"/>
        <v>-0.54730617608409993</v>
      </c>
      <c r="J371" s="3">
        <v>5.2999999999999999E-2</v>
      </c>
      <c r="K371" s="3">
        <v>1.4999999999999999E-2</v>
      </c>
      <c r="L371" s="3">
        <f t="shared" si="32"/>
        <v>-3.7999999999999999E-2</v>
      </c>
      <c r="M371" s="4">
        <f t="shared" si="33"/>
        <v>-0.71698113207547165</v>
      </c>
      <c r="N371" s="3">
        <v>1.7000000000000001E-2</v>
      </c>
      <c r="O371" s="3">
        <v>0</v>
      </c>
      <c r="P371" s="3">
        <f t="shared" si="34"/>
        <v>-1.7000000000000001E-2</v>
      </c>
      <c r="Q371" s="4">
        <f t="shared" si="35"/>
        <v>-1</v>
      </c>
    </row>
    <row r="372" spans="1:17">
      <c r="A372" s="30" t="s">
        <v>184</v>
      </c>
      <c r="B372" s="1" t="s">
        <v>12</v>
      </c>
      <c r="C372" s="1" t="s">
        <v>13</v>
      </c>
      <c r="D372" s="1" t="s">
        <v>14</v>
      </c>
      <c r="E372" s="1" t="s">
        <v>156</v>
      </c>
      <c r="F372" s="3">
        <v>2759.67</v>
      </c>
      <c r="G372" s="3">
        <v>959.02200000000005</v>
      </c>
      <c r="H372" s="16">
        <f t="shared" si="30"/>
        <v>-1800.6480000000001</v>
      </c>
      <c r="I372" s="4">
        <f t="shared" si="31"/>
        <v>-0.65248671036754402</v>
      </c>
      <c r="J372" s="3">
        <v>236.101</v>
      </c>
      <c r="K372" s="3">
        <v>71.370999999999995</v>
      </c>
      <c r="L372" s="3">
        <f t="shared" si="32"/>
        <v>-164.73000000000002</v>
      </c>
      <c r="M372" s="4">
        <f t="shared" si="33"/>
        <v>-0.69770987839949861</v>
      </c>
      <c r="N372" s="3">
        <v>192.898</v>
      </c>
      <c r="O372" s="3">
        <v>2.8380000000000001</v>
      </c>
      <c r="P372" s="3">
        <f t="shared" si="34"/>
        <v>-190.06</v>
      </c>
      <c r="Q372" s="4">
        <f t="shared" si="35"/>
        <v>-0.98528756130182793</v>
      </c>
    </row>
    <row r="373" spans="1:17">
      <c r="A373" s="30" t="s">
        <v>183</v>
      </c>
      <c r="B373" s="1" t="s">
        <v>22</v>
      </c>
      <c r="C373" s="1" t="s">
        <v>23</v>
      </c>
      <c r="D373" s="1" t="s">
        <v>14</v>
      </c>
      <c r="E373" s="1" t="s">
        <v>156</v>
      </c>
      <c r="F373" s="3">
        <v>795.89200000000005</v>
      </c>
      <c r="G373" s="3">
        <v>363.339</v>
      </c>
      <c r="H373" s="16">
        <f t="shared" si="30"/>
        <v>-432.55300000000005</v>
      </c>
      <c r="I373" s="4">
        <f t="shared" si="31"/>
        <v>-0.54348203022520647</v>
      </c>
      <c r="J373" s="3">
        <v>76.301000000000002</v>
      </c>
      <c r="K373" s="3">
        <v>27.605</v>
      </c>
      <c r="L373" s="3">
        <f t="shared" si="32"/>
        <v>-48.695999999999998</v>
      </c>
      <c r="M373" s="4">
        <f t="shared" si="33"/>
        <v>-0.63820919778246676</v>
      </c>
      <c r="N373" s="3">
        <v>48.204000000000001</v>
      </c>
      <c r="O373" s="3">
        <v>1.08</v>
      </c>
      <c r="P373" s="3">
        <f t="shared" si="34"/>
        <v>-47.124000000000002</v>
      </c>
      <c r="Q373" s="4">
        <f t="shared" si="35"/>
        <v>-0.97759522031366697</v>
      </c>
    </row>
    <row r="374" spans="1:17">
      <c r="A374" s="30" t="s">
        <v>183</v>
      </c>
      <c r="B374" s="1" t="s">
        <v>24</v>
      </c>
      <c r="C374" s="1" t="s">
        <v>25</v>
      </c>
      <c r="D374" s="1" t="s">
        <v>14</v>
      </c>
      <c r="E374" s="1" t="s">
        <v>156</v>
      </c>
      <c r="F374" s="3">
        <v>1285.74</v>
      </c>
      <c r="G374" s="3">
        <v>500.20699999999999</v>
      </c>
      <c r="H374" s="16">
        <f t="shared" si="30"/>
        <v>-785.53300000000002</v>
      </c>
      <c r="I374" s="4">
        <f t="shared" si="31"/>
        <v>-0.6109578919532721</v>
      </c>
      <c r="J374" s="3">
        <v>127.863</v>
      </c>
      <c r="K374" s="3">
        <v>71.311999999999998</v>
      </c>
      <c r="L374" s="3">
        <f t="shared" si="32"/>
        <v>-56.551000000000002</v>
      </c>
      <c r="M374" s="4">
        <f t="shared" si="33"/>
        <v>-0.44227806323956109</v>
      </c>
      <c r="N374" s="3">
        <v>72.724999999999994</v>
      </c>
      <c r="O374" s="3">
        <v>1.782</v>
      </c>
      <c r="P374" s="3">
        <f t="shared" si="34"/>
        <v>-70.942999999999998</v>
      </c>
      <c r="Q374" s="4">
        <f t="shared" si="35"/>
        <v>-0.97549673427294603</v>
      </c>
    </row>
    <row r="375" spans="1:17">
      <c r="A375" s="30" t="s">
        <v>183</v>
      </c>
      <c r="B375" s="1" t="s">
        <v>30</v>
      </c>
      <c r="C375" s="1" t="s">
        <v>31</v>
      </c>
      <c r="D375" s="1" t="s">
        <v>14</v>
      </c>
      <c r="E375" s="1" t="s">
        <v>156</v>
      </c>
      <c r="F375" s="3">
        <v>3257.9639999999999</v>
      </c>
      <c r="G375" s="3">
        <v>1412.711</v>
      </c>
      <c r="H375" s="16">
        <f t="shared" si="30"/>
        <v>-1845.2529999999999</v>
      </c>
      <c r="I375" s="4">
        <f t="shared" si="31"/>
        <v>-0.56638225591197444</v>
      </c>
      <c r="J375" s="3">
        <v>352.44299999999998</v>
      </c>
      <c r="K375" s="3">
        <v>243.30099999999999</v>
      </c>
      <c r="L375" s="3">
        <f t="shared" si="32"/>
        <v>-109.142</v>
      </c>
      <c r="M375" s="4">
        <f t="shared" si="33"/>
        <v>-0.30967276978121283</v>
      </c>
      <c r="N375" s="3">
        <v>179.726</v>
      </c>
      <c r="O375" s="3">
        <v>5.2839999999999998</v>
      </c>
      <c r="P375" s="3">
        <f t="shared" si="34"/>
        <v>-174.44200000000001</v>
      </c>
      <c r="Q375" s="4">
        <f t="shared" si="35"/>
        <v>-0.9705996906401968</v>
      </c>
    </row>
    <row r="376" spans="1:17">
      <c r="A376" s="30" t="s">
        <v>183</v>
      </c>
      <c r="B376" s="1" t="s">
        <v>32</v>
      </c>
      <c r="C376" s="1" t="s">
        <v>33</v>
      </c>
      <c r="D376" s="1" t="s">
        <v>14</v>
      </c>
      <c r="E376" s="1" t="s">
        <v>156</v>
      </c>
      <c r="F376" s="3">
        <v>2889.46</v>
      </c>
      <c r="G376" s="3">
        <v>1148.1410000000001</v>
      </c>
      <c r="H376" s="16">
        <f t="shared" si="30"/>
        <v>-1741.319</v>
      </c>
      <c r="I376" s="4">
        <f t="shared" si="31"/>
        <v>-0.60264513092411731</v>
      </c>
      <c r="J376" s="3">
        <v>281.36</v>
      </c>
      <c r="K376" s="3">
        <v>152.49299999999999</v>
      </c>
      <c r="L376" s="3">
        <f t="shared" si="32"/>
        <v>-128.86700000000002</v>
      </c>
      <c r="M376" s="4">
        <f t="shared" si="33"/>
        <v>-0.45801464316178564</v>
      </c>
      <c r="N376" s="3">
        <v>178.04499999999999</v>
      </c>
      <c r="O376" s="3">
        <v>3.923</v>
      </c>
      <c r="P376" s="3">
        <f t="shared" si="34"/>
        <v>-174.12199999999999</v>
      </c>
      <c r="Q376" s="4">
        <f t="shared" si="35"/>
        <v>-0.9779662444887528</v>
      </c>
    </row>
    <row r="377" spans="1:17">
      <c r="A377" s="30" t="s">
        <v>179</v>
      </c>
      <c r="B377" s="1" t="s">
        <v>134</v>
      </c>
      <c r="C377" s="1" t="s">
        <v>135</v>
      </c>
      <c r="D377" s="1" t="s">
        <v>14</v>
      </c>
      <c r="E377" s="1" t="s">
        <v>156</v>
      </c>
      <c r="F377" s="3">
        <v>1279.9110000000001</v>
      </c>
      <c r="G377" s="3">
        <v>419.928</v>
      </c>
      <c r="H377" s="16">
        <f t="shared" si="30"/>
        <v>-859.98300000000006</v>
      </c>
      <c r="I377" s="4">
        <f t="shared" si="31"/>
        <v>-0.67190843738353689</v>
      </c>
      <c r="J377" s="3">
        <v>112.32599999999999</v>
      </c>
      <c r="K377" s="3">
        <v>37.079000000000001</v>
      </c>
      <c r="L377" s="3">
        <f t="shared" si="32"/>
        <v>-75.246999999999986</v>
      </c>
      <c r="M377" s="4">
        <f t="shared" si="33"/>
        <v>-0.66989833164182822</v>
      </c>
      <c r="N377" s="3">
        <v>91.632000000000005</v>
      </c>
      <c r="O377" s="3">
        <v>1.292</v>
      </c>
      <c r="P377" s="3">
        <f t="shared" si="34"/>
        <v>-90.34</v>
      </c>
      <c r="Q377" s="4">
        <f t="shared" si="35"/>
        <v>-0.98590012222804257</v>
      </c>
    </row>
    <row r="378" spans="1:17">
      <c r="A378" s="30" t="s">
        <v>179</v>
      </c>
      <c r="B378" s="1" t="s">
        <v>136</v>
      </c>
      <c r="C378" s="1" t="s">
        <v>137</v>
      </c>
      <c r="D378" s="1" t="s">
        <v>14</v>
      </c>
      <c r="E378" s="1" t="s">
        <v>156</v>
      </c>
      <c r="F378" s="3">
        <v>3428.25</v>
      </c>
      <c r="G378" s="3">
        <v>1479.7439999999999</v>
      </c>
      <c r="H378" s="16">
        <f t="shared" si="30"/>
        <v>-1948.5060000000001</v>
      </c>
      <c r="I378" s="4">
        <f t="shared" si="31"/>
        <v>-0.56836753445635535</v>
      </c>
      <c r="J378" s="3">
        <v>365.346</v>
      </c>
      <c r="K378" s="3">
        <v>251.09200000000001</v>
      </c>
      <c r="L378" s="3">
        <f t="shared" si="32"/>
        <v>-114.25399999999999</v>
      </c>
      <c r="M378" s="4">
        <f t="shared" si="33"/>
        <v>-0.31272820832854331</v>
      </c>
      <c r="N378" s="3">
        <v>191.05799999999999</v>
      </c>
      <c r="O378" s="3">
        <v>6.5250000000000004</v>
      </c>
      <c r="P378" s="3">
        <f t="shared" si="34"/>
        <v>-184.53299999999999</v>
      </c>
      <c r="Q378" s="4">
        <f t="shared" si="35"/>
        <v>-0.96584806707910686</v>
      </c>
    </row>
    <row r="379" spans="1:17">
      <c r="A379" s="30" t="s">
        <v>179</v>
      </c>
      <c r="B379" s="1" t="s">
        <v>138</v>
      </c>
      <c r="C379" s="1" t="s">
        <v>139</v>
      </c>
      <c r="D379" s="1" t="s">
        <v>14</v>
      </c>
      <c r="E379" s="1" t="s">
        <v>156</v>
      </c>
      <c r="F379" s="3">
        <v>2494.4409999999998</v>
      </c>
      <c r="G379" s="3">
        <v>917.31500000000005</v>
      </c>
      <c r="H379" s="16">
        <f t="shared" si="30"/>
        <v>-1577.1259999999997</v>
      </c>
      <c r="I379" s="4">
        <f t="shared" si="31"/>
        <v>-0.63225628507549381</v>
      </c>
      <c r="J379" s="3">
        <v>251.13399999999999</v>
      </c>
      <c r="K379" s="3">
        <v>138.113</v>
      </c>
      <c r="L379" s="3">
        <f t="shared" si="32"/>
        <v>-113.02099999999999</v>
      </c>
      <c r="M379" s="4">
        <f t="shared" si="33"/>
        <v>-0.45004260673584617</v>
      </c>
      <c r="N379" s="3">
        <v>159.02099999999999</v>
      </c>
      <c r="O379" s="3">
        <v>3.532</v>
      </c>
      <c r="P379" s="3">
        <f t="shared" si="34"/>
        <v>-155.48899999999998</v>
      </c>
      <c r="Q379" s="4">
        <f t="shared" si="35"/>
        <v>-0.97778909703749817</v>
      </c>
    </row>
    <row r="380" spans="1:17">
      <c r="A380" s="30" t="s">
        <v>179</v>
      </c>
      <c r="B380" s="1" t="s">
        <v>140</v>
      </c>
      <c r="C380" s="1" t="s">
        <v>141</v>
      </c>
      <c r="D380" s="1" t="s">
        <v>14</v>
      </c>
      <c r="E380" s="1" t="s">
        <v>156</v>
      </c>
      <c r="F380" s="3">
        <v>1635.3030000000001</v>
      </c>
      <c r="G380" s="3">
        <v>615.74</v>
      </c>
      <c r="H380" s="16">
        <f t="shared" si="30"/>
        <v>-1019.5630000000001</v>
      </c>
      <c r="I380" s="4">
        <f t="shared" si="31"/>
        <v>-0.62347039050255515</v>
      </c>
      <c r="J380" s="3">
        <v>163.93600000000001</v>
      </c>
      <c r="K380" s="3">
        <v>83.117000000000004</v>
      </c>
      <c r="L380" s="3">
        <f t="shared" si="32"/>
        <v>-80.819000000000003</v>
      </c>
      <c r="M380" s="4">
        <f t="shared" si="33"/>
        <v>-0.49299116728479409</v>
      </c>
      <c r="N380" s="3">
        <v>106.014</v>
      </c>
      <c r="O380" s="3">
        <v>2.2909999999999999</v>
      </c>
      <c r="P380" s="3">
        <f t="shared" si="34"/>
        <v>-103.723</v>
      </c>
      <c r="Q380" s="4">
        <f t="shared" si="35"/>
        <v>-0.97838964665044237</v>
      </c>
    </row>
    <row r="381" spans="1:17">
      <c r="A381" s="30" t="s">
        <v>179</v>
      </c>
      <c r="B381" s="1" t="s">
        <v>142</v>
      </c>
      <c r="C381" s="1" t="s">
        <v>143</v>
      </c>
      <c r="D381" s="1" t="s">
        <v>14</v>
      </c>
      <c r="E381" s="1" t="s">
        <v>156</v>
      </c>
      <c r="F381" s="3">
        <v>150.98699999999999</v>
      </c>
      <c r="G381" s="3">
        <v>85.415000000000006</v>
      </c>
      <c r="H381" s="16">
        <f t="shared" si="30"/>
        <v>-65.571999999999989</v>
      </c>
      <c r="I381" s="4">
        <f t="shared" si="31"/>
        <v>-0.43428904475219715</v>
      </c>
      <c r="J381" s="3">
        <v>16.425000000000001</v>
      </c>
      <c r="K381" s="3">
        <v>16.122</v>
      </c>
      <c r="L381" s="3">
        <f t="shared" si="32"/>
        <v>-0.30300000000000082</v>
      </c>
      <c r="M381" s="4">
        <f t="shared" si="33"/>
        <v>-1.8447488584474935E-2</v>
      </c>
      <c r="N381" s="3">
        <v>5.0490000000000004</v>
      </c>
      <c r="O381" s="3">
        <v>0.45600000000000002</v>
      </c>
      <c r="P381" s="3">
        <f t="shared" si="34"/>
        <v>-4.593</v>
      </c>
      <c r="Q381" s="4">
        <f t="shared" si="35"/>
        <v>-0.90968508615567434</v>
      </c>
    </row>
    <row r="382" spans="1:17">
      <c r="A382" s="30" t="s">
        <v>179</v>
      </c>
      <c r="B382" s="1" t="s">
        <v>144</v>
      </c>
      <c r="C382" s="1" t="s">
        <v>145</v>
      </c>
      <c r="D382" s="1" t="s">
        <v>14</v>
      </c>
      <c r="E382" s="1" t="s">
        <v>156</v>
      </c>
      <c r="F382" s="3">
        <v>57.765000000000001</v>
      </c>
      <c r="G382" s="3">
        <v>33.905000000000001</v>
      </c>
      <c r="H382" s="16">
        <f t="shared" si="30"/>
        <v>-23.86</v>
      </c>
      <c r="I382" s="4">
        <f t="shared" si="31"/>
        <v>-0.41305288669609624</v>
      </c>
      <c r="J382" s="3">
        <v>7.1390000000000002</v>
      </c>
      <c r="K382" s="3">
        <v>7.5940000000000003</v>
      </c>
      <c r="L382" s="3">
        <f t="shared" si="32"/>
        <v>0.45500000000000007</v>
      </c>
      <c r="M382" s="4">
        <f t="shared" si="33"/>
        <v>6.3734416584955877E-2</v>
      </c>
      <c r="N382" s="3">
        <v>1.798</v>
      </c>
      <c r="O382" s="3">
        <v>0.184</v>
      </c>
      <c r="P382" s="3">
        <f t="shared" si="34"/>
        <v>-1.6140000000000001</v>
      </c>
      <c r="Q382" s="4">
        <f t="shared" si="35"/>
        <v>-0.89766407119021141</v>
      </c>
    </row>
    <row r="383" spans="1:17">
      <c r="A383" s="30" t="s">
        <v>179</v>
      </c>
      <c r="B383" s="1" t="s">
        <v>146</v>
      </c>
      <c r="C383" s="1" t="s">
        <v>155</v>
      </c>
      <c r="D383" s="1" t="s">
        <v>14</v>
      </c>
      <c r="E383" s="1" t="s">
        <v>156</v>
      </c>
      <c r="F383" s="3">
        <v>30.925000000000001</v>
      </c>
      <c r="G383" s="3">
        <v>18.138999999999999</v>
      </c>
      <c r="H383" s="16">
        <f t="shared" si="30"/>
        <v>-12.786000000000001</v>
      </c>
      <c r="I383" s="4">
        <f t="shared" si="31"/>
        <v>-0.41345189975747781</v>
      </c>
      <c r="J383" s="3">
        <v>4.1669999999999998</v>
      </c>
      <c r="K383" s="3">
        <v>4.7519999999999998</v>
      </c>
      <c r="L383" s="3">
        <f t="shared" si="32"/>
        <v>0.58499999999999996</v>
      </c>
      <c r="M383" s="4">
        <f t="shared" si="33"/>
        <v>0.14038876889848811</v>
      </c>
      <c r="N383" s="3">
        <v>0.879</v>
      </c>
      <c r="O383" s="3">
        <v>0.1</v>
      </c>
      <c r="P383" s="3">
        <f t="shared" si="34"/>
        <v>-0.77900000000000003</v>
      </c>
      <c r="Q383" s="4">
        <f t="shared" si="35"/>
        <v>-0.88623435722411836</v>
      </c>
    </row>
    <row r="384" spans="1:17">
      <c r="A384" s="30" t="s">
        <v>179</v>
      </c>
      <c r="B384" s="1" t="s">
        <v>148</v>
      </c>
      <c r="C384" s="1" t="s">
        <v>149</v>
      </c>
      <c r="D384" s="1" t="s">
        <v>14</v>
      </c>
      <c r="E384" s="1" t="s">
        <v>156</v>
      </c>
      <c r="F384" s="3">
        <v>85.135999999999996</v>
      </c>
      <c r="G384" s="3">
        <v>31.423999999999999</v>
      </c>
      <c r="H384" s="16">
        <f t="shared" si="30"/>
        <v>-53.711999999999996</v>
      </c>
      <c r="I384" s="4">
        <f t="shared" si="31"/>
        <v>-0.63089644803608347</v>
      </c>
      <c r="J384" s="3">
        <v>4.84</v>
      </c>
      <c r="K384" s="3">
        <v>3.61</v>
      </c>
      <c r="L384" s="3">
        <f t="shared" si="32"/>
        <v>-1.23</v>
      </c>
      <c r="M384" s="4">
        <f t="shared" si="33"/>
        <v>-0.25413223140495866</v>
      </c>
      <c r="N384" s="3">
        <v>2.5569999999999999</v>
      </c>
      <c r="O384" s="3">
        <v>0.17599999999999999</v>
      </c>
      <c r="P384" s="3">
        <f t="shared" si="34"/>
        <v>-2.3809999999999998</v>
      </c>
      <c r="Q384" s="4">
        <f t="shared" si="35"/>
        <v>-0.93116933906922172</v>
      </c>
    </row>
    <row r="385" spans="1:17">
      <c r="A385" s="30" t="s">
        <v>179</v>
      </c>
      <c r="B385" s="1" t="s">
        <v>150</v>
      </c>
      <c r="C385" s="1" t="s">
        <v>151</v>
      </c>
      <c r="D385" s="1" t="s">
        <v>14</v>
      </c>
      <c r="E385" s="1" t="s">
        <v>156</v>
      </c>
      <c r="F385" s="3">
        <v>30.026</v>
      </c>
      <c r="G385" s="3">
        <v>17.663</v>
      </c>
      <c r="H385" s="16">
        <f t="shared" si="30"/>
        <v>-12.363</v>
      </c>
      <c r="I385" s="4">
        <f t="shared" si="31"/>
        <v>-0.41174315593152599</v>
      </c>
      <c r="J385" s="3">
        <v>4.0060000000000002</v>
      </c>
      <c r="K385" s="3">
        <v>4.5030000000000001</v>
      </c>
      <c r="L385" s="3">
        <f t="shared" si="32"/>
        <v>0.49699999999999989</v>
      </c>
      <c r="M385" s="4">
        <f t="shared" si="33"/>
        <v>0.12406390414378429</v>
      </c>
      <c r="N385" s="3">
        <v>0.86799999999999999</v>
      </c>
      <c r="O385" s="3">
        <v>9.1999999999999998E-2</v>
      </c>
      <c r="P385" s="3">
        <f t="shared" si="34"/>
        <v>-0.77600000000000002</v>
      </c>
      <c r="Q385" s="4">
        <f t="shared" si="35"/>
        <v>-0.89400921658986177</v>
      </c>
    </row>
    <row r="386" spans="1:17">
      <c r="A386" s="30" t="s">
        <v>184</v>
      </c>
      <c r="B386" s="1" t="s">
        <v>12</v>
      </c>
      <c r="C386" s="1" t="s">
        <v>13</v>
      </c>
      <c r="D386" s="1" t="s">
        <v>14</v>
      </c>
      <c r="E386" s="1" t="s">
        <v>157</v>
      </c>
      <c r="F386" s="3">
        <v>7698.2624470666051</v>
      </c>
      <c r="G386" s="16">
        <v>1615.5511164967902</v>
      </c>
      <c r="H386" s="16">
        <f t="shared" si="30"/>
        <v>-6082.7113305698149</v>
      </c>
      <c r="I386" s="4">
        <f t="shared" si="31"/>
        <v>-0.7901408106562553</v>
      </c>
      <c r="J386" s="22">
        <v>289.03468339508618</v>
      </c>
      <c r="K386" s="3">
        <v>90.386463954117062</v>
      </c>
      <c r="L386" s="3">
        <f t="shared" si="32"/>
        <v>-198.64821944096911</v>
      </c>
      <c r="M386" s="4">
        <f t="shared" si="33"/>
        <v>-0.68728159924473031</v>
      </c>
      <c r="N386" s="3">
        <v>79.245822854296406</v>
      </c>
      <c r="O386" s="3">
        <v>24.770641867082304</v>
      </c>
      <c r="P386" s="3">
        <f t="shared" si="34"/>
        <v>-54.475180987214102</v>
      </c>
      <c r="Q386" s="4">
        <f t="shared" si="35"/>
        <v>-0.68742022008369696</v>
      </c>
    </row>
    <row r="387" spans="1:17">
      <c r="A387" s="30" t="s">
        <v>183</v>
      </c>
      <c r="B387" s="1" t="s">
        <v>22</v>
      </c>
      <c r="C387" s="1" t="s">
        <v>23</v>
      </c>
      <c r="D387" s="1" t="s">
        <v>14</v>
      </c>
      <c r="E387" s="1" t="s">
        <v>157</v>
      </c>
      <c r="F387" s="3">
        <v>2196.4768567800002</v>
      </c>
      <c r="G387" s="16">
        <v>868.58186079999996</v>
      </c>
      <c r="H387" s="16">
        <f t="shared" si="30"/>
        <v>-1327.8949959800002</v>
      </c>
      <c r="I387" s="4">
        <f t="shared" si="31"/>
        <v>-0.60455678915127431</v>
      </c>
      <c r="J387" s="22">
        <v>67.247516439999998</v>
      </c>
      <c r="K387" s="3">
        <v>40.114083810000004</v>
      </c>
      <c r="L387" s="3">
        <f t="shared" si="32"/>
        <v>-27.133432629999994</v>
      </c>
      <c r="M387" s="4">
        <f t="shared" si="33"/>
        <v>-0.40348601801836287</v>
      </c>
      <c r="N387" s="3">
        <v>18.799747570000001</v>
      </c>
      <c r="O387" s="3">
        <v>21.078281189999998</v>
      </c>
      <c r="P387" s="3">
        <f t="shared" si="34"/>
        <v>2.2785336199999975</v>
      </c>
      <c r="Q387" s="4">
        <f t="shared" si="35"/>
        <v>0.12120022417939293</v>
      </c>
    </row>
    <row r="388" spans="1:17">
      <c r="A388" s="30" t="s">
        <v>183</v>
      </c>
      <c r="B388" s="1" t="s">
        <v>24</v>
      </c>
      <c r="C388" s="1" t="s">
        <v>25</v>
      </c>
      <c r="D388" s="1" t="s">
        <v>14</v>
      </c>
      <c r="E388" s="1" t="s">
        <v>157</v>
      </c>
      <c r="F388" s="3">
        <v>5161.9614906099996</v>
      </c>
      <c r="G388" s="16">
        <v>1707.0905193799999</v>
      </c>
      <c r="H388" s="16">
        <f t="shared" si="30"/>
        <v>-3454.8709712299997</v>
      </c>
      <c r="I388" s="4">
        <f t="shared" si="31"/>
        <v>-0.66929421645525111</v>
      </c>
      <c r="J388" s="22">
        <v>164.89692131999999</v>
      </c>
      <c r="K388" s="3">
        <v>90.007988179999998</v>
      </c>
      <c r="L388" s="3">
        <f t="shared" si="32"/>
        <v>-74.888933139999992</v>
      </c>
      <c r="M388" s="4">
        <f t="shared" si="33"/>
        <v>-0.45415604209292704</v>
      </c>
      <c r="N388" s="3">
        <v>40.163444349999999</v>
      </c>
      <c r="O388" s="3">
        <v>47.587136569999998</v>
      </c>
      <c r="P388" s="3">
        <f t="shared" si="34"/>
        <v>7.4236922199999995</v>
      </c>
      <c r="Q388" s="4">
        <f t="shared" si="35"/>
        <v>0.18483704124843067</v>
      </c>
    </row>
    <row r="389" spans="1:17">
      <c r="A389" s="30" t="s">
        <v>183</v>
      </c>
      <c r="B389" s="1" t="s">
        <v>30</v>
      </c>
      <c r="C389" s="1" t="s">
        <v>31</v>
      </c>
      <c r="D389" s="1" t="s">
        <v>14</v>
      </c>
      <c r="E389" s="1" t="s">
        <v>157</v>
      </c>
      <c r="F389" s="3">
        <v>13234.870745210001</v>
      </c>
      <c r="G389" s="16">
        <v>4651.7349512500004</v>
      </c>
      <c r="H389" s="16">
        <f t="shared" si="30"/>
        <v>-8583.1357939600002</v>
      </c>
      <c r="I389" s="4">
        <f t="shared" si="31"/>
        <v>-0.64852433840855084</v>
      </c>
      <c r="J389" s="22">
        <v>452.51954259000001</v>
      </c>
      <c r="K389" s="3">
        <v>242.47758995000004</v>
      </c>
      <c r="L389" s="3">
        <f t="shared" si="32"/>
        <v>-210.04195263999998</v>
      </c>
      <c r="M389" s="4">
        <f t="shared" si="33"/>
        <v>-0.46416106459805651</v>
      </c>
      <c r="N389" s="3">
        <v>116.88571956</v>
      </c>
      <c r="O389" s="3">
        <v>117.13275557</v>
      </c>
      <c r="P389" s="3">
        <f t="shared" si="34"/>
        <v>0.24703601000000219</v>
      </c>
      <c r="Q389" s="4">
        <f t="shared" si="35"/>
        <v>2.1134832461136813E-3</v>
      </c>
    </row>
    <row r="390" spans="1:17">
      <c r="A390" s="30" t="s">
        <v>183</v>
      </c>
      <c r="B390" s="1" t="s">
        <v>32</v>
      </c>
      <c r="C390" s="1" t="s">
        <v>33</v>
      </c>
      <c r="D390" s="1" t="s">
        <v>14</v>
      </c>
      <c r="E390" s="1" t="s">
        <v>157</v>
      </c>
      <c r="F390" s="3">
        <v>14678.97031149</v>
      </c>
      <c r="G390" s="16">
        <v>5223.9559459800003</v>
      </c>
      <c r="H390" s="16">
        <f t="shared" si="30"/>
        <v>-9455.0143655100001</v>
      </c>
      <c r="I390" s="4">
        <f t="shared" si="31"/>
        <v>-0.64411972807854678</v>
      </c>
      <c r="J390" s="22">
        <v>493.56557310999995</v>
      </c>
      <c r="K390" s="3">
        <v>265.48495603999999</v>
      </c>
      <c r="L390" s="3">
        <f t="shared" si="32"/>
        <v>-228.08061706999996</v>
      </c>
      <c r="M390" s="4">
        <f t="shared" si="33"/>
        <v>-0.46210803487132218</v>
      </c>
      <c r="N390" s="3">
        <v>131.77894846999999</v>
      </c>
      <c r="O390" s="3">
        <v>135.96641116000001</v>
      </c>
      <c r="P390" s="3">
        <f t="shared" si="34"/>
        <v>4.187462690000018</v>
      </c>
      <c r="Q390" s="4">
        <f t="shared" si="35"/>
        <v>3.1776416025609058E-2</v>
      </c>
    </row>
    <row r="391" spans="1:17">
      <c r="A391" s="30" t="s">
        <v>179</v>
      </c>
      <c r="B391" s="1" t="s">
        <v>134</v>
      </c>
      <c r="C391" s="1" t="s">
        <v>135</v>
      </c>
      <c r="D391" s="1" t="s">
        <v>14</v>
      </c>
      <c r="E391" s="1" t="s">
        <v>157</v>
      </c>
      <c r="F391" s="20"/>
      <c r="G391" s="27"/>
      <c r="H391" s="16">
        <f t="shared" si="30"/>
        <v>0</v>
      </c>
      <c r="I391" s="4">
        <f t="shared" si="31"/>
        <v>0</v>
      </c>
      <c r="J391" s="20"/>
      <c r="K391" s="20"/>
      <c r="L391" s="3">
        <f t="shared" si="32"/>
        <v>0</v>
      </c>
      <c r="M391" s="4">
        <f t="shared" si="33"/>
        <v>0</v>
      </c>
      <c r="N391" s="20"/>
      <c r="O391" s="20"/>
      <c r="P391" s="3">
        <f t="shared" si="34"/>
        <v>0</v>
      </c>
      <c r="Q391" s="4">
        <f t="shared" si="35"/>
        <v>0</v>
      </c>
    </row>
    <row r="392" spans="1:17">
      <c r="A392" s="30" t="s">
        <v>179</v>
      </c>
      <c r="B392" s="1" t="s">
        <v>136</v>
      </c>
      <c r="C392" s="1" t="s">
        <v>137</v>
      </c>
      <c r="D392" s="1" t="s">
        <v>14</v>
      </c>
      <c r="E392" s="1" t="s">
        <v>157</v>
      </c>
      <c r="F392" s="20"/>
      <c r="G392" s="27"/>
      <c r="H392" s="16">
        <f t="shared" ref="H392:H427" si="36">G392-F392</f>
        <v>0</v>
      </c>
      <c r="I392" s="4">
        <f t="shared" ref="I392:I427" si="37">IF(F392&gt;0,(G392-F392)/F392,0)</f>
        <v>0</v>
      </c>
      <c r="J392" s="20"/>
      <c r="K392" s="20"/>
      <c r="L392" s="3">
        <f t="shared" ref="L392:L427" si="38">K392-J392</f>
        <v>0</v>
      </c>
      <c r="M392" s="4">
        <f t="shared" ref="M392:M427" si="39">IF(J392&gt;0,(K392-J392)/J392,0)</f>
        <v>0</v>
      </c>
      <c r="N392" s="20"/>
      <c r="O392" s="20"/>
      <c r="P392" s="3">
        <f t="shared" ref="P392:P427" si="40">O392-N392</f>
        <v>0</v>
      </c>
      <c r="Q392" s="4">
        <f t="shared" ref="Q392:Q427" si="41">IF(N392&gt;0,(O392-N392)/N392,0)</f>
        <v>0</v>
      </c>
    </row>
    <row r="393" spans="1:17">
      <c r="A393" s="30" t="s">
        <v>179</v>
      </c>
      <c r="B393" s="1" t="s">
        <v>138</v>
      </c>
      <c r="C393" s="1" t="s">
        <v>139</v>
      </c>
      <c r="D393" s="1" t="s">
        <v>14</v>
      </c>
      <c r="E393" s="1" t="s">
        <v>157</v>
      </c>
      <c r="F393" s="20"/>
      <c r="G393" s="27"/>
      <c r="H393" s="16">
        <f t="shared" si="36"/>
        <v>0</v>
      </c>
      <c r="I393" s="4">
        <f t="shared" si="37"/>
        <v>0</v>
      </c>
      <c r="J393" s="20"/>
      <c r="K393" s="20"/>
      <c r="L393" s="3">
        <f t="shared" si="38"/>
        <v>0</v>
      </c>
      <c r="M393" s="4">
        <f t="shared" si="39"/>
        <v>0</v>
      </c>
      <c r="N393" s="20"/>
      <c r="O393" s="20"/>
      <c r="P393" s="3">
        <f t="shared" si="40"/>
        <v>0</v>
      </c>
      <c r="Q393" s="4">
        <f t="shared" si="41"/>
        <v>0</v>
      </c>
    </row>
    <row r="394" spans="1:17">
      <c r="A394" s="30" t="s">
        <v>179</v>
      </c>
      <c r="B394" s="1" t="s">
        <v>140</v>
      </c>
      <c r="C394" s="1" t="s">
        <v>141</v>
      </c>
      <c r="D394" s="1" t="s">
        <v>14</v>
      </c>
      <c r="E394" s="1" t="s">
        <v>157</v>
      </c>
      <c r="F394" s="20"/>
      <c r="G394" s="27"/>
      <c r="H394" s="16">
        <f t="shared" si="36"/>
        <v>0</v>
      </c>
      <c r="I394" s="4">
        <f t="shared" si="37"/>
        <v>0</v>
      </c>
      <c r="J394" s="20"/>
      <c r="K394" s="20"/>
      <c r="L394" s="3">
        <f t="shared" si="38"/>
        <v>0</v>
      </c>
      <c r="M394" s="4">
        <f t="shared" si="39"/>
        <v>0</v>
      </c>
      <c r="N394" s="20"/>
      <c r="O394" s="20"/>
      <c r="P394" s="3">
        <f t="shared" si="40"/>
        <v>0</v>
      </c>
      <c r="Q394" s="4">
        <f t="shared" si="41"/>
        <v>0</v>
      </c>
    </row>
    <row r="395" spans="1:17">
      <c r="A395" s="30" t="s">
        <v>179</v>
      </c>
      <c r="B395" s="1" t="s">
        <v>142</v>
      </c>
      <c r="C395" s="1" t="s">
        <v>143</v>
      </c>
      <c r="D395" s="1" t="s">
        <v>14</v>
      </c>
      <c r="E395" s="1" t="s">
        <v>157</v>
      </c>
      <c r="F395" s="20"/>
      <c r="G395" s="27"/>
      <c r="H395" s="16">
        <f t="shared" si="36"/>
        <v>0</v>
      </c>
      <c r="I395" s="4">
        <f t="shared" si="37"/>
        <v>0</v>
      </c>
      <c r="J395" s="20"/>
      <c r="K395" s="20"/>
      <c r="L395" s="3">
        <f t="shared" si="38"/>
        <v>0</v>
      </c>
      <c r="M395" s="4">
        <f t="shared" si="39"/>
        <v>0</v>
      </c>
      <c r="N395" s="20"/>
      <c r="O395" s="20"/>
      <c r="P395" s="3">
        <f t="shared" si="40"/>
        <v>0</v>
      </c>
      <c r="Q395" s="4">
        <f t="shared" si="41"/>
        <v>0</v>
      </c>
    </row>
    <row r="396" spans="1:17">
      <c r="A396" s="30" t="s">
        <v>179</v>
      </c>
      <c r="B396" s="1" t="s">
        <v>144</v>
      </c>
      <c r="C396" s="1" t="s">
        <v>145</v>
      </c>
      <c r="D396" s="1" t="s">
        <v>14</v>
      </c>
      <c r="E396" s="1" t="s">
        <v>157</v>
      </c>
      <c r="F396" s="20"/>
      <c r="G396" s="27"/>
      <c r="H396" s="16">
        <f t="shared" si="36"/>
        <v>0</v>
      </c>
      <c r="I396" s="4">
        <f t="shared" si="37"/>
        <v>0</v>
      </c>
      <c r="J396" s="20"/>
      <c r="K396" s="20"/>
      <c r="L396" s="3">
        <f t="shared" si="38"/>
        <v>0</v>
      </c>
      <c r="M396" s="4">
        <f t="shared" si="39"/>
        <v>0</v>
      </c>
      <c r="N396" s="20"/>
      <c r="O396" s="20"/>
      <c r="P396" s="3">
        <f t="shared" si="40"/>
        <v>0</v>
      </c>
      <c r="Q396" s="4">
        <f t="shared" si="41"/>
        <v>0</v>
      </c>
    </row>
    <row r="397" spans="1:17">
      <c r="A397" s="30" t="s">
        <v>179</v>
      </c>
      <c r="B397" s="1" t="s">
        <v>146</v>
      </c>
      <c r="C397" s="1" t="s">
        <v>147</v>
      </c>
      <c r="D397" s="1" t="s">
        <v>14</v>
      </c>
      <c r="E397" s="1" t="s">
        <v>157</v>
      </c>
      <c r="F397" s="20"/>
      <c r="G397" s="27"/>
      <c r="H397" s="16">
        <f t="shared" si="36"/>
        <v>0</v>
      </c>
      <c r="I397" s="4">
        <f t="shared" si="37"/>
        <v>0</v>
      </c>
      <c r="J397" s="20"/>
      <c r="K397" s="20"/>
      <c r="L397" s="3">
        <f t="shared" si="38"/>
        <v>0</v>
      </c>
      <c r="M397" s="4">
        <f t="shared" si="39"/>
        <v>0</v>
      </c>
      <c r="N397" s="20"/>
      <c r="O397" s="20"/>
      <c r="P397" s="3">
        <f t="shared" si="40"/>
        <v>0</v>
      </c>
      <c r="Q397" s="4">
        <f t="shared" si="41"/>
        <v>0</v>
      </c>
    </row>
    <row r="398" spans="1:17">
      <c r="A398" s="30" t="s">
        <v>179</v>
      </c>
      <c r="B398" s="1" t="s">
        <v>148</v>
      </c>
      <c r="C398" s="1" t="s">
        <v>149</v>
      </c>
      <c r="D398" s="1" t="s">
        <v>14</v>
      </c>
      <c r="E398" s="1" t="s">
        <v>157</v>
      </c>
      <c r="F398" s="20"/>
      <c r="G398" s="27"/>
      <c r="H398" s="16">
        <f t="shared" si="36"/>
        <v>0</v>
      </c>
      <c r="I398" s="4">
        <f t="shared" si="37"/>
        <v>0</v>
      </c>
      <c r="J398" s="20"/>
      <c r="K398" s="20"/>
      <c r="L398" s="3">
        <f t="shared" si="38"/>
        <v>0</v>
      </c>
      <c r="M398" s="4">
        <f t="shared" si="39"/>
        <v>0</v>
      </c>
      <c r="N398" s="20"/>
      <c r="O398" s="20"/>
      <c r="P398" s="3">
        <f t="shared" si="40"/>
        <v>0</v>
      </c>
      <c r="Q398" s="4">
        <f t="shared" si="41"/>
        <v>0</v>
      </c>
    </row>
    <row r="399" spans="1:17">
      <c r="A399" s="30" t="s">
        <v>179</v>
      </c>
      <c r="B399" s="1" t="s">
        <v>150</v>
      </c>
      <c r="C399" s="1" t="s">
        <v>151</v>
      </c>
      <c r="D399" s="1" t="s">
        <v>14</v>
      </c>
      <c r="E399" s="1" t="s">
        <v>157</v>
      </c>
      <c r="F399" s="20"/>
      <c r="G399" s="27"/>
      <c r="H399" s="16">
        <f t="shared" si="36"/>
        <v>0</v>
      </c>
      <c r="I399" s="4">
        <f t="shared" si="37"/>
        <v>0</v>
      </c>
      <c r="J399" s="20"/>
      <c r="K399" s="20"/>
      <c r="L399" s="3">
        <f t="shared" si="38"/>
        <v>0</v>
      </c>
      <c r="M399" s="4">
        <f t="shared" si="39"/>
        <v>0</v>
      </c>
      <c r="N399" s="20"/>
      <c r="O399" s="20"/>
      <c r="P399" s="3">
        <f t="shared" si="40"/>
        <v>0</v>
      </c>
      <c r="Q399" s="4">
        <f t="shared" si="41"/>
        <v>0</v>
      </c>
    </row>
    <row r="400" spans="1:17">
      <c r="A400" s="30" t="s">
        <v>184</v>
      </c>
      <c r="B400" s="1" t="s">
        <v>12</v>
      </c>
      <c r="C400" s="1" t="s">
        <v>13</v>
      </c>
      <c r="D400" s="1" t="s">
        <v>14</v>
      </c>
      <c r="E400" s="1" t="s">
        <v>152</v>
      </c>
      <c r="F400" s="3">
        <v>54.5</v>
      </c>
      <c r="G400" s="3">
        <v>0</v>
      </c>
      <c r="H400" s="16">
        <f t="shared" si="36"/>
        <v>-54.5</v>
      </c>
      <c r="I400" s="4">
        <f t="shared" si="37"/>
        <v>-1</v>
      </c>
      <c r="J400" s="3">
        <v>10.07</v>
      </c>
      <c r="K400" s="3">
        <v>0</v>
      </c>
      <c r="L400" s="3">
        <f t="shared" si="38"/>
        <v>-10.07</v>
      </c>
      <c r="M400" s="4">
        <f t="shared" si="39"/>
        <v>-1</v>
      </c>
      <c r="N400" s="3">
        <v>141.19999999999999</v>
      </c>
      <c r="O400" s="3">
        <v>0</v>
      </c>
      <c r="P400" s="3">
        <f t="shared" si="40"/>
        <v>-141.19999999999999</v>
      </c>
      <c r="Q400" s="4">
        <f t="shared" si="41"/>
        <v>-1</v>
      </c>
    </row>
    <row r="401" spans="1:17">
      <c r="A401" s="30" t="s">
        <v>183</v>
      </c>
      <c r="B401" s="1" t="s">
        <v>22</v>
      </c>
      <c r="C401" s="1" t="s">
        <v>23</v>
      </c>
      <c r="D401" s="1" t="s">
        <v>14</v>
      </c>
      <c r="E401" s="1" t="s">
        <v>152</v>
      </c>
      <c r="F401" s="3">
        <v>9883.9660000000003</v>
      </c>
      <c r="G401" s="3">
        <v>4807.2380000000003</v>
      </c>
      <c r="H401" s="16">
        <f t="shared" si="36"/>
        <v>-5076.7280000000001</v>
      </c>
      <c r="I401" s="4">
        <f t="shared" si="37"/>
        <v>-0.51363268550296515</v>
      </c>
      <c r="J401" s="3">
        <v>2205.4299999999998</v>
      </c>
      <c r="K401" s="3">
        <v>2131.1529999999998</v>
      </c>
      <c r="L401" s="3">
        <f t="shared" si="38"/>
        <v>-74.277000000000044</v>
      </c>
      <c r="M401" s="4">
        <f t="shared" si="39"/>
        <v>-3.3679146470302866E-2</v>
      </c>
      <c r="N401" s="3">
        <v>93158.134000000005</v>
      </c>
      <c r="O401" s="3">
        <v>9446.5210000000006</v>
      </c>
      <c r="P401" s="3">
        <f t="shared" si="40"/>
        <v>-83711.613000000012</v>
      </c>
      <c r="Q401" s="4">
        <f t="shared" si="41"/>
        <v>-0.89859692767139376</v>
      </c>
    </row>
    <row r="402" spans="1:17">
      <c r="A402" s="30" t="s">
        <v>183</v>
      </c>
      <c r="B402" s="1" t="s">
        <v>24</v>
      </c>
      <c r="C402" s="1" t="s">
        <v>25</v>
      </c>
      <c r="D402" s="1" t="s">
        <v>14</v>
      </c>
      <c r="E402" s="1" t="s">
        <v>152</v>
      </c>
      <c r="F402" s="3"/>
      <c r="G402" s="3"/>
      <c r="H402" s="16">
        <f t="shared" si="36"/>
        <v>0</v>
      </c>
      <c r="I402" s="4">
        <f t="shared" si="37"/>
        <v>0</v>
      </c>
      <c r="J402" s="3"/>
      <c r="K402" s="3"/>
      <c r="L402" s="3">
        <f t="shared" si="38"/>
        <v>0</v>
      </c>
      <c r="M402" s="4">
        <f t="shared" si="39"/>
        <v>0</v>
      </c>
      <c r="N402" s="3"/>
      <c r="O402" s="3"/>
      <c r="P402" s="3">
        <f t="shared" si="40"/>
        <v>0</v>
      </c>
      <c r="Q402" s="4">
        <f t="shared" si="41"/>
        <v>0</v>
      </c>
    </row>
    <row r="403" spans="1:17">
      <c r="A403" s="30" t="s">
        <v>183</v>
      </c>
      <c r="B403" s="1" t="s">
        <v>30</v>
      </c>
      <c r="C403" s="1" t="s">
        <v>31</v>
      </c>
      <c r="D403" s="1" t="s">
        <v>14</v>
      </c>
      <c r="E403" s="1" t="s">
        <v>152</v>
      </c>
      <c r="F403" s="3">
        <v>5012.585</v>
      </c>
      <c r="G403" s="3">
        <v>1824.665</v>
      </c>
      <c r="H403" s="16">
        <f t="shared" si="36"/>
        <v>-3187.92</v>
      </c>
      <c r="I403" s="4">
        <f t="shared" si="37"/>
        <v>-0.63598323020956249</v>
      </c>
      <c r="J403" s="3">
        <v>873.79</v>
      </c>
      <c r="K403" s="3">
        <v>847.22799999999995</v>
      </c>
      <c r="L403" s="3">
        <f t="shared" si="38"/>
        <v>-26.562000000000012</v>
      </c>
      <c r="M403" s="4">
        <f t="shared" si="39"/>
        <v>-3.0398608361276752E-2</v>
      </c>
      <c r="N403" s="3">
        <v>33843.654000000002</v>
      </c>
      <c r="O403" s="3">
        <v>3893.136</v>
      </c>
      <c r="P403" s="3">
        <f t="shared" si="40"/>
        <v>-29950.518000000004</v>
      </c>
      <c r="Q403" s="4">
        <f t="shared" si="41"/>
        <v>-0.88496703104221552</v>
      </c>
    </row>
    <row r="404" spans="1:17">
      <c r="A404" s="30" t="s">
        <v>183</v>
      </c>
      <c r="B404" s="1" t="s">
        <v>32</v>
      </c>
      <c r="C404" s="1" t="s">
        <v>33</v>
      </c>
      <c r="D404" s="1" t="s">
        <v>14</v>
      </c>
      <c r="E404" s="1" t="s">
        <v>152</v>
      </c>
      <c r="F404" s="3">
        <v>10916.767</v>
      </c>
      <c r="G404" s="3">
        <v>4010.9340000000002</v>
      </c>
      <c r="H404" s="16">
        <f t="shared" si="36"/>
        <v>-6905.8329999999996</v>
      </c>
      <c r="I404" s="4">
        <f t="shared" si="37"/>
        <v>-0.63258957528359816</v>
      </c>
      <c r="J404" s="3">
        <v>1616.11</v>
      </c>
      <c r="K404" s="3">
        <v>1631.59</v>
      </c>
      <c r="L404" s="3">
        <f t="shared" si="38"/>
        <v>15.480000000000018</v>
      </c>
      <c r="M404" s="4">
        <f t="shared" si="39"/>
        <v>9.578555915129551E-3</v>
      </c>
      <c r="N404" s="3">
        <v>46403.413</v>
      </c>
      <c r="O404" s="3">
        <v>7531.68</v>
      </c>
      <c r="P404" s="3">
        <f t="shared" si="40"/>
        <v>-38871.733</v>
      </c>
      <c r="Q404" s="4">
        <f t="shared" si="41"/>
        <v>-0.83769124913290327</v>
      </c>
    </row>
    <row r="405" spans="1:17">
      <c r="A405" s="30" t="s">
        <v>179</v>
      </c>
      <c r="B405" s="1" t="s">
        <v>134</v>
      </c>
      <c r="C405" s="1" t="s">
        <v>135</v>
      </c>
      <c r="D405" s="1" t="s">
        <v>14</v>
      </c>
      <c r="E405" s="1" t="s">
        <v>152</v>
      </c>
      <c r="F405" s="3"/>
      <c r="G405" s="3"/>
      <c r="H405" s="16">
        <f t="shared" si="36"/>
        <v>0</v>
      </c>
      <c r="I405" s="4">
        <f t="shared" si="37"/>
        <v>0</v>
      </c>
      <c r="J405" s="3">
        <v>170.21899999999999</v>
      </c>
      <c r="K405" s="3">
        <v>280.76900000000001</v>
      </c>
      <c r="L405" s="3">
        <f t="shared" si="38"/>
        <v>110.55000000000001</v>
      </c>
      <c r="M405" s="4">
        <f t="shared" si="39"/>
        <v>0.64945746362039503</v>
      </c>
      <c r="N405" s="3">
        <v>1948.104</v>
      </c>
      <c r="O405" s="3">
        <v>2371.1559999999999</v>
      </c>
      <c r="P405" s="3">
        <f t="shared" si="40"/>
        <v>423.05199999999991</v>
      </c>
      <c r="Q405" s="4">
        <f t="shared" si="41"/>
        <v>0.21716089079433126</v>
      </c>
    </row>
    <row r="406" spans="1:17">
      <c r="A406" s="30" t="s">
        <v>179</v>
      </c>
      <c r="B406" s="1" t="s">
        <v>136</v>
      </c>
      <c r="C406" s="1" t="s">
        <v>137</v>
      </c>
      <c r="D406" s="1" t="s">
        <v>14</v>
      </c>
      <c r="E406" s="1" t="s">
        <v>152</v>
      </c>
      <c r="F406" s="3"/>
      <c r="G406" s="3"/>
      <c r="H406" s="16">
        <f t="shared" si="36"/>
        <v>0</v>
      </c>
      <c r="I406" s="4">
        <f t="shared" si="37"/>
        <v>0</v>
      </c>
      <c r="J406" s="3"/>
      <c r="K406" s="3"/>
      <c r="L406" s="3">
        <f t="shared" si="38"/>
        <v>0</v>
      </c>
      <c r="M406" s="4">
        <f t="shared" si="39"/>
        <v>0</v>
      </c>
      <c r="N406" s="3"/>
      <c r="O406" s="3"/>
      <c r="P406" s="3">
        <f t="shared" si="40"/>
        <v>0</v>
      </c>
      <c r="Q406" s="4">
        <f t="shared" si="41"/>
        <v>0</v>
      </c>
    </row>
    <row r="407" spans="1:17">
      <c r="A407" s="30" t="s">
        <v>179</v>
      </c>
      <c r="B407" s="1" t="s">
        <v>138</v>
      </c>
      <c r="C407" s="1" t="s">
        <v>139</v>
      </c>
      <c r="D407" s="1" t="s">
        <v>14</v>
      </c>
      <c r="E407" s="1" t="s">
        <v>152</v>
      </c>
      <c r="F407" s="3"/>
      <c r="G407" s="3"/>
      <c r="H407" s="16">
        <f t="shared" si="36"/>
        <v>0</v>
      </c>
      <c r="I407" s="4">
        <f t="shared" si="37"/>
        <v>0</v>
      </c>
      <c r="J407" s="3"/>
      <c r="K407" s="3"/>
      <c r="L407" s="3">
        <f t="shared" si="38"/>
        <v>0</v>
      </c>
      <c r="M407" s="4">
        <f t="shared" si="39"/>
        <v>0</v>
      </c>
      <c r="N407" s="3"/>
      <c r="O407" s="3"/>
      <c r="P407" s="3">
        <f t="shared" si="40"/>
        <v>0</v>
      </c>
      <c r="Q407" s="4">
        <f t="shared" si="41"/>
        <v>0</v>
      </c>
    </row>
    <row r="408" spans="1:17">
      <c r="A408" s="30" t="s">
        <v>179</v>
      </c>
      <c r="B408" s="1" t="s">
        <v>140</v>
      </c>
      <c r="C408" s="1" t="s">
        <v>141</v>
      </c>
      <c r="D408" s="1" t="s">
        <v>14</v>
      </c>
      <c r="E408" s="1" t="s">
        <v>152</v>
      </c>
      <c r="F408" s="3">
        <v>825.59500000000003</v>
      </c>
      <c r="G408" s="3">
        <v>1014.27</v>
      </c>
      <c r="H408" s="16">
        <f t="shared" si="36"/>
        <v>188.67499999999995</v>
      </c>
      <c r="I408" s="4">
        <f t="shared" si="37"/>
        <v>0.22853214954063428</v>
      </c>
      <c r="J408" s="3"/>
      <c r="K408" s="3"/>
      <c r="L408" s="3">
        <f t="shared" si="38"/>
        <v>0</v>
      </c>
      <c r="M408" s="4">
        <f t="shared" si="39"/>
        <v>0</v>
      </c>
      <c r="N408" s="3"/>
      <c r="O408" s="3"/>
      <c r="P408" s="3">
        <f t="shared" si="40"/>
        <v>0</v>
      </c>
      <c r="Q408" s="4">
        <f t="shared" si="41"/>
        <v>0</v>
      </c>
    </row>
    <row r="409" spans="1:17">
      <c r="A409" s="30" t="s">
        <v>179</v>
      </c>
      <c r="B409" s="1" t="s">
        <v>142</v>
      </c>
      <c r="C409" s="1" t="s">
        <v>143</v>
      </c>
      <c r="D409" s="1" t="s">
        <v>14</v>
      </c>
      <c r="E409" s="1" t="s">
        <v>152</v>
      </c>
      <c r="F409" s="3">
        <v>2335.5</v>
      </c>
      <c r="G409" s="3">
        <v>2262.3449999999998</v>
      </c>
      <c r="H409" s="16">
        <f t="shared" si="36"/>
        <v>-73.1550000000002</v>
      </c>
      <c r="I409" s="4">
        <f t="shared" si="37"/>
        <v>-3.1323057161207535E-2</v>
      </c>
      <c r="J409" s="3">
        <v>108.36</v>
      </c>
      <c r="K409" s="3">
        <v>104.94199999999999</v>
      </c>
      <c r="L409" s="3">
        <f t="shared" si="38"/>
        <v>-3.4180000000000064</v>
      </c>
      <c r="M409" s="4">
        <f t="shared" si="39"/>
        <v>-3.1543004798818809E-2</v>
      </c>
      <c r="N409" s="3">
        <v>3748.5</v>
      </c>
      <c r="O409" s="3">
        <v>1451.86</v>
      </c>
      <c r="P409" s="3">
        <f t="shared" si="40"/>
        <v>-2296.6400000000003</v>
      </c>
      <c r="Q409" s="4">
        <f t="shared" si="41"/>
        <v>-0.6126824062958518</v>
      </c>
    </row>
    <row r="410" spans="1:17">
      <c r="A410" s="30" t="s">
        <v>179</v>
      </c>
      <c r="B410" s="1" t="s">
        <v>144</v>
      </c>
      <c r="C410" s="1" t="s">
        <v>145</v>
      </c>
      <c r="D410" s="1" t="s">
        <v>14</v>
      </c>
      <c r="E410" s="1" t="s">
        <v>152</v>
      </c>
      <c r="F410" s="3"/>
      <c r="G410" s="3"/>
      <c r="H410" s="16">
        <f t="shared" si="36"/>
        <v>0</v>
      </c>
      <c r="I410" s="4">
        <f t="shared" si="37"/>
        <v>0</v>
      </c>
      <c r="J410" s="3"/>
      <c r="K410" s="3"/>
      <c r="L410" s="3">
        <f t="shared" si="38"/>
        <v>0</v>
      </c>
      <c r="M410" s="4">
        <f t="shared" si="39"/>
        <v>0</v>
      </c>
      <c r="N410" s="3"/>
      <c r="O410" s="3"/>
      <c r="P410" s="3">
        <f t="shared" si="40"/>
        <v>0</v>
      </c>
      <c r="Q410" s="4">
        <f t="shared" si="41"/>
        <v>0</v>
      </c>
    </row>
    <row r="411" spans="1:17">
      <c r="A411" s="30" t="s">
        <v>179</v>
      </c>
      <c r="B411" s="1" t="s">
        <v>146</v>
      </c>
      <c r="C411" s="1" t="s">
        <v>147</v>
      </c>
      <c r="D411" s="1" t="s">
        <v>14</v>
      </c>
      <c r="E411" s="1" t="s">
        <v>152</v>
      </c>
      <c r="F411" s="3"/>
      <c r="G411" s="3"/>
      <c r="H411" s="16">
        <f t="shared" si="36"/>
        <v>0</v>
      </c>
      <c r="I411" s="4">
        <f t="shared" si="37"/>
        <v>0</v>
      </c>
      <c r="J411" s="3"/>
      <c r="K411" s="3"/>
      <c r="L411" s="3">
        <f t="shared" si="38"/>
        <v>0</v>
      </c>
      <c r="M411" s="4">
        <f t="shared" si="39"/>
        <v>0</v>
      </c>
      <c r="N411" s="3"/>
      <c r="O411" s="3"/>
      <c r="P411" s="3">
        <f t="shared" si="40"/>
        <v>0</v>
      </c>
      <c r="Q411" s="4">
        <f t="shared" si="41"/>
        <v>0</v>
      </c>
    </row>
    <row r="412" spans="1:17">
      <c r="A412" s="30" t="s">
        <v>179</v>
      </c>
      <c r="B412" s="1" t="s">
        <v>148</v>
      </c>
      <c r="C412" s="1" t="s">
        <v>149</v>
      </c>
      <c r="D412" s="1" t="s">
        <v>14</v>
      </c>
      <c r="E412" s="1" t="s">
        <v>152</v>
      </c>
      <c r="F412" s="3"/>
      <c r="G412" s="3"/>
      <c r="H412" s="16">
        <f t="shared" si="36"/>
        <v>0</v>
      </c>
      <c r="I412" s="4">
        <f t="shared" si="37"/>
        <v>0</v>
      </c>
      <c r="J412" s="3"/>
      <c r="K412" s="3"/>
      <c r="L412" s="3">
        <f t="shared" si="38"/>
        <v>0</v>
      </c>
      <c r="M412" s="4">
        <f t="shared" si="39"/>
        <v>0</v>
      </c>
      <c r="N412" s="3"/>
      <c r="O412" s="3"/>
      <c r="P412" s="3">
        <f t="shared" si="40"/>
        <v>0</v>
      </c>
      <c r="Q412" s="4">
        <f t="shared" si="41"/>
        <v>0</v>
      </c>
    </row>
    <row r="413" spans="1:17">
      <c r="A413" s="30" t="s">
        <v>179</v>
      </c>
      <c r="B413" s="1" t="s">
        <v>150</v>
      </c>
      <c r="C413" s="1" t="s">
        <v>151</v>
      </c>
      <c r="D413" s="1" t="s">
        <v>14</v>
      </c>
      <c r="E413" s="1" t="s">
        <v>152</v>
      </c>
      <c r="F413" s="3"/>
      <c r="G413" s="3"/>
      <c r="H413" s="16">
        <f t="shared" si="36"/>
        <v>0</v>
      </c>
      <c r="I413" s="4">
        <f t="shared" si="37"/>
        <v>0</v>
      </c>
      <c r="J413" s="3"/>
      <c r="K413" s="3"/>
      <c r="L413" s="3">
        <f t="shared" si="38"/>
        <v>0</v>
      </c>
      <c r="M413" s="4">
        <f t="shared" si="39"/>
        <v>0</v>
      </c>
      <c r="N413" s="3"/>
      <c r="O413" s="3"/>
      <c r="P413" s="3">
        <f t="shared" si="40"/>
        <v>0</v>
      </c>
      <c r="Q413" s="4">
        <f t="shared" si="41"/>
        <v>0</v>
      </c>
    </row>
    <row r="414" spans="1:17">
      <c r="A414" s="30" t="s">
        <v>184</v>
      </c>
      <c r="B414" s="1" t="s">
        <v>12</v>
      </c>
      <c r="C414" s="1" t="s">
        <v>13</v>
      </c>
      <c r="D414" s="1" t="s">
        <v>14</v>
      </c>
      <c r="E414" s="1" t="s">
        <v>153</v>
      </c>
      <c r="F414" s="3">
        <v>734.13900000000001</v>
      </c>
      <c r="G414" s="3">
        <v>791.27599999999995</v>
      </c>
      <c r="H414" s="16">
        <f t="shared" si="36"/>
        <v>57.136999999999944</v>
      </c>
      <c r="I414" s="4">
        <f t="shared" si="37"/>
        <v>7.7828585594825972E-2</v>
      </c>
      <c r="J414" s="3">
        <v>42.734000000000002</v>
      </c>
      <c r="K414" s="3">
        <v>28.59</v>
      </c>
      <c r="L414" s="3">
        <f t="shared" si="38"/>
        <v>-14.144000000000002</v>
      </c>
      <c r="M414" s="4">
        <f t="shared" si="39"/>
        <v>-0.33097767585529092</v>
      </c>
      <c r="N414" s="3">
        <v>471.22</v>
      </c>
      <c r="O414" s="3">
        <v>381.86</v>
      </c>
      <c r="P414" s="3">
        <f t="shared" si="40"/>
        <v>-89.360000000000014</v>
      </c>
      <c r="Q414" s="4">
        <f t="shared" si="41"/>
        <v>-0.18963541445609272</v>
      </c>
    </row>
    <row r="415" spans="1:17">
      <c r="A415" s="30" t="s">
        <v>183</v>
      </c>
      <c r="B415" s="1" t="s">
        <v>22</v>
      </c>
      <c r="C415" s="1" t="s">
        <v>23</v>
      </c>
      <c r="D415" s="1" t="s">
        <v>14</v>
      </c>
      <c r="E415" s="1" t="s">
        <v>153</v>
      </c>
      <c r="F415" s="3">
        <v>242.20400000000001</v>
      </c>
      <c r="G415" s="3">
        <v>277.81799999999998</v>
      </c>
      <c r="H415" s="16">
        <f t="shared" si="36"/>
        <v>35.613999999999976</v>
      </c>
      <c r="I415" s="4">
        <f t="shared" si="37"/>
        <v>0.14704133705471412</v>
      </c>
      <c r="J415" s="3">
        <v>13.279</v>
      </c>
      <c r="K415" s="3">
        <v>10.669</v>
      </c>
      <c r="L415" s="3">
        <f t="shared" si="38"/>
        <v>-2.6099999999999994</v>
      </c>
      <c r="M415" s="4">
        <f t="shared" si="39"/>
        <v>-0.19655094510128771</v>
      </c>
      <c r="N415" s="3">
        <v>794.16099999999994</v>
      </c>
      <c r="O415" s="3">
        <v>341.95400000000001</v>
      </c>
      <c r="P415" s="3">
        <f t="shared" si="40"/>
        <v>-452.20699999999994</v>
      </c>
      <c r="Q415" s="4">
        <f t="shared" si="41"/>
        <v>-0.56941476602351404</v>
      </c>
    </row>
    <row r="416" spans="1:17">
      <c r="A416" s="30" t="s">
        <v>183</v>
      </c>
      <c r="B416" s="1" t="s">
        <v>24</v>
      </c>
      <c r="C416" s="1" t="s">
        <v>25</v>
      </c>
      <c r="D416" s="1" t="s">
        <v>14</v>
      </c>
      <c r="E416" s="1" t="s">
        <v>153</v>
      </c>
      <c r="F416" s="3">
        <v>2641.96</v>
      </c>
      <c r="G416" s="3">
        <v>4377.2629999999999</v>
      </c>
      <c r="H416" s="16">
        <f t="shared" si="36"/>
        <v>1735.3029999999999</v>
      </c>
      <c r="I416" s="4">
        <f t="shared" si="37"/>
        <v>0.65682410028917915</v>
      </c>
      <c r="J416" s="3">
        <v>237.33199999999999</v>
      </c>
      <c r="K416" s="3">
        <v>242.649</v>
      </c>
      <c r="L416" s="3">
        <f t="shared" si="38"/>
        <v>5.3170000000000073</v>
      </c>
      <c r="M416" s="4">
        <f t="shared" si="39"/>
        <v>2.2403215748403111E-2</v>
      </c>
      <c r="N416" s="3">
        <v>2401.5659999999998</v>
      </c>
      <c r="O416" s="3">
        <v>2331.614</v>
      </c>
      <c r="P416" s="3">
        <f t="shared" si="40"/>
        <v>-69.951999999999771</v>
      </c>
      <c r="Q416" s="4">
        <f t="shared" si="41"/>
        <v>-2.9127660867950236E-2</v>
      </c>
    </row>
    <row r="417" spans="1:17">
      <c r="A417" s="30" t="s">
        <v>183</v>
      </c>
      <c r="B417" s="1" t="s">
        <v>30</v>
      </c>
      <c r="C417" s="1" t="s">
        <v>31</v>
      </c>
      <c r="D417" s="1" t="s">
        <v>14</v>
      </c>
      <c r="E417" s="1" t="s">
        <v>153</v>
      </c>
      <c r="F417" s="3">
        <v>1288.758</v>
      </c>
      <c r="G417" s="3">
        <v>1584.104</v>
      </c>
      <c r="H417" s="16">
        <f t="shared" si="36"/>
        <v>295.346</v>
      </c>
      <c r="I417" s="4">
        <f t="shared" si="37"/>
        <v>0.2291710313340441</v>
      </c>
      <c r="J417" s="3">
        <v>43.67</v>
      </c>
      <c r="K417" s="3">
        <v>54.417000000000002</v>
      </c>
      <c r="L417" s="3">
        <f t="shared" si="38"/>
        <v>10.747</v>
      </c>
      <c r="M417" s="4">
        <f t="shared" si="39"/>
        <v>0.24609571788413098</v>
      </c>
      <c r="N417" s="3">
        <v>174.315</v>
      </c>
      <c r="O417" s="3">
        <v>176.87700000000001</v>
      </c>
      <c r="P417" s="3">
        <f t="shared" si="40"/>
        <v>2.5620000000000118</v>
      </c>
      <c r="Q417" s="4">
        <f t="shared" si="41"/>
        <v>1.4697530333017881E-2</v>
      </c>
    </row>
    <row r="418" spans="1:17">
      <c r="A418" s="30" t="s">
        <v>183</v>
      </c>
      <c r="B418" s="1" t="s">
        <v>32</v>
      </c>
      <c r="C418" s="1" t="s">
        <v>33</v>
      </c>
      <c r="D418" s="1" t="s">
        <v>14</v>
      </c>
      <c r="E418" s="1" t="s">
        <v>153</v>
      </c>
      <c r="F418" s="3">
        <v>379.053</v>
      </c>
      <c r="G418" s="3">
        <v>483.04199999999997</v>
      </c>
      <c r="H418" s="16">
        <f t="shared" si="36"/>
        <v>103.98899999999998</v>
      </c>
      <c r="I418" s="4">
        <f t="shared" si="37"/>
        <v>0.27433894468583542</v>
      </c>
      <c r="J418" s="3">
        <v>58.037999999999997</v>
      </c>
      <c r="K418" s="3">
        <v>68.864999999999995</v>
      </c>
      <c r="L418" s="3">
        <f t="shared" si="38"/>
        <v>10.826999999999998</v>
      </c>
      <c r="M418" s="4">
        <f t="shared" si="39"/>
        <v>0.18655019125400599</v>
      </c>
      <c r="N418" s="3">
        <v>104.828</v>
      </c>
      <c r="O418" s="3">
        <v>62.62</v>
      </c>
      <c r="P418" s="3">
        <f t="shared" si="40"/>
        <v>-42.208000000000006</v>
      </c>
      <c r="Q418" s="4">
        <f t="shared" si="41"/>
        <v>-0.40264051589270045</v>
      </c>
    </row>
    <row r="419" spans="1:17">
      <c r="A419" s="30" t="s">
        <v>179</v>
      </c>
      <c r="B419" s="1" t="s">
        <v>134</v>
      </c>
      <c r="C419" s="1" t="s">
        <v>135</v>
      </c>
      <c r="D419" s="1" t="s">
        <v>14</v>
      </c>
      <c r="E419" s="1" t="s">
        <v>153</v>
      </c>
      <c r="F419" s="3">
        <v>37.427</v>
      </c>
      <c r="G419" s="3">
        <v>40.679000000000002</v>
      </c>
      <c r="H419" s="16">
        <f t="shared" si="36"/>
        <v>3.2520000000000024</v>
      </c>
      <c r="I419" s="4">
        <f t="shared" si="37"/>
        <v>8.6889144200710783E-2</v>
      </c>
      <c r="J419" s="3">
        <v>11.771000000000001</v>
      </c>
      <c r="K419" s="3">
        <v>13.272</v>
      </c>
      <c r="L419" s="3">
        <f t="shared" si="38"/>
        <v>1.5009999999999994</v>
      </c>
      <c r="M419" s="4">
        <f t="shared" si="39"/>
        <v>0.12751677852348989</v>
      </c>
      <c r="N419" s="3">
        <v>9.6449999999999996</v>
      </c>
      <c r="O419" s="3">
        <v>10.558</v>
      </c>
      <c r="P419" s="3">
        <f t="shared" si="40"/>
        <v>0.91300000000000026</v>
      </c>
      <c r="Q419" s="4">
        <f t="shared" si="41"/>
        <v>9.4660445826853318E-2</v>
      </c>
    </row>
    <row r="420" spans="1:17">
      <c r="A420" s="30" t="s">
        <v>179</v>
      </c>
      <c r="B420" s="1" t="s">
        <v>136</v>
      </c>
      <c r="C420" s="1" t="s">
        <v>137</v>
      </c>
      <c r="D420" s="1" t="s">
        <v>14</v>
      </c>
      <c r="E420" s="1" t="s">
        <v>153</v>
      </c>
      <c r="F420" s="3">
        <v>2364.364</v>
      </c>
      <c r="G420" s="3">
        <v>2484.9169999999999</v>
      </c>
      <c r="H420" s="16">
        <f t="shared" si="36"/>
        <v>120.55299999999988</v>
      </c>
      <c r="I420" s="4">
        <f t="shared" si="37"/>
        <v>5.0987496003153443E-2</v>
      </c>
      <c r="J420" s="3">
        <v>101.375</v>
      </c>
      <c r="K420" s="3">
        <v>113.447</v>
      </c>
      <c r="L420" s="3">
        <f t="shared" si="38"/>
        <v>12.072000000000003</v>
      </c>
      <c r="M420" s="4">
        <f t="shared" si="39"/>
        <v>0.11908261405672013</v>
      </c>
      <c r="N420" s="3">
        <v>158.80199999999999</v>
      </c>
      <c r="O420" s="3">
        <v>166.922</v>
      </c>
      <c r="P420" s="3">
        <f t="shared" si="40"/>
        <v>8.1200000000000045</v>
      </c>
      <c r="Q420" s="4">
        <f t="shared" si="41"/>
        <v>5.1132857268800173E-2</v>
      </c>
    </row>
    <row r="421" spans="1:17">
      <c r="A421" s="30" t="s">
        <v>179</v>
      </c>
      <c r="B421" s="1" t="s">
        <v>138</v>
      </c>
      <c r="C421" s="1" t="s">
        <v>139</v>
      </c>
      <c r="D421" s="1" t="s">
        <v>14</v>
      </c>
      <c r="E421" s="1" t="s">
        <v>153</v>
      </c>
      <c r="F421" s="3">
        <v>144.54599999999999</v>
      </c>
      <c r="G421" s="3">
        <v>161.02000000000001</v>
      </c>
      <c r="H421" s="16">
        <f t="shared" si="36"/>
        <v>16.474000000000018</v>
      </c>
      <c r="I421" s="4">
        <f t="shared" si="37"/>
        <v>0.11397063910450665</v>
      </c>
      <c r="J421" s="3">
        <v>13.396000000000001</v>
      </c>
      <c r="K421" s="3">
        <v>15.704000000000001</v>
      </c>
      <c r="L421" s="3">
        <f t="shared" si="38"/>
        <v>2.3079999999999998</v>
      </c>
      <c r="M421" s="4">
        <f t="shared" si="39"/>
        <v>0.17229023589131082</v>
      </c>
      <c r="N421" s="3">
        <v>23.091999999999999</v>
      </c>
      <c r="O421" s="3">
        <v>25.376000000000001</v>
      </c>
      <c r="P421" s="3">
        <f t="shared" si="40"/>
        <v>2.2840000000000025</v>
      </c>
      <c r="Q421" s="4">
        <f t="shared" si="41"/>
        <v>9.8908712974190308E-2</v>
      </c>
    </row>
    <row r="422" spans="1:17">
      <c r="A422" s="30" t="s">
        <v>179</v>
      </c>
      <c r="B422" s="1" t="s">
        <v>140</v>
      </c>
      <c r="C422" s="1" t="s">
        <v>141</v>
      </c>
      <c r="D422" s="1" t="s">
        <v>14</v>
      </c>
      <c r="E422" s="1" t="s">
        <v>153</v>
      </c>
      <c r="F422" s="3">
        <v>268.88499999999999</v>
      </c>
      <c r="G422" s="3">
        <v>293.53399999999999</v>
      </c>
      <c r="H422" s="16">
        <f t="shared" si="36"/>
        <v>24.649000000000001</v>
      </c>
      <c r="I422" s="4">
        <f t="shared" si="37"/>
        <v>9.1671160533313506E-2</v>
      </c>
      <c r="J422" s="3">
        <v>21.736000000000001</v>
      </c>
      <c r="K422" s="3">
        <v>25.298999999999999</v>
      </c>
      <c r="L422" s="3">
        <f t="shared" si="38"/>
        <v>3.5629999999999988</v>
      </c>
      <c r="M422" s="4">
        <f t="shared" si="39"/>
        <v>0.16392160471107833</v>
      </c>
      <c r="N422" s="3">
        <v>30.791</v>
      </c>
      <c r="O422" s="3">
        <v>33.74</v>
      </c>
      <c r="P422" s="3">
        <f t="shared" si="40"/>
        <v>2.9490000000000016</v>
      </c>
      <c r="Q422" s="4">
        <f t="shared" si="41"/>
        <v>9.577473937189443E-2</v>
      </c>
    </row>
    <row r="423" spans="1:17">
      <c r="A423" s="30" t="s">
        <v>179</v>
      </c>
      <c r="B423" s="1" t="s">
        <v>142</v>
      </c>
      <c r="C423" s="1" t="s">
        <v>143</v>
      </c>
      <c r="D423" s="1" t="s">
        <v>14</v>
      </c>
      <c r="E423" s="1" t="s">
        <v>153</v>
      </c>
      <c r="F423" s="3">
        <v>590.38699999999994</v>
      </c>
      <c r="G423" s="3">
        <v>622.50300000000004</v>
      </c>
      <c r="H423" s="16">
        <f t="shared" si="36"/>
        <v>32.116000000000099</v>
      </c>
      <c r="I423" s="4">
        <f t="shared" si="37"/>
        <v>5.439821676290315E-2</v>
      </c>
      <c r="J423" s="3">
        <v>3.847</v>
      </c>
      <c r="K423" s="3">
        <v>4.0199999999999996</v>
      </c>
      <c r="L423" s="3">
        <f t="shared" si="38"/>
        <v>0.1729999999999996</v>
      </c>
      <c r="M423" s="4">
        <f t="shared" si="39"/>
        <v>4.4970106576553051E-2</v>
      </c>
      <c r="N423" s="3">
        <v>18.108000000000001</v>
      </c>
      <c r="O423" s="3">
        <v>19.047000000000001</v>
      </c>
      <c r="P423" s="3">
        <f t="shared" si="40"/>
        <v>0.93900000000000006</v>
      </c>
      <c r="Q423" s="4">
        <f t="shared" si="41"/>
        <v>5.1855533465871441E-2</v>
      </c>
    </row>
    <row r="424" spans="1:17">
      <c r="A424" s="30" t="s">
        <v>179</v>
      </c>
      <c r="B424" s="1" t="s">
        <v>144</v>
      </c>
      <c r="C424" s="1" t="s">
        <v>145</v>
      </c>
      <c r="D424" s="1" t="s">
        <v>14</v>
      </c>
      <c r="E424" s="1" t="s">
        <v>153</v>
      </c>
      <c r="F424" s="3">
        <v>6.3769999999999998</v>
      </c>
      <c r="G424" s="3">
        <v>6.7489999999999997</v>
      </c>
      <c r="H424" s="16">
        <f t="shared" si="36"/>
        <v>0.37199999999999989</v>
      </c>
      <c r="I424" s="4">
        <f t="shared" si="37"/>
        <v>5.833464011290574E-2</v>
      </c>
      <c r="J424" s="3">
        <v>8.0000000000000002E-3</v>
      </c>
      <c r="K424" s="3">
        <v>0.01</v>
      </c>
      <c r="L424" s="3">
        <f t="shared" si="38"/>
        <v>2E-3</v>
      </c>
      <c r="M424" s="4">
        <f t="shared" si="39"/>
        <v>0.25</v>
      </c>
      <c r="N424" s="3">
        <v>8.9999999999999993E-3</v>
      </c>
      <c r="O424" s="3">
        <v>1.2E-2</v>
      </c>
      <c r="P424" s="3">
        <f t="shared" si="40"/>
        <v>3.0000000000000009E-3</v>
      </c>
      <c r="Q424" s="4">
        <f t="shared" si="41"/>
        <v>0.33333333333333348</v>
      </c>
    </row>
    <row r="425" spans="1:17">
      <c r="A425" s="30" t="s">
        <v>179</v>
      </c>
      <c r="B425" s="1" t="s">
        <v>146</v>
      </c>
      <c r="C425" s="1" t="s">
        <v>147</v>
      </c>
      <c r="D425" s="1" t="s">
        <v>14</v>
      </c>
      <c r="E425" s="1" t="s">
        <v>153</v>
      </c>
      <c r="F425" s="3"/>
      <c r="G425" s="3"/>
      <c r="H425" s="16">
        <f t="shared" si="36"/>
        <v>0</v>
      </c>
      <c r="I425" s="4">
        <f t="shared" si="37"/>
        <v>0</v>
      </c>
      <c r="J425" s="3"/>
      <c r="K425" s="3"/>
      <c r="L425" s="3">
        <f t="shared" si="38"/>
        <v>0</v>
      </c>
      <c r="M425" s="4">
        <f t="shared" si="39"/>
        <v>0</v>
      </c>
      <c r="N425" s="3"/>
      <c r="O425" s="3"/>
      <c r="P425" s="3">
        <f t="shared" si="40"/>
        <v>0</v>
      </c>
      <c r="Q425" s="4">
        <f t="shared" si="41"/>
        <v>0</v>
      </c>
    </row>
    <row r="426" spans="1:17">
      <c r="A426" s="30" t="s">
        <v>179</v>
      </c>
      <c r="B426" s="1" t="s">
        <v>148</v>
      </c>
      <c r="C426" s="1" t="s">
        <v>149</v>
      </c>
      <c r="D426" s="1" t="s">
        <v>14</v>
      </c>
      <c r="E426" s="1" t="s">
        <v>153</v>
      </c>
      <c r="F426" s="3">
        <v>128.166</v>
      </c>
      <c r="G426" s="3">
        <v>130.54599999999999</v>
      </c>
      <c r="H426" s="16">
        <f t="shared" si="36"/>
        <v>2.3799999999999955</v>
      </c>
      <c r="I426" s="4">
        <f t="shared" si="37"/>
        <v>1.8569667462509522E-2</v>
      </c>
      <c r="J426" s="3">
        <v>15.587</v>
      </c>
      <c r="K426" s="3">
        <v>17.402999999999999</v>
      </c>
      <c r="L426" s="3">
        <f t="shared" si="38"/>
        <v>1.8159999999999989</v>
      </c>
      <c r="M426" s="4">
        <f t="shared" si="39"/>
        <v>0.11650734586514397</v>
      </c>
      <c r="N426" s="3">
        <v>19.071999999999999</v>
      </c>
      <c r="O426" s="3">
        <v>19.302</v>
      </c>
      <c r="P426" s="3">
        <f t="shared" si="40"/>
        <v>0.23000000000000043</v>
      </c>
      <c r="Q426" s="4">
        <f t="shared" si="41"/>
        <v>1.2059563758389284E-2</v>
      </c>
    </row>
    <row r="427" spans="1:17">
      <c r="A427" s="30" t="s">
        <v>179</v>
      </c>
      <c r="B427" s="1" t="s">
        <v>150</v>
      </c>
      <c r="C427" s="1" t="s">
        <v>151</v>
      </c>
      <c r="D427" s="1" t="s">
        <v>14</v>
      </c>
      <c r="E427" s="1" t="s">
        <v>153</v>
      </c>
      <c r="F427" s="16"/>
      <c r="G427" s="16"/>
      <c r="H427" s="16">
        <f t="shared" si="36"/>
        <v>0</v>
      </c>
      <c r="I427" s="4">
        <f t="shared" si="37"/>
        <v>0</v>
      </c>
      <c r="J427" s="3"/>
      <c r="K427" s="3"/>
      <c r="L427" s="3">
        <f t="shared" si="38"/>
        <v>0</v>
      </c>
      <c r="M427" s="4">
        <f t="shared" si="39"/>
        <v>0</v>
      </c>
      <c r="N427" s="3"/>
      <c r="O427" s="3"/>
      <c r="P427" s="3">
        <f t="shared" si="40"/>
        <v>0</v>
      </c>
      <c r="Q427" s="4">
        <f t="shared" si="41"/>
        <v>0</v>
      </c>
    </row>
    <row r="429" spans="1:17">
      <c r="F429" s="13">
        <f>SUM(F8:F428)</f>
        <v>1311210.7536116356</v>
      </c>
      <c r="G429" s="13">
        <f>SUM(G8:G428)</f>
        <v>692691.02148330165</v>
      </c>
      <c r="H429" s="13">
        <f>SUM(H8:H428)</f>
        <v>-618519.73212833458</v>
      </c>
      <c r="J429" s="13">
        <f>SUM(J8:J428)</f>
        <v>156838.37915647164</v>
      </c>
      <c r="K429" s="13">
        <f>SUM(K8:K428)</f>
        <v>131150.43202084172</v>
      </c>
      <c r="L429" s="13">
        <f>SUM(L8:L428)</f>
        <v>-25687.947135629893</v>
      </c>
      <c r="N429" s="13">
        <f>SUM(N8:N428)</f>
        <v>1290064.8200686998</v>
      </c>
      <c r="O429" s="13">
        <f>SUM(O8:O428)</f>
        <v>460035.76636488398</v>
      </c>
      <c r="P429" s="13">
        <f>SUM(P8:P428)</f>
        <v>-830029.05370381579</v>
      </c>
    </row>
  </sheetData>
  <mergeCells count="3">
    <mergeCell ref="F4:I4"/>
    <mergeCell ref="J4:M4"/>
    <mergeCell ref="N4:Q4"/>
  </mergeCells>
  <phoneticPr fontId="7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County Summary</vt:lpstr>
      <vt:lpstr>Nonattainment Area Summary</vt:lpstr>
      <vt:lpstr>County Totals</vt:lpstr>
      <vt:lpstr>Sheet1</vt:lpstr>
      <vt:lpstr>'County Totals'!Database</vt:lpstr>
      <vt:lpstr>'Nonattainment Area Summary'!Database</vt:lpstr>
      <vt:lpstr>Database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Mary Ruth Sabo</dc:creator>
  <cp:lastModifiedBy>dwong</cp:lastModifiedBy>
  <dcterms:created xsi:type="dcterms:W3CDTF">2011-10-24T17:48:33Z</dcterms:created>
  <dcterms:modified xsi:type="dcterms:W3CDTF">2012-02-03T19:23:16Z</dcterms:modified>
</cp:coreProperties>
</file>