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V:\air\planning\SIP_STUF\SIP WORKING\185 Fees\1-hour Ozone\Nick\Revised 185 Fee Alt Program Demonstration\Final Package\"/>
    </mc:Choice>
  </mc:AlternateContent>
  <xr:revisionPtr revIDLastSave="0" documentId="13_ncr:1_{4CFCB981-B217-4281-A3CA-5BD5947066AA}" xr6:coauthVersionLast="47" xr6:coauthVersionMax="47" xr10:uidLastSave="{00000000-0000-0000-0000-000000000000}"/>
  <bookViews>
    <workbookView xWindow="49170" yWindow="-120" windowWidth="20730" windowHeight="11040" xr2:uid="{B7987EF3-52B7-4B77-BE87-B331313CF692}"/>
  </bookViews>
  <sheets>
    <sheet name="READ ME" sheetId="1" r:id="rId1"/>
    <sheet name="Summary" sheetId="2" r:id="rId2"/>
    <sheet name="NOx Emissions" sheetId="31" r:id="rId3"/>
    <sheet name="VOC Emissions" sheetId="32" r:id="rId4"/>
    <sheet name="NOx Fee Calc" sheetId="33" r:id="rId5"/>
    <sheet name="VOC Fee Calc" sheetId="3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33" l="1"/>
  <c r="J5" i="33"/>
  <c r="J6" i="33"/>
  <c r="J8" i="33"/>
  <c r="J9" i="33"/>
  <c r="J10" i="33"/>
  <c r="J11" i="33"/>
  <c r="J12" i="33"/>
  <c r="J13" i="33"/>
  <c r="J14" i="33"/>
  <c r="J16" i="33"/>
  <c r="J17" i="33"/>
  <c r="J18" i="33"/>
  <c r="J19" i="33"/>
  <c r="J21" i="33"/>
  <c r="J22" i="33"/>
  <c r="J25" i="33"/>
  <c r="J26" i="33"/>
  <c r="J27" i="33"/>
  <c r="J30" i="33"/>
  <c r="J32" i="33"/>
  <c r="J33" i="33"/>
  <c r="J35" i="33"/>
  <c r="J38" i="33"/>
  <c r="J40" i="33"/>
  <c r="J41" i="33"/>
  <c r="J42" i="33"/>
  <c r="J43" i="33"/>
  <c r="J44" i="33"/>
  <c r="J45" i="33"/>
  <c r="J46" i="33"/>
  <c r="J48" i="33"/>
  <c r="J49" i="33"/>
  <c r="J52" i="33"/>
  <c r="J53" i="33"/>
  <c r="J55" i="33"/>
  <c r="J56" i="33"/>
  <c r="J58" i="33"/>
  <c r="J59" i="33"/>
  <c r="J60" i="33"/>
  <c r="J61" i="33"/>
  <c r="J62" i="33"/>
  <c r="J63" i="33"/>
  <c r="J64" i="33"/>
  <c r="J65" i="33"/>
  <c r="J66" i="33"/>
  <c r="J67" i="33"/>
  <c r="J68" i="33"/>
  <c r="J69" i="33"/>
  <c r="J70" i="33"/>
  <c r="J72" i="33"/>
  <c r="J74" i="33"/>
  <c r="J76" i="33"/>
  <c r="J77" i="33"/>
  <c r="J78" i="33"/>
  <c r="J79" i="33"/>
  <c r="J80" i="33"/>
  <c r="J81" i="33"/>
  <c r="J82" i="33"/>
  <c r="J83" i="33"/>
  <c r="J84" i="33"/>
  <c r="J86" i="33"/>
  <c r="J87" i="33"/>
  <c r="J92" i="33"/>
  <c r="J93" i="33"/>
  <c r="J94" i="33"/>
  <c r="J95" i="33"/>
  <c r="J96" i="33"/>
  <c r="J97" i="33"/>
  <c r="J99" i="33"/>
  <c r="J100" i="33"/>
  <c r="J101" i="33"/>
  <c r="J102" i="33"/>
  <c r="J103" i="33"/>
  <c r="J104" i="33"/>
  <c r="J105" i="33"/>
  <c r="J107" i="33"/>
  <c r="J108" i="33"/>
  <c r="J110" i="33"/>
  <c r="J115" i="33"/>
  <c r="J116" i="33"/>
  <c r="J117" i="33"/>
  <c r="J119" i="33"/>
  <c r="J120" i="33"/>
  <c r="J121" i="33"/>
  <c r="J3" i="33"/>
  <c r="E10" i="2"/>
  <c r="E11" i="2"/>
  <c r="G11" i="2" s="1"/>
  <c r="E9" i="2"/>
  <c r="D12" i="2"/>
  <c r="C12" i="2"/>
  <c r="E12" i="2" s="1"/>
  <c r="E17" i="2"/>
  <c r="E18" i="2"/>
  <c r="E19" i="2"/>
  <c r="E16" i="2"/>
  <c r="F11" i="2"/>
  <c r="F10" i="2"/>
  <c r="F9" i="2"/>
  <c r="F12" i="2" s="1"/>
  <c r="G10" i="2" l="1"/>
  <c r="G12" i="2"/>
  <c r="G9" i="2"/>
  <c r="K105" i="34" l="1"/>
  <c r="K108" i="34"/>
  <c r="L106" i="34"/>
  <c r="L107" i="34"/>
  <c r="L108" i="34"/>
  <c r="L109" i="34"/>
  <c r="L110" i="34"/>
  <c r="L104" i="34"/>
  <c r="L125" i="33"/>
  <c r="L126" i="33"/>
  <c r="L127" i="33"/>
  <c r="L128" i="33"/>
  <c r="L129" i="33"/>
  <c r="L130" i="33"/>
  <c r="L131" i="33"/>
  <c r="L6" i="34"/>
  <c r="L13" i="34"/>
  <c r="L24" i="34"/>
  <c r="L26" i="34"/>
  <c r="L29" i="34"/>
  <c r="L37" i="34"/>
  <c r="L41" i="34"/>
  <c r="L42" i="34"/>
  <c r="L49" i="34"/>
  <c r="L52" i="34"/>
  <c r="L53" i="34"/>
  <c r="L54" i="34"/>
  <c r="L55" i="34"/>
  <c r="L57" i="34"/>
  <c r="L59" i="34"/>
  <c r="L60" i="34"/>
  <c r="L61" i="34"/>
  <c r="L66" i="34"/>
  <c r="L75" i="34"/>
  <c r="L81" i="34"/>
  <c r="L83" i="34"/>
  <c r="L84" i="34"/>
  <c r="L91" i="34"/>
  <c r="L95" i="34"/>
  <c r="L96" i="34"/>
  <c r="L99" i="34"/>
  <c r="L100" i="34"/>
  <c r="L101" i="34"/>
  <c r="K5" i="34"/>
  <c r="K8" i="34"/>
  <c r="K9" i="34"/>
  <c r="K10" i="34"/>
  <c r="K11" i="34"/>
  <c r="K12" i="34"/>
  <c r="K13" i="34"/>
  <c r="K14" i="34"/>
  <c r="K15" i="34"/>
  <c r="K17" i="34"/>
  <c r="K18" i="34"/>
  <c r="K19" i="34"/>
  <c r="K20" i="34"/>
  <c r="K21" i="34"/>
  <c r="K22" i="34"/>
  <c r="K26" i="34"/>
  <c r="K34" i="34"/>
  <c r="K41" i="34"/>
  <c r="K42" i="34"/>
  <c r="K44" i="34"/>
  <c r="K46" i="34"/>
  <c r="K47" i="34"/>
  <c r="K49" i="34"/>
  <c r="K53" i="34"/>
  <c r="K54" i="34"/>
  <c r="K56" i="34"/>
  <c r="K57" i="34"/>
  <c r="K58" i="34"/>
  <c r="K60" i="34"/>
  <c r="K61" i="34"/>
  <c r="K64" i="34"/>
  <c r="K66" i="34"/>
  <c r="K69" i="34"/>
  <c r="K74" i="34"/>
  <c r="K75" i="34"/>
  <c r="K77" i="34"/>
  <c r="K80" i="34"/>
  <c r="K82" i="34"/>
  <c r="K83" i="34"/>
  <c r="K89" i="34"/>
  <c r="K90" i="34"/>
  <c r="K91" i="34"/>
  <c r="K92" i="34"/>
  <c r="K94" i="34"/>
  <c r="K95" i="34"/>
  <c r="K96" i="34"/>
  <c r="K97" i="34"/>
  <c r="K99" i="34"/>
  <c r="K101" i="34"/>
  <c r="J5" i="34"/>
  <c r="J6" i="34"/>
  <c r="J8" i="34"/>
  <c r="J9" i="34"/>
  <c r="J10" i="34"/>
  <c r="J11" i="34"/>
  <c r="J12" i="34"/>
  <c r="J13" i="34"/>
  <c r="J14" i="34"/>
  <c r="J15" i="34"/>
  <c r="J16" i="34"/>
  <c r="J17" i="34"/>
  <c r="J18" i="34"/>
  <c r="J19" i="34"/>
  <c r="J20" i="34"/>
  <c r="J21" i="34"/>
  <c r="J22" i="34"/>
  <c r="J26" i="34"/>
  <c r="J28" i="34"/>
  <c r="J29" i="34"/>
  <c r="J30" i="34"/>
  <c r="J32" i="34"/>
  <c r="J34" i="34"/>
  <c r="J37" i="34"/>
  <c r="J38" i="34"/>
  <c r="J39" i="34"/>
  <c r="J40" i="34"/>
  <c r="J41" i="34"/>
  <c r="J42" i="34"/>
  <c r="J44" i="34"/>
  <c r="J46" i="34"/>
  <c r="J47" i="34"/>
  <c r="J48" i="34"/>
  <c r="J49" i="34"/>
  <c r="J51" i="34"/>
  <c r="J52" i="34"/>
  <c r="J53" i="34"/>
  <c r="J54" i="34"/>
  <c r="J55" i="34"/>
  <c r="J56" i="34"/>
  <c r="J57" i="34"/>
  <c r="J58" i="34"/>
  <c r="J59" i="34"/>
  <c r="J60" i="34"/>
  <c r="J61" i="34"/>
  <c r="J62" i="34"/>
  <c r="J64" i="34"/>
  <c r="J65" i="34"/>
  <c r="J66" i="34"/>
  <c r="J67" i="34"/>
  <c r="J69" i="34"/>
  <c r="J72" i="34"/>
  <c r="J73" i="34"/>
  <c r="J75" i="34"/>
  <c r="J77" i="34"/>
  <c r="J79" i="34"/>
  <c r="J80" i="34"/>
  <c r="J82" i="34"/>
  <c r="J83" i="34"/>
  <c r="J84" i="34"/>
  <c r="J85" i="34"/>
  <c r="J88" i="34"/>
  <c r="J89" i="34"/>
  <c r="J90" i="34"/>
  <c r="J91" i="34"/>
  <c r="J92" i="34"/>
  <c r="J94" i="34"/>
  <c r="J95" i="34"/>
  <c r="J96" i="34"/>
  <c r="J97" i="34"/>
  <c r="J99" i="34"/>
  <c r="J100" i="34"/>
  <c r="J101" i="34"/>
  <c r="J103" i="34"/>
  <c r="D111" i="34"/>
  <c r="I111" i="34"/>
  <c r="H111" i="34"/>
  <c r="G111" i="34"/>
  <c r="D132" i="33"/>
  <c r="K122" i="33"/>
  <c r="I132" i="33"/>
  <c r="H132" i="33"/>
  <c r="G132" i="33"/>
  <c r="L5" i="33"/>
  <c r="L13" i="33"/>
  <c r="L14" i="33"/>
  <c r="L19" i="33"/>
  <c r="L22" i="33"/>
  <c r="L26" i="33"/>
  <c r="L41" i="33"/>
  <c r="L56" i="33"/>
  <c r="L59" i="33"/>
  <c r="L60" i="33"/>
  <c r="L61" i="33"/>
  <c r="L67" i="33"/>
  <c r="L69" i="33"/>
  <c r="L71" i="33"/>
  <c r="L72" i="33"/>
  <c r="L77" i="33"/>
  <c r="L81" i="33"/>
  <c r="L88" i="33"/>
  <c r="L91" i="33"/>
  <c r="L96" i="33"/>
  <c r="L97" i="33"/>
  <c r="L101" i="33"/>
  <c r="L102" i="33"/>
  <c r="L105" i="33"/>
  <c r="L106" i="33"/>
  <c r="L108" i="33"/>
  <c r="L109" i="33"/>
  <c r="L110" i="33"/>
  <c r="L112" i="33"/>
  <c r="L120" i="33"/>
  <c r="L121" i="33"/>
  <c r="K3" i="33"/>
  <c r="K4" i="33"/>
  <c r="K5" i="33"/>
  <c r="K8" i="33"/>
  <c r="K9" i="33"/>
  <c r="K10" i="33"/>
  <c r="K11" i="33"/>
  <c r="K12" i="33"/>
  <c r="K13" i="33"/>
  <c r="K14" i="33"/>
  <c r="K16" i="33"/>
  <c r="K18" i="33"/>
  <c r="K21" i="33"/>
  <c r="K22" i="33"/>
  <c r="K25" i="33"/>
  <c r="K26" i="33"/>
  <c r="K30" i="33"/>
  <c r="K33" i="33"/>
  <c r="K34" i="33"/>
  <c r="K41" i="33"/>
  <c r="K42" i="33"/>
  <c r="K43" i="33"/>
  <c r="K44" i="33"/>
  <c r="K45" i="33"/>
  <c r="K46" i="33"/>
  <c r="K48" i="33"/>
  <c r="K53" i="33"/>
  <c r="K56" i="33"/>
  <c r="K58" i="33"/>
  <c r="K59" i="33"/>
  <c r="K60" i="33"/>
  <c r="K61" i="33"/>
  <c r="K62" i="33"/>
  <c r="K63" i="33"/>
  <c r="K65" i="33"/>
  <c r="K66" i="33"/>
  <c r="K67" i="33"/>
  <c r="K68" i="33"/>
  <c r="K69" i="33"/>
  <c r="K70" i="33"/>
  <c r="K71" i="33"/>
  <c r="K72" i="33"/>
  <c r="K73" i="33"/>
  <c r="K74" i="33"/>
  <c r="K77" i="33"/>
  <c r="K78" i="33"/>
  <c r="K79" i="33"/>
  <c r="K80" i="33"/>
  <c r="K81" i="33"/>
  <c r="K82" i="33"/>
  <c r="K83" i="33"/>
  <c r="K84" i="33"/>
  <c r="K86" i="33"/>
  <c r="K87" i="33"/>
  <c r="K89" i="33"/>
  <c r="K92" i="33"/>
  <c r="K94" i="33"/>
  <c r="K95" i="33"/>
  <c r="K96" i="33"/>
  <c r="K97" i="33"/>
  <c r="K100" i="33"/>
  <c r="K101" i="33"/>
  <c r="K102" i="33"/>
  <c r="K103" i="33"/>
  <c r="K105" i="33"/>
  <c r="K108" i="33"/>
  <c r="K110" i="33"/>
  <c r="K113" i="33"/>
  <c r="K116" i="33"/>
  <c r="K117" i="33"/>
  <c r="K120" i="33"/>
  <c r="K121" i="33"/>
  <c r="J111" i="34" l="1"/>
  <c r="K111" i="34"/>
  <c r="L111" i="34"/>
  <c r="J132" i="33"/>
  <c r="L132" i="33"/>
  <c r="K132" i="33"/>
  <c r="S74" i="32"/>
  <c r="N104" i="32"/>
  <c r="I108" i="32"/>
  <c r="D111" i="32"/>
  <c r="S86" i="31"/>
  <c r="N127" i="31"/>
  <c r="I130" i="31"/>
  <c r="D131" i="31"/>
</calcChain>
</file>

<file path=xl/sharedStrings.xml><?xml version="1.0" encoding="utf-8"?>
<sst xmlns="http://schemas.openxmlformats.org/spreadsheetml/2006/main" count="2522" uniqueCount="424">
  <si>
    <t>PI Name</t>
  </si>
  <si>
    <t>PI Number</t>
  </si>
  <si>
    <t>02101</t>
  </si>
  <si>
    <t>02102</t>
  </si>
  <si>
    <t>02416</t>
  </si>
  <si>
    <t>02488</t>
  </si>
  <si>
    <t>02620</t>
  </si>
  <si>
    <t>02624</t>
  </si>
  <si>
    <t>02625</t>
  </si>
  <si>
    <t>02626</t>
  </si>
  <si>
    <t>02736</t>
  </si>
  <si>
    <t>02737</t>
  </si>
  <si>
    <t>02876</t>
  </si>
  <si>
    <t>07167</t>
  </si>
  <si>
    <t>07349</t>
  </si>
  <si>
    <t>07524</t>
  </si>
  <si>
    <t>07551</t>
  </si>
  <si>
    <t>07617</t>
  </si>
  <si>
    <t>07627</t>
  </si>
  <si>
    <t>07726</t>
  </si>
  <si>
    <t>07730</t>
  </si>
  <si>
    <t>07731</t>
  </si>
  <si>
    <t>07736</t>
  </si>
  <si>
    <t>07906</t>
  </si>
  <si>
    <t>07976</t>
  </si>
  <si>
    <t>08221</t>
  </si>
  <si>
    <t>11974</t>
  </si>
  <si>
    <t>11975</t>
  </si>
  <si>
    <t>12048</t>
  </si>
  <si>
    <t>12070</t>
  </si>
  <si>
    <t>12099</t>
  </si>
  <si>
    <t>12174</t>
  </si>
  <si>
    <t>12194</t>
  </si>
  <si>
    <t>12197</t>
  </si>
  <si>
    <t>12199</t>
  </si>
  <si>
    <t>12200</t>
  </si>
  <si>
    <t>12202</t>
  </si>
  <si>
    <t>17699</t>
  </si>
  <si>
    <t>17739</t>
  </si>
  <si>
    <t>17766</t>
  </si>
  <si>
    <t>17823</t>
  </si>
  <si>
    <t>17824</t>
  </si>
  <si>
    <t>17853</t>
  </si>
  <si>
    <t>17880</t>
  </si>
  <si>
    <t>17884</t>
  </si>
  <si>
    <t>17901</t>
  </si>
  <si>
    <t>17912</t>
  </si>
  <si>
    <t>17913</t>
  </si>
  <si>
    <t>17958</t>
  </si>
  <si>
    <t>17994</t>
  </si>
  <si>
    <t>17996</t>
  </si>
  <si>
    <t>18010</t>
  </si>
  <si>
    <t>18044</t>
  </si>
  <si>
    <t>18045</t>
  </si>
  <si>
    <t>18050</t>
  </si>
  <si>
    <t>18051</t>
  </si>
  <si>
    <t>18052</t>
  </si>
  <si>
    <t>18054</t>
  </si>
  <si>
    <t>18058</t>
  </si>
  <si>
    <t>18060</t>
  </si>
  <si>
    <t>18061</t>
  </si>
  <si>
    <t>18068</t>
  </si>
  <si>
    <t>18070</t>
  </si>
  <si>
    <t>18072</t>
  </si>
  <si>
    <t>18195</t>
  </si>
  <si>
    <t>18348</t>
  </si>
  <si>
    <t>18399</t>
  </si>
  <si>
    <t>21138</t>
  </si>
  <si>
    <t>21140</t>
  </si>
  <si>
    <t>21141</t>
  </si>
  <si>
    <t>21146</t>
  </si>
  <si>
    <t>21256</t>
  </si>
  <si>
    <t>21323</t>
  </si>
  <si>
    <t>21324</t>
  </si>
  <si>
    <t>21351</t>
  </si>
  <si>
    <t>26173</t>
  </si>
  <si>
    <t>26177</t>
  </si>
  <si>
    <t>26187</t>
  </si>
  <si>
    <t>26209</t>
  </si>
  <si>
    <t>26215</t>
  </si>
  <si>
    <t>26218</t>
  </si>
  <si>
    <t>26238</t>
  </si>
  <si>
    <t>26239</t>
  </si>
  <si>
    <t>31544</t>
  </si>
  <si>
    <t>31669</t>
  </si>
  <si>
    <t>35742</t>
  </si>
  <si>
    <t>35832</t>
  </si>
  <si>
    <t>35839</t>
  </si>
  <si>
    <t>35857</t>
  </si>
  <si>
    <t>35862</t>
  </si>
  <si>
    <t>35884</t>
  </si>
  <si>
    <t>35897</t>
  </si>
  <si>
    <t>36009</t>
  </si>
  <si>
    <t>36066</t>
  </si>
  <si>
    <t>36080</t>
  </si>
  <si>
    <t>41642</t>
  </si>
  <si>
    <t>41702</t>
  </si>
  <si>
    <t>41708</t>
  </si>
  <si>
    <t>41712</t>
  </si>
  <si>
    <t>41722</t>
  </si>
  <si>
    <t>41724</t>
  </si>
  <si>
    <t>41735</t>
  </si>
  <si>
    <t>41741</t>
  </si>
  <si>
    <t>41766</t>
  </si>
  <si>
    <t>41802</t>
  </si>
  <si>
    <t>41805</t>
  </si>
  <si>
    <t>41806</t>
  </si>
  <si>
    <t>41809</t>
  </si>
  <si>
    <t>41810</t>
  </si>
  <si>
    <t>41813</t>
  </si>
  <si>
    <t>41814</t>
  </si>
  <si>
    <t>41959</t>
  </si>
  <si>
    <t>78896</t>
  </si>
  <si>
    <t>78897</t>
  </si>
  <si>
    <t>78901</t>
  </si>
  <si>
    <t>78909</t>
  </si>
  <si>
    <t>78910</t>
  </si>
  <si>
    <t>78912</t>
  </si>
  <si>
    <t>78931</t>
  </si>
  <si>
    <t>78932</t>
  </si>
  <si>
    <t>79128</t>
  </si>
  <si>
    <t>80002</t>
  </si>
  <si>
    <t>80293</t>
  </si>
  <si>
    <t>80337</t>
  </si>
  <si>
    <t>80341</t>
  </si>
  <si>
    <t>80354</t>
  </si>
  <si>
    <t>80361</t>
  </si>
  <si>
    <t>80368</t>
  </si>
  <si>
    <t>83405</t>
  </si>
  <si>
    <t>02621</t>
  </si>
  <si>
    <t>02842</t>
  </si>
  <si>
    <t>02844</t>
  </si>
  <si>
    <t>07674</t>
  </si>
  <si>
    <t>07719</t>
  </si>
  <si>
    <t>07725</t>
  </si>
  <si>
    <t>07733</t>
  </si>
  <si>
    <t>07734</t>
  </si>
  <si>
    <t>07735</t>
  </si>
  <si>
    <t>07822</t>
  </si>
  <si>
    <t>12059</t>
  </si>
  <si>
    <t>12100</t>
  </si>
  <si>
    <t>17811</t>
  </si>
  <si>
    <t>17898</t>
  </si>
  <si>
    <t>17900</t>
  </si>
  <si>
    <t>17914</t>
  </si>
  <si>
    <t>18006</t>
  </si>
  <si>
    <t>18046</t>
  </si>
  <si>
    <t>18053</t>
  </si>
  <si>
    <t>18065</t>
  </si>
  <si>
    <t>18067</t>
  </si>
  <si>
    <t>18243</t>
  </si>
  <si>
    <t>18580</t>
  </si>
  <si>
    <t>26188</t>
  </si>
  <si>
    <t>26198</t>
  </si>
  <si>
    <t>26263</t>
  </si>
  <si>
    <t>31439</t>
  </si>
  <si>
    <t>31564</t>
  </si>
  <si>
    <t>31681</t>
  </si>
  <si>
    <t>31682</t>
  </si>
  <si>
    <t>35882</t>
  </si>
  <si>
    <t>35886</t>
  </si>
  <si>
    <t>41738</t>
  </si>
  <si>
    <t>41767</t>
  </si>
  <si>
    <t>41780</t>
  </si>
  <si>
    <t>41798</t>
  </si>
  <si>
    <t>41799</t>
  </si>
  <si>
    <t>41800</t>
  </si>
  <si>
    <t>41801</t>
  </si>
  <si>
    <t>41803</t>
  </si>
  <si>
    <t>41807</t>
  </si>
  <si>
    <t>42028</t>
  </si>
  <si>
    <t>SIMKINS INDUSTRIES INC</t>
  </si>
  <si>
    <t>MARCAL MANUFACTURING LLC</t>
  </si>
  <si>
    <t>MONDELEZ GLOBAL LLC</t>
  </si>
  <si>
    <t>BERGEN GENERATING STATION</t>
  </si>
  <si>
    <t>BERGEN CNTY UTIL AUTH WTP</t>
  </si>
  <si>
    <t>ELMWOOD POWER LLC</t>
  </si>
  <si>
    <t xml:space="preserve">KMS CROSSROADS INC </t>
  </si>
  <si>
    <t>LNG PLANT STATION 240</t>
  </si>
  <si>
    <t>NJMC 1-E FLARES</t>
  </si>
  <si>
    <t>KINGSLAND PARK SLF</t>
  </si>
  <si>
    <t>HACKENSACK UNIVERSITY MEDICAL CENTER</t>
  </si>
  <si>
    <t>PB NUTCLIF MASTER, LLC</t>
  </si>
  <si>
    <t>PASSAIC VALLEY SEWERAGE COMMISSION</t>
  </si>
  <si>
    <t>MONTCLAIR STATE UNIVERSITY</t>
  </si>
  <si>
    <t>ANHEUSER-BUSCH INC</t>
  </si>
  <si>
    <t>NEWARK BAY COGENERATION PARTNERSHIP L P</t>
  </si>
  <si>
    <t>ESSEX GENERATING STATION</t>
  </si>
  <si>
    <t>RUTGERS HEALTH SCIENCES CAMPUS - NEWARK</t>
  </si>
  <si>
    <t>SETON CO</t>
  </si>
  <si>
    <t>CALPINE NEWARK LLC</t>
  </si>
  <si>
    <t>REWORLD ESSEX COMPANY</t>
  </si>
  <si>
    <t>LAFARGE NORTH AMERICA GYPSUM DIV</t>
  </si>
  <si>
    <t>IVY HILL PARK APARTMENTS</t>
  </si>
  <si>
    <t>NEW JERSEY INSTITUTE OF TECHNOLOGY</t>
  </si>
  <si>
    <t>MEADOWLANDS GAS TREATERS LLC</t>
  </si>
  <si>
    <t>OCCIDENTAL CHEMICAL CORPORATION</t>
  </si>
  <si>
    <t>PSEG  FOSSIL LLC BAYONNE GENERATING STATION</t>
  </si>
  <si>
    <t>SUMMIT PLAZA TOTAL ENERGY PLANT</t>
  </si>
  <si>
    <t>STEVENS INSTITUTE OF TECHNOLOGY</t>
  </si>
  <si>
    <t>BAYONNE PLANT HOLDING LLC</t>
  </si>
  <si>
    <t>IMTT BAYONNE LLC</t>
  </si>
  <si>
    <t>OWENS CORNING KEARNY PLANT</t>
  </si>
  <si>
    <t>BUCKEYE BAYONNE TERMINAL LLC</t>
  </si>
  <si>
    <t>KEARNY GENERATING STATION</t>
  </si>
  <si>
    <t>PSE&amp;G HUDSON</t>
  </si>
  <si>
    <t>LANXESS SOLUTIONS US INC.</t>
  </si>
  <si>
    <t>DIVISION OF BRISTOL-MYERS SQUIBB COMPANY</t>
  </si>
  <si>
    <t>ICL PERFORMANCE PRODUCTS LP</t>
  </si>
  <si>
    <t>WERNER GENERATING STATION</t>
  </si>
  <si>
    <t>PSE&amp;G CENTRAL GAS PLANT</t>
  </si>
  <si>
    <t>KINDER MORGAN LIQUIDS TERMINALS</t>
  </si>
  <si>
    <t>SCHWEITZER MAUDUIT INTERNATIONAL INC</t>
  </si>
  <si>
    <t>SAYREVILLE GENERATING STATION</t>
  </si>
  <si>
    <t>CINNAMON BAY LLC &amp; EDGEBORO DISPOSAL INC</t>
  </si>
  <si>
    <t>SILGAN CONTAINERS CORP CAN PLANT #522</t>
  </si>
  <si>
    <t>SAINT PETER'S UNIVERSITY HOSPITAL</t>
  </si>
  <si>
    <t>RUTGERS UNIVERSITY</t>
  </si>
  <si>
    <t>NJDOC EAST JERSEY STATE PRISON</t>
  </si>
  <si>
    <t>BUCKEYE PORT READING TERMINAL LLC</t>
  </si>
  <si>
    <t>KINDER MORGAN LIQUID TERMINALS LLC</t>
  </si>
  <si>
    <t>NEW WINCUP HOLDINGS INC</t>
  </si>
  <si>
    <t>GERDAU AMERISTEEL PERTH AMBOY</t>
  </si>
  <si>
    <t>LANXESS CORPORATION</t>
  </si>
  <si>
    <t>SEWAREN TERMINAL</t>
  </si>
  <si>
    <t>CMC STEEL NEW JERSEY</t>
  </si>
  <si>
    <t>BUCKEYE RARITAN BAY TERMINAL</t>
  </si>
  <si>
    <t>BUCKEYE PERTH AMBOY TERMINAL LLC</t>
  </si>
  <si>
    <t>AMES ADVANCED MATERIALS CORP</t>
  </si>
  <si>
    <t>EFS PARLIN HOLDINGS LLC</t>
  </si>
  <si>
    <t>SEWAREN GENERATING STATION</t>
  </si>
  <si>
    <t>SAINT-GOBAIN CONTAINERS CARTERET NJ FACILITY</t>
  </si>
  <si>
    <t>SAYREVILLE POWER GENERATION LP</t>
  </si>
  <si>
    <t>RED OAK POWER LLC</t>
  </si>
  <si>
    <t>MIDDLESEX CNTY UTILITIES AUTH</t>
  </si>
  <si>
    <t>NJ RUTGERS UNIV COOK/DOUGLAS CAMPUS</t>
  </si>
  <si>
    <t>NAVAL WEAPONS STATION EARLE</t>
  </si>
  <si>
    <t>FORT MONMOUTH ECONOMIC REVITALIZATION AUTH</t>
  </si>
  <si>
    <t>FMERA  EATONTOWN &amp; TINTON FALLS</t>
  </si>
  <si>
    <t xml:space="preserve">NESTLE USA INC BEVERAGE  DIVISION </t>
  </si>
  <si>
    <t>MONMOUTH ENERGY INC</t>
  </si>
  <si>
    <t>MONMOUTH UNIVERSITY</t>
  </si>
  <si>
    <t>JERSEY SHORE MEDICAL CTR</t>
  </si>
  <si>
    <t>MONMOUTH COUNTY RECLAMATION CENTER</t>
  </si>
  <si>
    <t>NOVARTIS PHARMACEUTICALS CORP</t>
  </si>
  <si>
    <t>US ARMY IMCOM PICATINNY ARSENAL</t>
  </si>
  <si>
    <t>TEXAS EASTERN TRANSMISSION CORPORATION HANOVE</t>
  </si>
  <si>
    <t>PARSIPPANY TROY HILLS TOWNSHIP WASTEWATER TRE</t>
  </si>
  <si>
    <t>MORRISTOWN MEMORIAL HOSPITAL</t>
  </si>
  <si>
    <t>GREYSTONE PARK PSYCHIATRIC HOSPITAL</t>
  </si>
  <si>
    <t>TILCON NEW YORK INC</t>
  </si>
  <si>
    <t>ALGONQUIN GAS TRANSMISSION HANOVER COMP ST</t>
  </si>
  <si>
    <t>NORTH JERSEY DEVELOPMENTAL CENTER</t>
  </si>
  <si>
    <t>ST JOSEPH'S UNIVERSITY MEDICAL CENTER</t>
  </si>
  <si>
    <t>TRANSCO - COMPRESSOR STATION 505</t>
  </si>
  <si>
    <t>COE BRIDGEWATER LLC</t>
  </si>
  <si>
    <t xml:space="preserve">INFORMATION TECHNOLOGY SHARED SERVICES </t>
  </si>
  <si>
    <t>SOMERSET RARITAN VALLEY SEWERAGE AUTHORITY</t>
  </si>
  <si>
    <t>NEW JERSEY AMERICAN WATER CO</t>
  </si>
  <si>
    <t>GIBRALTAR ROCK AT BELLE MEAD</t>
  </si>
  <si>
    <t>PHARMACIA &amp; UPJOHN - PEAPACK CAMPUS</t>
  </si>
  <si>
    <t>WELDON MATERIALS</t>
  </si>
  <si>
    <t>IMCLONE SYSTEMS LLC</t>
  </si>
  <si>
    <t>VANJHCS LYONS CAMPUS</t>
  </si>
  <si>
    <t>U S GYPSUM COMPANY</t>
  </si>
  <si>
    <t>RAHWAY VALLEY SEWERAGE AUTH</t>
  </si>
  <si>
    <t>1011 MORRIS AVENUE URBAN RENEWAL LLC</t>
  </si>
  <si>
    <t>MERCK SHARP &amp; DOHME LLC</t>
  </si>
  <si>
    <t>LINDEN COMPRESSOR STATION</t>
  </si>
  <si>
    <t>COUNTY OF UNION</t>
  </si>
  <si>
    <t>KEAN UNIVERSITY</t>
  </si>
  <si>
    <t>EF KENILWORTH LLC</t>
  </si>
  <si>
    <t>TUSCAN DAIRY FARMS</t>
  </si>
  <si>
    <t>INTERBAKE FOODS INC</t>
  </si>
  <si>
    <t>PHILLIPS 66 COMPANY</t>
  </si>
  <si>
    <t>KENILWORTH CORPORATE PROPERTY LLC</t>
  </si>
  <si>
    <t>COGEN TECH  LINDEN VENTURE LP</t>
  </si>
  <si>
    <t>LINDEN GENERATING STATION</t>
  </si>
  <si>
    <t>JOINT MEETING OF ESSEX &amp; UNION CNTYS</t>
  </si>
  <si>
    <t>UNION COUNTY RESOURCE RECOVERY FACILITY</t>
  </si>
  <si>
    <t>SUMMIT WEST CELGENE LLC</t>
  </si>
  <si>
    <t>NAUTILUS POWER LLC</t>
  </si>
  <si>
    <t>JOINT BASE MCGUIRE-DIX-LAKEHURST (LAKEHURST)</t>
  </si>
  <si>
    <t>OCEAN ENERGY HOLDINGS</t>
  </si>
  <si>
    <t>OCEAN CNTY UTILITIES AUTH CWPCF</t>
  </si>
  <si>
    <t>OCEAN COUNTY UTILITIES AUTH NORTH</t>
  </si>
  <si>
    <t>FORKED RIVER POWER LLC</t>
  </si>
  <si>
    <t>OCEAN CNTY LANDFILL CORP</t>
  </si>
  <si>
    <t>CEDAR ENERGY CENTER</t>
  </si>
  <si>
    <t>OCEAN COUNTY COLLEGE</t>
  </si>
  <si>
    <t>GILBERT GENERATING STATION</t>
  </si>
  <si>
    <t>EDNA MAHAN CORRECTIONAL FACILITY</t>
  </si>
  <si>
    <t>TEXAS EASTERN TRANSMISSION LP - LAMBERTVILLE</t>
  </si>
  <si>
    <t>GLEN GARDNER GENERATING STATION</t>
  </si>
  <si>
    <t>WARREN GLEN INVESTMENTS LLC</t>
  </si>
  <si>
    <t>TRI-SEAL</t>
  </si>
  <si>
    <t>EXXONMOBIL TECHNOLOGY AND ENGINEERING COMPANY</t>
  </si>
  <si>
    <t>TENNESSEE GAS PIPELINE COMPANY LLC</t>
  </si>
  <si>
    <t>Total Actual NOx Emissions (tpy)</t>
  </si>
  <si>
    <t>Total Actual VOC Emissions (tpy)</t>
  </si>
  <si>
    <t>J JOSEPHSON INC</t>
  </si>
  <si>
    <t>UNIMAC GRAPHICS</t>
  </si>
  <si>
    <t>LANDFILL SITE 1E</t>
  </si>
  <si>
    <t>KEARNY STEEL CONTAINER CORP</t>
  </si>
  <si>
    <t>CENTER POINT TERMINAL NEWARK LLC</t>
  </si>
  <si>
    <t>GETTY TERMINALS CORP</t>
  </si>
  <si>
    <t>ENERGY TRANSFER MARKETING &amp; TERMINALS LP</t>
  </si>
  <si>
    <t>SHELL OIL PRODUCTS US NEWARK TERMINAL</t>
  </si>
  <si>
    <t>BUCKEYE TERMINAL LLC</t>
  </si>
  <si>
    <t>BARTON PRESS</t>
  </si>
  <si>
    <t>DIVERSIFIED GLOBAL GRAPHICS GROUP - DG3</t>
  </si>
  <si>
    <t>RP BAKING LLC</t>
  </si>
  <si>
    <t>MOBIL CHEMICAL COMPANY ESP</t>
  </si>
  <si>
    <t>B-WAY CORP</t>
  </si>
  <si>
    <t>MAUSER USA, LLC</t>
  </si>
  <si>
    <t>GENTEK BUILDING PRODUCTS INC</t>
  </si>
  <si>
    <t>SUNOCO LOGISTICS PARTNERS LP</t>
  </si>
  <si>
    <t>COLONIAL PIPELINE CO LINDEN JUNCTION</t>
  </si>
  <si>
    <t>KINDER MORGAN LIQUIDS TERMINALS LLC</t>
  </si>
  <si>
    <t>COVALENCE SPECIALTY ADHESIVES LLC</t>
  </si>
  <si>
    <t>EQUISTAR CHEMICALS LP</t>
  </si>
  <si>
    <t>SILVER LINE BUILDING PRODUCTS  LLC</t>
  </si>
  <si>
    <t>GRACE EDISON FACILITY</t>
  </si>
  <si>
    <t>FRAZIER INDUSTRIAL CO</t>
  </si>
  <si>
    <t>ROYSONS CORP</t>
  </si>
  <si>
    <t>ELM MFG CO</t>
  </si>
  <si>
    <t>CROWN ROLL LEAF INC</t>
  </si>
  <si>
    <t>CHASE FACILE INC</t>
  </si>
  <si>
    <t>COLLINS AND COMPANY</t>
  </si>
  <si>
    <t>LAMART CORP</t>
  </si>
  <si>
    <t>HERCULES ENTERPRISES LLC</t>
  </si>
  <si>
    <t>50 MEISTER LLC</t>
  </si>
  <si>
    <t>LINDEN - SUNOCO LLC (RACK TERMINAL)</t>
  </si>
  <si>
    <t>INFINEUM USA LP - BAYWAY CHEMICAL PLANT</t>
  </si>
  <si>
    <t>BUCKEYE PIPE LINE CO LINDEN STATION</t>
  </si>
  <si>
    <t>ANDRE ORIGINALS MFG CO</t>
  </si>
  <si>
    <t>LINDEN - SUNOCO LLC INLAND TERMINAL</t>
  </si>
  <si>
    <t>LINDEN - SUNOCO LLC MARINE TERMINAL</t>
  </si>
  <si>
    <t>GLOBAL COMPANIES LLC - LINDEN TERMINAL</t>
  </si>
  <si>
    <t>CITGO PETROLEUM CORP LINDEN TERMINAL</t>
  </si>
  <si>
    <t>API AMERICA, INC</t>
  </si>
  <si>
    <t>LINDEN ROSELLE SEWERAGE AUTHORITY</t>
  </si>
  <si>
    <t>08242</t>
  </si>
  <si>
    <t>RUTGERS UNIVERSITY NEWARK CAMPUS</t>
  </si>
  <si>
    <t>18615</t>
  </si>
  <si>
    <t>HANSSEM CORP</t>
  </si>
  <si>
    <t>12863</t>
  </si>
  <si>
    <t>BAYONNE ENERGY CTR</t>
  </si>
  <si>
    <t>08857</t>
  </si>
  <si>
    <t>18093</t>
  </si>
  <si>
    <t>18940</t>
  </si>
  <si>
    <t>19031</t>
  </si>
  <si>
    <t>19085</t>
  </si>
  <si>
    <t>NEWARK ENERGY CENTER</t>
  </si>
  <si>
    <t>MIDDLESEX CNTY UTILITIES AUTHORITY</t>
  </si>
  <si>
    <t>WOODBRIDGE ENERGY CENTER</t>
  </si>
  <si>
    <t>BAYSHORE RECYCLING CORP</t>
  </si>
  <si>
    <t>RUTGERS COLLEGE AVENUE CAMPUS</t>
  </si>
  <si>
    <t>02540</t>
  </si>
  <si>
    <t>18019</t>
  </si>
  <si>
    <t>PENN COLOR, INC.</t>
  </si>
  <si>
    <t>MIDDLESEX COUNTY LANDFILL</t>
  </si>
  <si>
    <t>Baseline</t>
  </si>
  <si>
    <t>N/A</t>
  </si>
  <si>
    <t>NOx 2007</t>
  </si>
  <si>
    <t>NOx 2008</t>
  </si>
  <si>
    <t>NOx 2009</t>
  </si>
  <si>
    <t>NOx 2022</t>
  </si>
  <si>
    <t>Total</t>
  </si>
  <si>
    <t>VOC 2007</t>
  </si>
  <si>
    <t>VOC 2008</t>
  </si>
  <si>
    <t>VOC 2009</t>
  </si>
  <si>
    <t>VOC 2022</t>
  </si>
  <si>
    <t xml:space="preserve">Total   </t>
  </si>
  <si>
    <t>Actual &lt; Permitted (Y/N)</t>
  </si>
  <si>
    <t>2009 NOx Fee ($)</t>
  </si>
  <si>
    <t>2008 NOx Fee ($)</t>
  </si>
  <si>
    <t>2022 NOx Fee ($)</t>
  </si>
  <si>
    <t>2008 Actual NOx Emissions (tpy)</t>
  </si>
  <si>
    <t>2009 Actual NOx Emissions (tpy)</t>
  </si>
  <si>
    <t>2022 Actual NOx Emissions (tpy)</t>
  </si>
  <si>
    <t>2007 Actual NOx Emissions (tpy)</t>
  </si>
  <si>
    <t>2007 NOx Emissions Maxium Permitted (tpy)</t>
  </si>
  <si>
    <t>N</t>
  </si>
  <si>
    <t>Y</t>
  </si>
  <si>
    <t>Notes:</t>
  </si>
  <si>
    <t>1. The 2008 adjusted fee rate was $8511.33/Ton</t>
  </si>
  <si>
    <t>2. The 2009 adjusted fee rate was $8755.33/Ton</t>
  </si>
  <si>
    <t>Fee Obligations=(Yearly Emissions-80% Baseline Emissions)*Fee</t>
  </si>
  <si>
    <t>where</t>
  </si>
  <si>
    <t>• baseline emissions were the lower of the actual and allowable 2007 emissions, and</t>
  </si>
  <si>
    <t>5. PI number stands for program interest number, an identifier for facilities</t>
  </si>
  <si>
    <t>4. The equation used to calculate the yearly CAA Section 185 fees was:</t>
  </si>
  <si>
    <t>3. The 2022 adjusted fee rate was $11,152.67/Ton</t>
  </si>
  <si>
    <t>• fee was the adjusted fee rate shown in #1, #2, or #3</t>
  </si>
  <si>
    <t>`</t>
  </si>
  <si>
    <t>2007 VOC Emissions Maxium Permitted (tpy)</t>
  </si>
  <si>
    <t>2007 Actual VOC Emissions (tpy)</t>
  </si>
  <si>
    <t>2008 Actual VOC Emissions (tpy)</t>
  </si>
  <si>
    <t>2009 Actual VOC Emissions (tpy)</t>
  </si>
  <si>
    <t>2022 Actual VOC Emissions (tpy)</t>
  </si>
  <si>
    <t>2008 VOC Fee ($)</t>
  </si>
  <si>
    <t>2009 VOC Fee ($)</t>
  </si>
  <si>
    <t>2022 VOC Fee ($)</t>
  </si>
  <si>
    <t>• yearly emissions were the emissions of the source in tons,</t>
  </si>
  <si>
    <t>Total Permitted VOC Emissions (tpy)</t>
  </si>
  <si>
    <t>Total Permitted NOx Emissions (tpy)</t>
  </si>
  <si>
    <t>185 Fee for the 1979 0.12 ppm 1-Hour Ozone National Ambient Air Quality Standard</t>
  </si>
  <si>
    <t xml:space="preserve">Summary of fee obligations for major facilities (&gt;25 TPY) located in the NJ Portion of the </t>
  </si>
  <si>
    <t>New Jersey's Clean Energy Program Actual Fee Expenditures from 2008 and 2009 Compared to the Fee Obligations of CAA Section 185</t>
  </si>
  <si>
    <t>185 Fee Obligations for NOx (Millions)</t>
  </si>
  <si>
    <t>185 Fee Obligations for VOC (Millions)</t>
  </si>
  <si>
    <t>Total Fee Obligations (Millions)</t>
  </si>
  <si>
    <t>Actual Fee Expenditures of New Jersey's Clean Energy Program (Millions)</t>
  </si>
  <si>
    <t>Surplus (Millions)</t>
  </si>
  <si>
    <t xml:space="preserve"> Total NOx and VOC Emissions </t>
  </si>
  <si>
    <t>NOx Emssions (tpy)</t>
  </si>
  <si>
    <t>VOC Emissions (tpy)</t>
  </si>
  <si>
    <t>Total Emissions (tpy)</t>
  </si>
  <si>
    <t>*(no aggregation of NOx and VOC)</t>
  </si>
  <si>
    <t xml:space="preserve">1-Hour  NY-NJ-CT Nonattainment Area emitting NOx and VOC during 2008, 2009, and 2022 </t>
  </si>
  <si>
    <t>6. Negative calculated fee values set to 0</t>
  </si>
  <si>
    <t xml:space="preserve">7. Permitted Emissions can be found on NOx and VOC Emissions sheets </t>
  </si>
  <si>
    <t>8. If the faciltiy began operation after the base year, the baseline is assumed to be equal to actual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</si>
</sst>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
    <numFmt numFmtId="165" formatCode="&quot;$&quot;#,##0.00"/>
  </numFmts>
  <fonts count="10" x14ac:knownFonts="1">
    <font>
      <sz val="11"/>
      <color theme="1"/>
      <name val="Aptos Narrow"/>
      <family val="2"/>
      <scheme val="minor"/>
    </font>
    <font>
      <sz val="10"/>
      <color rgb="FF000000"/>
      <name val="Times New Roman"/>
      <family val="1"/>
    </font>
    <font>
      <sz val="10"/>
      <color theme="1"/>
      <name val="Times New Roman"/>
      <family val="1"/>
    </font>
    <font>
      <b/>
      <sz val="10"/>
      <color rgb="FF000000"/>
      <name val="Times New Roman"/>
      <family val="1"/>
    </font>
    <font>
      <b/>
      <sz val="11"/>
      <color rgb="FF000000"/>
      <name val="Times New Roman"/>
      <family val="1"/>
    </font>
    <font>
      <b/>
      <sz val="11"/>
      <color theme="1"/>
      <name val="Times New Roman"/>
      <family val="1"/>
    </font>
    <font>
      <sz val="8"/>
      <name val="Aptos Narrow"/>
      <family val="2"/>
      <scheme val="minor"/>
    </font>
    <font>
      <sz val="11"/>
      <color theme="1"/>
      <name val="Times New Roman"/>
      <family val="1"/>
    </font>
    <font>
      <sz val="11"/>
      <color theme="0"/>
      <name val="Times New Roman"/>
      <family val="1"/>
    </font>
    <font>
      <b/>
      <sz val="9"/>
      <color rgb="FF000000"/>
      <name val="Times New Roman"/>
      <family val="1"/>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59999389629810485"/>
        <bgColor rgb="FFFFFFFF"/>
      </patternFill>
    </fill>
    <fill>
      <patternFill patternType="solid">
        <fgColor rgb="FFFFFFFF"/>
        <bgColor rgb="FFFFFFFF"/>
      </patternFill>
    </fill>
    <fill>
      <patternFill patternType="solid">
        <fgColor rgb="FFC0C0C0"/>
        <bgColor rgb="FFFFFFFF"/>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32">
    <xf numFmtId="0" fontId="0" fillId="0" borderId="0" xfId="0"/>
    <xf numFmtId="49" fontId="1" fillId="5" borderId="1" xfId="0" applyNumberFormat="1" applyFont="1" applyFill="1" applyBorder="1" applyAlignment="1">
      <alignment horizontal="left" vertical="center"/>
    </xf>
    <xf numFmtId="0" fontId="1" fillId="5" borderId="1" xfId="0" applyFont="1" applyFill="1" applyBorder="1" applyAlignment="1">
      <alignment horizontal="left" vertical="center" wrapText="1"/>
    </xf>
    <xf numFmtId="0" fontId="1" fillId="5" borderId="6" xfId="0" applyFont="1" applyFill="1" applyBorder="1" applyAlignment="1">
      <alignment horizontal="left" vertical="center" wrapText="1"/>
    </xf>
    <xf numFmtId="49" fontId="1" fillId="5" borderId="3" xfId="0" applyNumberFormat="1" applyFont="1" applyFill="1" applyBorder="1" applyAlignment="1">
      <alignment horizontal="left" vertical="center"/>
    </xf>
    <xf numFmtId="49" fontId="1" fillId="5" borderId="4" xfId="0" applyNumberFormat="1" applyFont="1" applyFill="1" applyBorder="1" applyAlignment="1">
      <alignment horizontal="left" vertical="center"/>
    </xf>
    <xf numFmtId="0" fontId="1" fillId="5" borderId="4" xfId="0" applyFont="1" applyFill="1" applyBorder="1" applyAlignment="1">
      <alignment horizontal="left" vertical="center" wrapText="1"/>
    </xf>
    <xf numFmtId="0" fontId="1" fillId="0" borderId="4" xfId="0" applyFont="1" applyBorder="1" applyAlignment="1">
      <alignment horizontal="left" vertical="center" wrapText="1"/>
    </xf>
    <xf numFmtId="49" fontId="1" fillId="5" borderId="2" xfId="0" applyNumberFormat="1" applyFont="1" applyFill="1" applyBorder="1" applyAlignment="1">
      <alignment horizontal="left" vertical="center"/>
    </xf>
    <xf numFmtId="0" fontId="1" fillId="0" borderId="1" xfId="0" applyFont="1" applyBorder="1" applyAlignment="1">
      <alignment horizontal="left" vertical="center" wrapText="1"/>
    </xf>
    <xf numFmtId="0" fontId="1" fillId="5" borderId="4" xfId="0" applyFont="1" applyFill="1" applyBorder="1" applyAlignment="1">
      <alignment horizontal="center" vertical="center" wrapText="1"/>
    </xf>
    <xf numFmtId="0" fontId="1" fillId="0" borderId="4" xfId="0" applyFont="1" applyBorder="1" applyAlignment="1">
      <alignment horizontal="center" vertical="center" wrapText="1"/>
    </xf>
    <xf numFmtId="164" fontId="1" fillId="5" borderId="4" xfId="0" applyNumberFormat="1"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0" borderId="12" xfId="0" applyFont="1" applyBorder="1" applyAlignment="1">
      <alignment horizontal="center" vertical="center" wrapText="1"/>
    </xf>
    <xf numFmtId="49" fontId="1" fillId="0" borderId="0" xfId="0" applyNumberFormat="1" applyFont="1" applyAlignment="1">
      <alignment horizontal="left" vertical="center"/>
    </xf>
    <xf numFmtId="49" fontId="1" fillId="5" borderId="11" xfId="0" applyNumberFormat="1" applyFont="1" applyFill="1" applyBorder="1" applyAlignment="1">
      <alignment horizontal="left" vertical="center"/>
    </xf>
    <xf numFmtId="49" fontId="1" fillId="5" borderId="12" xfId="0" applyNumberFormat="1" applyFont="1" applyFill="1" applyBorder="1" applyAlignment="1">
      <alignment horizontal="left" vertical="center"/>
    </xf>
    <xf numFmtId="0" fontId="1" fillId="5" borderId="11" xfId="0" applyFont="1" applyFill="1" applyBorder="1" applyAlignment="1">
      <alignment horizontal="center" vertical="center" wrapText="1"/>
    </xf>
    <xf numFmtId="49" fontId="4" fillId="4" borderId="14" xfId="0" applyNumberFormat="1" applyFont="1" applyFill="1" applyBorder="1" applyAlignment="1">
      <alignment horizontal="center" vertical="center"/>
    </xf>
    <xf numFmtId="1" fontId="5" fillId="3" borderId="15" xfId="0" applyNumberFormat="1" applyFont="1" applyFill="1" applyBorder="1" applyAlignment="1">
      <alignment horizontal="center" vertical="center"/>
    </xf>
    <xf numFmtId="1" fontId="5" fillId="3" borderId="16" xfId="0" applyNumberFormat="1" applyFont="1" applyFill="1" applyBorder="1" applyAlignment="1">
      <alignment horizontal="center" vertical="center"/>
    </xf>
    <xf numFmtId="1" fontId="5" fillId="3" borderId="13" xfId="0" applyNumberFormat="1" applyFont="1" applyFill="1" applyBorder="1" applyAlignment="1">
      <alignment horizontal="center" vertical="center"/>
    </xf>
    <xf numFmtId="164" fontId="5" fillId="3" borderId="13" xfId="0" applyNumberFormat="1" applyFont="1" applyFill="1" applyBorder="1" applyAlignment="1">
      <alignment horizontal="center" vertical="center"/>
    </xf>
    <xf numFmtId="164" fontId="5" fillId="3" borderId="15" xfId="0" applyNumberFormat="1" applyFont="1" applyFill="1" applyBorder="1" applyAlignment="1">
      <alignment horizontal="center" vertical="center"/>
    </xf>
    <xf numFmtId="164" fontId="5" fillId="3" borderId="16"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164" fontId="5" fillId="3" borderId="17" xfId="0" applyNumberFormat="1" applyFont="1" applyFill="1" applyBorder="1" applyAlignment="1">
      <alignment horizontal="center" vertical="center"/>
    </xf>
    <xf numFmtId="164" fontId="5" fillId="3" borderId="24" xfId="0" applyNumberFormat="1" applyFont="1" applyFill="1" applyBorder="1" applyAlignment="1">
      <alignment horizontal="center" vertical="center"/>
    </xf>
    <xf numFmtId="164" fontId="5" fillId="3" borderId="18" xfId="0" applyNumberFormat="1" applyFont="1" applyFill="1" applyBorder="1" applyAlignment="1">
      <alignment horizontal="center" vertical="center"/>
    </xf>
    <xf numFmtId="1" fontId="5" fillId="3" borderId="19" xfId="0" applyNumberFormat="1" applyFont="1" applyFill="1" applyBorder="1" applyAlignment="1">
      <alignment horizontal="center" vertical="center"/>
    </xf>
    <xf numFmtId="1" fontId="5" fillId="3" borderId="18" xfId="0" applyNumberFormat="1" applyFont="1" applyFill="1" applyBorder="1" applyAlignment="1">
      <alignment horizontal="center" vertical="center"/>
    </xf>
    <xf numFmtId="0" fontId="7" fillId="0" borderId="17" xfId="0" applyFont="1" applyBorder="1"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horizontal="center" wrapText="1"/>
    </xf>
    <xf numFmtId="0" fontId="7" fillId="0" borderId="0" xfId="0" applyFont="1" applyAlignment="1">
      <alignment horizontal="left" indent="6"/>
    </xf>
    <xf numFmtId="0" fontId="7" fillId="0" borderId="0" xfId="0" applyFont="1" applyAlignment="1">
      <alignment horizontal="left" indent="2"/>
    </xf>
    <xf numFmtId="0" fontId="7" fillId="0" borderId="0" xfId="0" applyFont="1" applyAlignment="1">
      <alignment horizontal="left" indent="4"/>
    </xf>
    <xf numFmtId="0" fontId="7" fillId="0" borderId="0" xfId="0" applyFont="1" applyAlignment="1">
      <alignment vertical="center"/>
    </xf>
    <xf numFmtId="49" fontId="1" fillId="5" borderId="25" xfId="0" applyNumberFormat="1" applyFont="1" applyFill="1" applyBorder="1" applyAlignment="1">
      <alignment horizontal="left" vertical="center"/>
    </xf>
    <xf numFmtId="49" fontId="1" fillId="5" borderId="26" xfId="0" applyNumberFormat="1" applyFont="1" applyFill="1" applyBorder="1" applyAlignment="1">
      <alignment horizontal="left" vertical="center"/>
    </xf>
    <xf numFmtId="0" fontId="1" fillId="5" borderId="25"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6" xfId="0" applyFont="1" applyFill="1" applyBorder="1" applyAlignment="1">
      <alignment horizontal="center" vertical="center" wrapText="1"/>
    </xf>
    <xf numFmtId="49" fontId="3" fillId="6" borderId="28" xfId="0" applyNumberFormat="1" applyFont="1" applyFill="1" applyBorder="1" applyAlignment="1">
      <alignment horizontal="center" vertical="center" wrapText="1"/>
    </xf>
    <xf numFmtId="49" fontId="3" fillId="6" borderId="20" xfId="0" applyNumberFormat="1" applyFont="1" applyFill="1" applyBorder="1" applyAlignment="1">
      <alignment horizontal="center" vertical="center" wrapText="1"/>
    </xf>
    <xf numFmtId="49" fontId="3" fillId="6" borderId="29" xfId="0" applyNumberFormat="1" applyFont="1" applyFill="1" applyBorder="1" applyAlignment="1">
      <alignment horizontal="center" vertical="center" wrapText="1"/>
    </xf>
    <xf numFmtId="49" fontId="3" fillId="6" borderId="21" xfId="0" applyNumberFormat="1" applyFont="1" applyFill="1" applyBorder="1" applyAlignment="1">
      <alignment horizontal="center" vertical="center" wrapText="1"/>
    </xf>
    <xf numFmtId="164" fontId="1" fillId="5" borderId="27" xfId="0" applyNumberFormat="1" applyFont="1" applyFill="1" applyBorder="1" applyAlignment="1">
      <alignment horizontal="center" vertical="center" wrapText="1"/>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164" fontId="1" fillId="0" borderId="4" xfId="0" applyNumberFormat="1" applyFont="1" applyBorder="1" applyAlignment="1">
      <alignment horizontal="center" vertical="center" wrapText="1"/>
    </xf>
    <xf numFmtId="49" fontId="1" fillId="0" borderId="12"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12"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2" fillId="0" borderId="25" xfId="0" applyNumberFormat="1" applyFont="1" applyBorder="1" applyAlignment="1">
      <alignment horizontal="center" vertical="center"/>
    </xf>
    <xf numFmtId="164" fontId="2" fillId="0" borderId="27"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0" borderId="26" xfId="0" applyFont="1" applyBorder="1" applyAlignment="1">
      <alignment horizontal="center" vertical="center"/>
    </xf>
    <xf numFmtId="164" fontId="1" fillId="5" borderId="25" xfId="0" applyNumberFormat="1" applyFont="1" applyFill="1" applyBorder="1" applyAlignment="1">
      <alignment horizontal="center" vertical="center" wrapText="1"/>
    </xf>
    <xf numFmtId="164" fontId="1" fillId="5" borderId="26" xfId="0" applyNumberFormat="1" applyFont="1" applyFill="1" applyBorder="1" applyAlignment="1">
      <alignment horizontal="center" vertical="center" wrapText="1"/>
    </xf>
    <xf numFmtId="164" fontId="1" fillId="5" borderId="11" xfId="0" applyNumberFormat="1" applyFont="1" applyFill="1" applyBorder="1" applyAlignment="1">
      <alignment horizontal="center" vertical="center" wrapText="1"/>
    </xf>
    <xf numFmtId="164" fontId="1" fillId="5" borderId="12"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164" fontId="1" fillId="0" borderId="11"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0" fontId="5" fillId="2" borderId="0" xfId="0" applyFont="1" applyFill="1"/>
    <xf numFmtId="0" fontId="7" fillId="0" borderId="0" xfId="0" applyFont="1" applyAlignment="1">
      <alignment wrapText="1"/>
    </xf>
    <xf numFmtId="165" fontId="7" fillId="0" borderId="4" xfId="0" applyNumberFormat="1" applyFont="1" applyBorder="1" applyAlignment="1">
      <alignment horizontal="center" vertical="center"/>
    </xf>
    <xf numFmtId="8" fontId="7" fillId="0" borderId="36" xfId="0" applyNumberFormat="1" applyFont="1" applyBorder="1" applyAlignment="1">
      <alignment horizontal="center" vertical="center"/>
    </xf>
    <xf numFmtId="8" fontId="7" fillId="0" borderId="12" xfId="0" applyNumberFormat="1" applyFont="1" applyBorder="1" applyAlignment="1">
      <alignment horizontal="center" vertical="center" wrapText="1"/>
    </xf>
    <xf numFmtId="165" fontId="7" fillId="0" borderId="5" xfId="0" applyNumberFormat="1" applyFont="1" applyBorder="1" applyAlignment="1">
      <alignment horizontal="center" vertical="center"/>
    </xf>
    <xf numFmtId="8" fontId="7" fillId="0" borderId="4" xfId="0" applyNumberFormat="1" applyFont="1" applyBorder="1" applyAlignment="1">
      <alignment horizontal="center" vertical="center"/>
    </xf>
    <xf numFmtId="8" fontId="7" fillId="0" borderId="23" xfId="0" applyNumberFormat="1" applyFont="1" applyBorder="1" applyAlignment="1">
      <alignment horizontal="center" vertical="center" wrapText="1"/>
    </xf>
    <xf numFmtId="165" fontId="7" fillId="0" borderId="19" xfId="0" applyNumberFormat="1" applyFont="1" applyBorder="1" applyAlignment="1">
      <alignment horizontal="center" vertical="center"/>
    </xf>
    <xf numFmtId="8" fontId="7" fillId="0" borderId="37" xfId="0" applyNumberFormat="1" applyFont="1" applyBorder="1" applyAlignment="1">
      <alignment horizontal="center" vertical="center"/>
    </xf>
    <xf numFmtId="8" fontId="7" fillId="0" borderId="18" xfId="0" applyNumberFormat="1" applyFont="1" applyBorder="1" applyAlignment="1">
      <alignment horizontal="center" vertical="center" wrapText="1"/>
    </xf>
    <xf numFmtId="37" fontId="7" fillId="0" borderId="4" xfId="0" applyNumberFormat="1" applyFont="1" applyBorder="1" applyAlignment="1">
      <alignment horizontal="center" vertical="center"/>
    </xf>
    <xf numFmtId="3" fontId="7" fillId="0" borderId="4" xfId="0" applyNumberFormat="1" applyFont="1" applyBorder="1" applyAlignment="1">
      <alignment horizontal="center" vertical="center"/>
    </xf>
    <xf numFmtId="37" fontId="7" fillId="0" borderId="12" xfId="0" applyNumberFormat="1" applyFont="1" applyBorder="1" applyAlignment="1">
      <alignment horizontal="center" vertical="center"/>
    </xf>
    <xf numFmtId="37" fontId="7" fillId="0" borderId="5" xfId="0" applyNumberFormat="1" applyFont="1" applyBorder="1" applyAlignment="1">
      <alignment horizontal="center" vertical="center"/>
    </xf>
    <xf numFmtId="3" fontId="7" fillId="0" borderId="5" xfId="0" applyNumberFormat="1" applyFont="1" applyBorder="1" applyAlignment="1">
      <alignment horizontal="center" vertical="center"/>
    </xf>
    <xf numFmtId="37" fontId="7" fillId="0" borderId="19" xfId="0" applyNumberFormat="1" applyFont="1" applyBorder="1" applyAlignment="1">
      <alignment horizontal="center" vertical="center"/>
    </xf>
    <xf numFmtId="37" fontId="7" fillId="0" borderId="18" xfId="0" applyNumberFormat="1" applyFont="1" applyBorder="1" applyAlignment="1">
      <alignment horizontal="center" vertical="center"/>
    </xf>
    <xf numFmtId="0" fontId="8" fillId="0" borderId="0" xfId="0" applyFont="1"/>
    <xf numFmtId="165" fontId="8" fillId="0" borderId="0" xfId="0" applyNumberFormat="1" applyFont="1"/>
    <xf numFmtId="37" fontId="7" fillId="0" borderId="0" xfId="0" applyNumberFormat="1" applyFont="1" applyAlignment="1">
      <alignment horizontal="center" vertical="center"/>
    </xf>
    <xf numFmtId="49" fontId="9" fillId="6" borderId="1" xfId="0" applyNumberFormat="1" applyFont="1" applyFill="1" applyBorder="1" applyAlignment="1">
      <alignment horizontal="left"/>
    </xf>
    <xf numFmtId="49" fontId="9" fillId="6" borderId="2" xfId="0" applyNumberFormat="1" applyFont="1" applyFill="1" applyBorder="1" applyAlignment="1">
      <alignment horizontal="left"/>
    </xf>
    <xf numFmtId="49" fontId="9" fillId="6" borderId="4" xfId="0" applyNumberFormat="1" applyFont="1" applyFill="1" applyBorder="1" applyAlignment="1">
      <alignment horizontal="left"/>
    </xf>
    <xf numFmtId="49" fontId="9" fillId="6" borderId="7" xfId="0" applyNumberFormat="1" applyFont="1" applyFill="1" applyBorder="1" applyAlignment="1">
      <alignment horizontal="left"/>
    </xf>
    <xf numFmtId="49" fontId="1" fillId="5" borderId="7" xfId="0" applyNumberFormat="1" applyFont="1" applyFill="1" applyBorder="1" applyAlignment="1">
      <alignment horizontal="left" vertical="center"/>
    </xf>
    <xf numFmtId="0" fontId="1" fillId="5" borderId="7"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0" borderId="5" xfId="0" applyFont="1" applyBorder="1" applyAlignment="1">
      <alignment horizontal="left" vertical="center" wrapText="1"/>
    </xf>
    <xf numFmtId="0" fontId="1" fillId="5" borderId="2" xfId="0" applyFont="1" applyFill="1" applyBorder="1" applyAlignment="1">
      <alignment horizontal="left" vertical="center" wrapText="1"/>
    </xf>
    <xf numFmtId="0" fontId="5" fillId="2" borderId="0" xfId="0" applyFont="1" applyFill="1" applyAlignment="1">
      <alignment horizontal="left"/>
    </xf>
    <xf numFmtId="1" fontId="5" fillId="2" borderId="0" xfId="0" applyNumberFormat="1" applyFont="1" applyFill="1" applyAlignment="1">
      <alignment horizontal="left"/>
    </xf>
    <xf numFmtId="49" fontId="1" fillId="5" borderId="9" xfId="0" applyNumberFormat="1" applyFont="1" applyFill="1" applyBorder="1" applyAlignment="1">
      <alignment horizontal="left" vertical="center"/>
    </xf>
    <xf numFmtId="49" fontId="1" fillId="5" borderId="10" xfId="0" applyNumberFormat="1" applyFont="1" applyFill="1" applyBorder="1" applyAlignment="1">
      <alignment horizontal="left" vertical="center"/>
    </xf>
    <xf numFmtId="0" fontId="1" fillId="5" borderId="10" xfId="0" applyFont="1" applyFill="1" applyBorder="1" applyAlignment="1">
      <alignment horizontal="left" vertical="center" wrapText="1"/>
    </xf>
    <xf numFmtId="1" fontId="5" fillId="2" borderId="0" xfId="0" applyNumberFormat="1" applyFont="1" applyFill="1"/>
    <xf numFmtId="0" fontId="7" fillId="0" borderId="13" xfId="0" applyFont="1" applyBorder="1"/>
    <xf numFmtId="0" fontId="5" fillId="3" borderId="13" xfId="0" applyFont="1" applyFill="1" applyBorder="1" applyAlignment="1">
      <alignment horizontal="center" vertical="center"/>
    </xf>
    <xf numFmtId="0" fontId="5" fillId="0" borderId="0" xfId="0" applyFont="1" applyFill="1"/>
    <xf numFmtId="0" fontId="7" fillId="0" borderId="0" xfId="0" applyFont="1" applyFill="1"/>
    <xf numFmtId="0" fontId="5" fillId="0" borderId="0" xfId="0" applyFont="1"/>
    <xf numFmtId="0" fontId="5" fillId="0" borderId="30" xfId="0" applyFont="1" applyBorder="1" applyAlignment="1">
      <alignment horizontal="center" wrapText="1"/>
    </xf>
    <xf numFmtId="0" fontId="5" fillId="0" borderId="31" xfId="0" applyFont="1" applyBorder="1" applyAlignment="1">
      <alignment horizontal="center" wrapText="1"/>
    </xf>
    <xf numFmtId="0" fontId="5" fillId="0" borderId="21" xfId="0" applyFont="1" applyBorder="1" applyAlignment="1">
      <alignment horizont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8" fillId="0" borderId="0" xfId="0" applyFont="1" applyAlignment="1">
      <alignment horizontal="center" vertical="center" wrapText="1"/>
    </xf>
    <xf numFmtId="0" fontId="5" fillId="0" borderId="11" xfId="0" applyFont="1" applyBorder="1" applyAlignment="1">
      <alignment horizontal="center" vertical="center"/>
    </xf>
    <xf numFmtId="0" fontId="8" fillId="0" borderId="0" xfId="0" applyFont="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30" xfId="0" applyFont="1" applyBorder="1" applyAlignment="1">
      <alignment horizontal="center"/>
    </xf>
    <xf numFmtId="0" fontId="5" fillId="0" borderId="31" xfId="0" applyFont="1" applyBorder="1" applyAlignment="1">
      <alignment horizontal="center"/>
    </xf>
    <xf numFmtId="0" fontId="5" fillId="0" borderId="21" xfId="0" applyFont="1" applyBorder="1" applyAlignment="1">
      <alignment horizontal="center"/>
    </xf>
    <xf numFmtId="0" fontId="5" fillId="0" borderId="38" xfId="0" applyFont="1" applyBorder="1" applyAlignment="1">
      <alignment horizontal="center" vertical="center"/>
    </xf>
    <xf numFmtId="0" fontId="5"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CAA Section 185 Fee Obligations Compared to NJCEP Actual Fee Expenditures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Summary!$L$8</c:f>
              <c:strCache>
                <c:ptCount val="1"/>
                <c:pt idx="0">
                  <c:v>Total Fee Obligations (Millions)</c:v>
                </c:pt>
              </c:strCache>
            </c:strRef>
          </c:tx>
          <c:spPr>
            <a:solidFill>
              <a:schemeClr val="accent2"/>
            </a:solidFill>
            <a:ln>
              <a:noFill/>
            </a:ln>
            <a:effectLst/>
          </c:spPr>
          <c:invertIfNegative val="0"/>
          <c:cat>
            <c:numRef>
              <c:f>Summary!$K$9:$K$11</c:f>
              <c:numCache>
                <c:formatCode>General</c:formatCode>
                <c:ptCount val="3"/>
                <c:pt idx="0">
                  <c:v>2008</c:v>
                </c:pt>
                <c:pt idx="1">
                  <c:v>2009</c:v>
                </c:pt>
                <c:pt idx="2">
                  <c:v>2022</c:v>
                </c:pt>
              </c:numCache>
            </c:numRef>
          </c:cat>
          <c:val>
            <c:numRef>
              <c:f>Summary!$L$9:$L$11</c:f>
              <c:numCache>
                <c:formatCode>"$"#,##0.00</c:formatCode>
                <c:ptCount val="3"/>
                <c:pt idx="0">
                  <c:v>23.74</c:v>
                </c:pt>
                <c:pt idx="1">
                  <c:v>13.11</c:v>
                </c:pt>
                <c:pt idx="2">
                  <c:v>11.08</c:v>
                </c:pt>
              </c:numCache>
            </c:numRef>
          </c:val>
          <c:extLst>
            <c:ext xmlns:c16="http://schemas.microsoft.com/office/drawing/2014/chart" uri="{C3380CC4-5D6E-409C-BE32-E72D297353CC}">
              <c16:uniqueId val="{00000000-EF40-46AD-BB45-4EE8A3134F66}"/>
            </c:ext>
          </c:extLst>
        </c:ser>
        <c:ser>
          <c:idx val="1"/>
          <c:order val="1"/>
          <c:tx>
            <c:strRef>
              <c:f>Summary!$M$8</c:f>
              <c:strCache>
                <c:ptCount val="1"/>
                <c:pt idx="0">
                  <c:v>Actual Fee Expenditures of New Jersey's Clean Energy Program (Millions)</c:v>
                </c:pt>
              </c:strCache>
            </c:strRef>
          </c:tx>
          <c:spPr>
            <a:solidFill>
              <a:schemeClr val="accent1"/>
            </a:solidFill>
            <a:ln>
              <a:noFill/>
            </a:ln>
            <a:effectLst/>
          </c:spPr>
          <c:invertIfNegative val="0"/>
          <c:cat>
            <c:numRef>
              <c:f>Summary!$K$9:$K$11</c:f>
              <c:numCache>
                <c:formatCode>General</c:formatCode>
                <c:ptCount val="3"/>
                <c:pt idx="0">
                  <c:v>2008</c:v>
                </c:pt>
                <c:pt idx="1">
                  <c:v>2009</c:v>
                </c:pt>
                <c:pt idx="2">
                  <c:v>2022</c:v>
                </c:pt>
              </c:numCache>
            </c:numRef>
          </c:cat>
          <c:val>
            <c:numRef>
              <c:f>Summary!$M$9:$M$11</c:f>
              <c:numCache>
                <c:formatCode>"$"#,##0.00</c:formatCode>
                <c:ptCount val="3"/>
                <c:pt idx="0">
                  <c:v>108.38</c:v>
                </c:pt>
                <c:pt idx="1">
                  <c:v>131.03</c:v>
                </c:pt>
                <c:pt idx="2">
                  <c:v>153.62</c:v>
                </c:pt>
              </c:numCache>
            </c:numRef>
          </c:val>
          <c:extLst>
            <c:ext xmlns:c16="http://schemas.microsoft.com/office/drawing/2014/chart" uri="{C3380CC4-5D6E-409C-BE32-E72D297353CC}">
              <c16:uniqueId val="{00000001-EF40-46AD-BB45-4EE8A3134F66}"/>
            </c:ext>
          </c:extLst>
        </c:ser>
        <c:dLbls>
          <c:showLegendKey val="0"/>
          <c:showVal val="0"/>
          <c:showCatName val="0"/>
          <c:showSerName val="0"/>
          <c:showPercent val="0"/>
          <c:showBubbleSize val="0"/>
        </c:dLbls>
        <c:gapWidth val="219"/>
        <c:overlap val="-27"/>
        <c:axId val="714595656"/>
        <c:axId val="714596736"/>
      </c:barChart>
      <c:catAx>
        <c:axId val="7145956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596736"/>
        <c:crosses val="autoZero"/>
        <c:auto val="1"/>
        <c:lblAlgn val="ctr"/>
        <c:lblOffset val="100"/>
        <c:noMultiLvlLbl val="0"/>
      </c:catAx>
      <c:valAx>
        <c:axId val="714596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595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114300</xdr:rowOff>
    </xdr:from>
    <xdr:to>
      <xdr:col>15</xdr:col>
      <xdr:colOff>419100</xdr:colOff>
      <xdr:row>28</xdr:row>
      <xdr:rowOff>171450</xdr:rowOff>
    </xdr:to>
    <xdr:sp macro="" textlink="">
      <xdr:nvSpPr>
        <xdr:cNvPr id="2" name="TextBox 1">
          <a:extLst>
            <a:ext uri="{FF2B5EF4-FFF2-40B4-BE49-F238E27FC236}">
              <a16:creationId xmlns:a16="http://schemas.microsoft.com/office/drawing/2014/main" id="{EEB9D904-D3F1-2474-4E77-F7888FA7C399}"/>
            </a:ext>
          </a:extLst>
        </xdr:cNvPr>
        <xdr:cNvSpPr txBox="1"/>
      </xdr:nvSpPr>
      <xdr:spPr>
        <a:xfrm>
          <a:off x="323850" y="304800"/>
          <a:ext cx="9239250" cy="520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Times New Roman" panose="02020603050405020304" pitchFamily="18" charset="0"/>
              <a:ea typeface="+mn-ea"/>
              <a:cs typeface="Times New Roman" panose="02020603050405020304" pitchFamily="18" charset="0"/>
            </a:rPr>
            <a:t>This Excel</a:t>
          </a:r>
          <a:r>
            <a:rPr lang="en-US" sz="1100" baseline="0">
              <a:solidFill>
                <a:schemeClr val="dk1"/>
              </a:solidFill>
              <a:effectLst/>
              <a:latin typeface="Times New Roman" panose="02020603050405020304" pitchFamily="18" charset="0"/>
              <a:ea typeface="+mn-ea"/>
              <a:cs typeface="Times New Roman" panose="02020603050405020304" pitchFamily="18" charset="0"/>
            </a:rPr>
            <a:t> file is an appendix to</a:t>
          </a:r>
          <a:r>
            <a:rPr lang="en-US" sz="1100">
              <a:solidFill>
                <a:schemeClr val="dk1"/>
              </a:solidFill>
              <a:effectLst/>
              <a:latin typeface="Times New Roman" panose="02020603050405020304" pitchFamily="18" charset="0"/>
              <a:ea typeface="+mn-ea"/>
              <a:cs typeface="Times New Roman" panose="02020603050405020304" pitchFamily="18" charset="0"/>
            </a:rPr>
            <a:t> the State of New Jersey's proposed equivalent alternative program demonstration for meeting the requirements related to the Clean Air Act (CAA) Section 185 fee for the 1979 0.12 ppm 1-hour ozone National Ambient Air Quality Standards (NAAQS). The primary purpose of this demonstration of an acceptable equivalent alternative program is to fulfill the CAA Section 185 fee requirement for the New York-N. New Jersey-Long Island (NY-NJ-CT) Nonattainment Area for its Severe-17 classification of the revoked 1979 0.12 ppm 1-hour ozone NAAQS. </a:t>
          </a:r>
          <a:endParaRPr lang="en-US">
            <a:effectLst/>
            <a:latin typeface="Times New Roman" panose="02020603050405020304" pitchFamily="18" charset="0"/>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This file contains the calculations completed to determine that </a:t>
          </a:r>
          <a:r>
            <a:rPr lang="en-US" sz="1100" baseline="0">
              <a:solidFill>
                <a:schemeClr val="dk1"/>
              </a:solidFill>
              <a:effectLst/>
              <a:latin typeface="Times New Roman" panose="02020603050405020304" pitchFamily="18" charset="0"/>
              <a:ea typeface="+mn-ea"/>
              <a:cs typeface="Times New Roman" panose="02020603050405020304" pitchFamily="18" charset="0"/>
            </a:rPr>
            <a:t>New Jersey's Clean Energy Program (NJCEP) fulfills the requirements to be an acceptable equivalent alternative program to the CAA Section 185 fee for the revoked 1979 1-hour ozone NAAQS. There are six sheets titled: README, Summary, NOx Emissions, VOC Emissions, NOx Fee Calc, and VOC Fee Calc. The contents of these sheets are explained in the following paragraphs. </a:t>
          </a:r>
          <a:endParaRPr lang="en-US">
            <a:effectLst/>
            <a:latin typeface="Times New Roman" panose="02020603050405020304" pitchFamily="18" charset="0"/>
            <a:cs typeface="Times New Roman" panose="02020603050405020304" pitchFamily="18" charset="0"/>
          </a:endParaRPr>
        </a:p>
        <a:p>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r>
            <a:rPr lang="en-US" sz="1100" baseline="0">
              <a:solidFill>
                <a:schemeClr val="dk1"/>
              </a:solidFill>
              <a:effectLst/>
              <a:latin typeface="Times New Roman" panose="02020603050405020304" pitchFamily="18" charset="0"/>
              <a:ea typeface="+mn-ea"/>
              <a:cs typeface="Times New Roman" panose="02020603050405020304" pitchFamily="18" charset="0"/>
            </a:rPr>
            <a:t>README is this sheet. It contains the written explanation for this file appendix. </a:t>
          </a:r>
        </a:p>
        <a:p>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Summary contains tables that summarize the most important calculations for this demonstration. The first table compares the NJCEP actual fee expenditures to the fee obligations of CAA Section 185 from 2008, 2009, and 2022. The second table shows the total emissions of NOx and VOCs in the nonattainment area of major sources in 2007, 2008, 2009, and 2022. There was no aggregation of VOC and NOx emissions for each facility in the calculations.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NOx Emissions contains permiited and actual emissions for each major source which is permitted to have the potential to emit greater than or eqaul to 25 tons per year (tpy) of NOx.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VOC Emissions contains permiited and actual emissions for each major source which is permitted to have the potential to emit greater than or eqaul to 25 tons per year (tpy) of VOC</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NOx Fee Calc contains </a:t>
          </a:r>
          <a:r>
            <a:rPr lang="en-US" sz="1100">
              <a:solidFill>
                <a:schemeClr val="dk1"/>
              </a:solidFill>
              <a:effectLst/>
              <a:latin typeface="Times New Roman" panose="02020603050405020304" pitchFamily="18" charset="0"/>
              <a:ea typeface="+mn-ea"/>
              <a:cs typeface="Times New Roman" panose="02020603050405020304" pitchFamily="18" charset="0"/>
            </a:rPr>
            <a:t>a table of major oxides</a:t>
          </a:r>
          <a:r>
            <a:rPr lang="en-US" sz="1100" baseline="0">
              <a:solidFill>
                <a:schemeClr val="dk1"/>
              </a:solidFill>
              <a:effectLst/>
              <a:latin typeface="Times New Roman" panose="02020603050405020304" pitchFamily="18" charset="0"/>
              <a:ea typeface="+mn-ea"/>
              <a:cs typeface="Times New Roman" panose="02020603050405020304" pitchFamily="18" charset="0"/>
            </a:rPr>
            <a:t> of nitrogen</a:t>
          </a:r>
          <a:r>
            <a:rPr lang="en-US" sz="1100">
              <a:solidFill>
                <a:schemeClr val="dk1"/>
              </a:solidFill>
              <a:effectLst/>
              <a:latin typeface="Times New Roman" panose="02020603050405020304" pitchFamily="18" charset="0"/>
              <a:ea typeface="+mn-ea"/>
              <a:cs typeface="Times New Roman" panose="02020603050405020304" pitchFamily="18" charset="0"/>
            </a:rPr>
            <a:t> (NOx) sources in the nonattainment area. It shows the major source's PI number, name, 2007 permitted emissions ("allowables"), and actual emissions from 2007 ("actuals"), 2008, 2009, and 2022. Major sources are sources which</a:t>
          </a:r>
          <a:r>
            <a:rPr lang="en-US" sz="1100" baseline="0">
              <a:solidFill>
                <a:schemeClr val="dk1"/>
              </a:solidFill>
              <a:effectLst/>
              <a:latin typeface="Times New Roman" panose="02020603050405020304" pitchFamily="18" charset="0"/>
              <a:ea typeface="+mn-ea"/>
              <a:cs typeface="Times New Roman" panose="02020603050405020304" pitchFamily="18" charset="0"/>
            </a:rPr>
            <a:t> are permitted to have the potential to emit</a:t>
          </a:r>
          <a:r>
            <a:rPr lang="en-US" sz="1100">
              <a:solidFill>
                <a:schemeClr val="dk1"/>
              </a:solidFill>
              <a:effectLst/>
              <a:latin typeface="Times New Roman" panose="02020603050405020304" pitchFamily="18" charset="0"/>
              <a:ea typeface="+mn-ea"/>
              <a:cs typeface="Times New Roman" panose="02020603050405020304" pitchFamily="18" charset="0"/>
            </a:rPr>
            <a:t> greater</a:t>
          </a:r>
          <a:r>
            <a:rPr lang="en-US" sz="1100" baseline="0">
              <a:solidFill>
                <a:schemeClr val="dk1"/>
              </a:solidFill>
              <a:effectLst/>
              <a:latin typeface="Times New Roman" panose="02020603050405020304" pitchFamily="18" charset="0"/>
              <a:ea typeface="+mn-ea"/>
              <a:cs typeface="Times New Roman" panose="02020603050405020304" pitchFamily="18" charset="0"/>
            </a:rPr>
            <a:t> than or eqaul to</a:t>
          </a:r>
          <a:r>
            <a:rPr lang="en-US" sz="1100">
              <a:solidFill>
                <a:schemeClr val="dk1"/>
              </a:solidFill>
              <a:effectLst/>
              <a:latin typeface="Times New Roman" panose="02020603050405020304" pitchFamily="18" charset="0"/>
              <a:ea typeface="+mn-ea"/>
              <a:cs typeface="Times New Roman" panose="02020603050405020304" pitchFamily="18" charset="0"/>
            </a:rPr>
            <a:t> 25 tpy. It chooses the lower of the actual and allowable emissions to be the 2007 baseline emissions. Then, it shows the calculated CAA Section 185 fee for the source in 2008, 2009, and 2022. The final row calculates the total amount of emissions and fees for each year. </a:t>
          </a: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VOC Fee Calc contains contains </a:t>
          </a:r>
          <a:r>
            <a:rPr lang="en-US" sz="1100">
              <a:solidFill>
                <a:schemeClr val="dk1"/>
              </a:solidFill>
              <a:effectLst/>
              <a:latin typeface="Times New Roman" panose="02020603050405020304" pitchFamily="18" charset="0"/>
              <a:ea typeface="+mn-ea"/>
              <a:cs typeface="Times New Roman" panose="02020603050405020304" pitchFamily="18" charset="0"/>
            </a:rPr>
            <a:t>a table of major</a:t>
          </a:r>
          <a:r>
            <a:rPr lang="en-US" sz="1100" baseline="0">
              <a:solidFill>
                <a:schemeClr val="dk1"/>
              </a:solidFill>
              <a:effectLst/>
              <a:latin typeface="Times New Roman" panose="02020603050405020304" pitchFamily="18" charset="0"/>
              <a:ea typeface="+mn-ea"/>
              <a:cs typeface="Times New Roman" panose="02020603050405020304" pitchFamily="18" charset="0"/>
            </a:rPr>
            <a:t> volatile organic compound (VOC) </a:t>
          </a:r>
          <a:r>
            <a:rPr lang="en-US" sz="1100">
              <a:solidFill>
                <a:schemeClr val="dk1"/>
              </a:solidFill>
              <a:effectLst/>
              <a:latin typeface="Times New Roman" panose="02020603050405020304" pitchFamily="18" charset="0"/>
              <a:ea typeface="+mn-ea"/>
              <a:cs typeface="Times New Roman" panose="02020603050405020304" pitchFamily="18" charset="0"/>
            </a:rPr>
            <a:t>sources in the nonattainment area. It shows the major source's PI number, name, 2007 permitted emissions ("allowables"), and actual emissions from 2007 ("actuals"), 2008, 2009, and 2022. Major sources are sources which</a:t>
          </a:r>
          <a:r>
            <a:rPr lang="en-US" sz="1100" baseline="0">
              <a:solidFill>
                <a:schemeClr val="dk1"/>
              </a:solidFill>
              <a:effectLst/>
              <a:latin typeface="Times New Roman" panose="02020603050405020304" pitchFamily="18" charset="0"/>
              <a:ea typeface="+mn-ea"/>
              <a:cs typeface="Times New Roman" panose="02020603050405020304" pitchFamily="18" charset="0"/>
            </a:rPr>
            <a:t> are permitted to have the potential to emit</a:t>
          </a:r>
          <a:r>
            <a:rPr lang="en-US" sz="1100">
              <a:solidFill>
                <a:schemeClr val="dk1"/>
              </a:solidFill>
              <a:effectLst/>
              <a:latin typeface="Times New Roman" panose="02020603050405020304" pitchFamily="18" charset="0"/>
              <a:ea typeface="+mn-ea"/>
              <a:cs typeface="Times New Roman" panose="02020603050405020304" pitchFamily="18" charset="0"/>
            </a:rPr>
            <a:t> greater</a:t>
          </a:r>
          <a:r>
            <a:rPr lang="en-US" sz="1100" baseline="0">
              <a:solidFill>
                <a:schemeClr val="dk1"/>
              </a:solidFill>
              <a:effectLst/>
              <a:latin typeface="Times New Roman" panose="02020603050405020304" pitchFamily="18" charset="0"/>
              <a:ea typeface="+mn-ea"/>
              <a:cs typeface="Times New Roman" panose="02020603050405020304" pitchFamily="18" charset="0"/>
            </a:rPr>
            <a:t> than or eqaul to</a:t>
          </a:r>
          <a:r>
            <a:rPr lang="en-US" sz="1100">
              <a:solidFill>
                <a:schemeClr val="dk1"/>
              </a:solidFill>
              <a:effectLst/>
              <a:latin typeface="Times New Roman" panose="02020603050405020304" pitchFamily="18" charset="0"/>
              <a:ea typeface="+mn-ea"/>
              <a:cs typeface="Times New Roman" panose="02020603050405020304" pitchFamily="18" charset="0"/>
            </a:rPr>
            <a:t> 25 tpy. It chooses the lower of the actual and allowable emissions to be the 2007 baseline emissions. Then, it shows the calculated CAA Section 185 fee for the source in 2008, 2009, and 2022. The final row calculates the total amount of emissions and fees for each year. </a:t>
          </a:r>
          <a:endParaRPr lang="en-US">
            <a:effectLst/>
            <a:latin typeface="Times New Roman" panose="02020603050405020304" pitchFamily="18" charset="0"/>
            <a:cs typeface="Times New Roman" panose="02020603050405020304" pitchFamily="18" charset="0"/>
          </a:endParaRPr>
        </a:p>
        <a:p>
          <a:endParaRPr lang="en-US">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22</xdr:row>
      <xdr:rowOff>4762</xdr:rowOff>
    </xdr:from>
    <xdr:to>
      <xdr:col>8</xdr:col>
      <xdr:colOff>295274</xdr:colOff>
      <xdr:row>43</xdr:row>
      <xdr:rowOff>171450</xdr:rowOff>
    </xdr:to>
    <xdr:graphicFrame macro="">
      <xdr:nvGraphicFramePr>
        <xdr:cNvPr id="4" name="Chart 3">
          <a:extLst>
            <a:ext uri="{FF2B5EF4-FFF2-40B4-BE49-F238E27FC236}">
              <a16:creationId xmlns:a16="http://schemas.microsoft.com/office/drawing/2014/main" id="{499D7306-CC50-A14B-FC82-C00BA25CAE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CEB9-381F-4C8E-96A4-D19547353CD5}">
  <dimension ref="A1:F1"/>
  <sheetViews>
    <sheetView tabSelected="1" workbookViewId="0"/>
  </sheetViews>
  <sheetFormatPr defaultRowHeight="15" x14ac:dyDescent="0.25"/>
  <cols>
    <col min="1" max="16384" width="9.140625" style="35"/>
  </cols>
  <sheetData>
    <row r="1" spans="1:6" x14ac:dyDescent="0.25">
      <c r="A1" s="112"/>
      <c r="B1" s="112"/>
      <c r="C1" s="112"/>
      <c r="D1" s="112"/>
      <c r="E1" s="112"/>
      <c r="F1" s="11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32A83-B981-46A2-A554-FB579DD51E9F}">
  <dimension ref="A1:Q21"/>
  <sheetViews>
    <sheetView workbookViewId="0"/>
  </sheetViews>
  <sheetFormatPr defaultRowHeight="15" x14ac:dyDescent="0.25"/>
  <cols>
    <col min="1" max="2" width="9.140625" style="35"/>
    <col min="3" max="3" width="16.7109375" style="35" customWidth="1"/>
    <col min="4" max="4" width="18.85546875" style="35" customWidth="1"/>
    <col min="5" max="5" width="29.140625" style="35" customWidth="1"/>
    <col min="6" max="6" width="26.85546875" style="35" customWidth="1"/>
    <col min="7" max="7" width="21.85546875" style="35" customWidth="1"/>
    <col min="8" max="16384" width="9.140625" style="35"/>
  </cols>
  <sheetData>
    <row r="1" spans="1:17" x14ac:dyDescent="0.25">
      <c r="A1" s="113"/>
      <c r="B1" s="112"/>
      <c r="C1" s="113"/>
      <c r="D1" s="113"/>
      <c r="E1" s="113"/>
    </row>
    <row r="2" spans="1:17" x14ac:dyDescent="0.25">
      <c r="A2" s="114" t="s">
        <v>407</v>
      </c>
      <c r="B2" s="114"/>
      <c r="C2" s="114"/>
      <c r="D2" s="114"/>
      <c r="G2" s="74"/>
    </row>
    <row r="3" spans="1:17" x14ac:dyDescent="0.25">
      <c r="A3" s="114" t="s">
        <v>408</v>
      </c>
      <c r="B3" s="114"/>
      <c r="C3" s="114"/>
      <c r="D3" s="114"/>
      <c r="G3" s="74"/>
    </row>
    <row r="4" spans="1:17" x14ac:dyDescent="0.25">
      <c r="A4" s="114" t="s">
        <v>420</v>
      </c>
      <c r="B4" s="114"/>
      <c r="C4" s="114"/>
      <c r="D4" s="114"/>
      <c r="G4" s="74"/>
    </row>
    <row r="5" spans="1:17" x14ac:dyDescent="0.25">
      <c r="G5" s="74"/>
    </row>
    <row r="6" spans="1:17" ht="15.75" thickBot="1" x14ac:dyDescent="0.3">
      <c r="A6" s="112"/>
      <c r="B6" s="112"/>
      <c r="C6" s="112"/>
      <c r="D6" s="112"/>
      <c r="E6" s="112"/>
      <c r="G6" s="74"/>
      <c r="J6" s="91"/>
      <c r="K6" s="91"/>
      <c r="L6" s="91"/>
      <c r="M6" s="91"/>
      <c r="N6" s="91"/>
      <c r="O6" s="91"/>
      <c r="P6" s="91"/>
      <c r="Q6" s="91"/>
    </row>
    <row r="7" spans="1:17" ht="15.75" thickBot="1" x14ac:dyDescent="0.3">
      <c r="B7" s="115" t="s">
        <v>409</v>
      </c>
      <c r="C7" s="116"/>
      <c r="D7" s="116"/>
      <c r="E7" s="116"/>
      <c r="F7" s="116"/>
      <c r="G7" s="117"/>
      <c r="J7" s="91"/>
      <c r="K7" s="91"/>
      <c r="L7" s="91"/>
      <c r="M7" s="91"/>
      <c r="N7" s="91"/>
      <c r="O7" s="91"/>
      <c r="P7" s="91"/>
      <c r="Q7" s="91"/>
    </row>
    <row r="8" spans="1:17" ht="111.75" customHeight="1" x14ac:dyDescent="0.25">
      <c r="B8" s="118"/>
      <c r="C8" s="119" t="s">
        <v>410</v>
      </c>
      <c r="D8" s="119" t="s">
        <v>411</v>
      </c>
      <c r="E8" s="119" t="s">
        <v>412</v>
      </c>
      <c r="F8" s="120" t="s">
        <v>413</v>
      </c>
      <c r="G8" s="121" t="s">
        <v>414</v>
      </c>
      <c r="J8" s="91"/>
      <c r="K8" s="91"/>
      <c r="L8" s="122" t="s">
        <v>412</v>
      </c>
      <c r="M8" s="122" t="s">
        <v>413</v>
      </c>
      <c r="N8" s="91"/>
      <c r="O8" s="91"/>
      <c r="P8" s="91"/>
      <c r="Q8" s="91"/>
    </row>
    <row r="9" spans="1:17" x14ac:dyDescent="0.25">
      <c r="B9" s="123">
        <v>2008</v>
      </c>
      <c r="C9" s="75">
        <v>17.170000000000002</v>
      </c>
      <c r="D9" s="75">
        <v>6.57</v>
      </c>
      <c r="E9" s="75">
        <f>SUM(C9:D9)</f>
        <v>23.740000000000002</v>
      </c>
      <c r="F9" s="76">
        <f>#REF!/1000000</f>
        <v>108.38190126034745</v>
      </c>
      <c r="G9" s="77">
        <f>F9-E9</f>
        <v>84.641901260347453</v>
      </c>
      <c r="J9" s="91"/>
      <c r="K9" s="124">
        <v>2008</v>
      </c>
      <c r="L9" s="92">
        <v>23.74</v>
      </c>
      <c r="M9" s="92">
        <v>108.38</v>
      </c>
      <c r="N9" s="91"/>
      <c r="O9" s="91"/>
      <c r="P9" s="91"/>
      <c r="Q9" s="91"/>
    </row>
    <row r="10" spans="1:17" x14ac:dyDescent="0.25">
      <c r="B10" s="123">
        <v>2009</v>
      </c>
      <c r="C10" s="75">
        <v>9.26</v>
      </c>
      <c r="D10" s="75">
        <v>3.85</v>
      </c>
      <c r="E10" s="75">
        <f t="shared" ref="E10:E12" si="0">SUM(C10:D10)</f>
        <v>13.11</v>
      </c>
      <c r="F10" s="76">
        <f>#REF!/1000000</f>
        <v>131.02661839309278</v>
      </c>
      <c r="G10" s="77">
        <f t="shared" ref="G10:G12" si="1">F10-E10</f>
        <v>117.91661839309278</v>
      </c>
      <c r="J10" s="91"/>
      <c r="K10" s="124">
        <v>2009</v>
      </c>
      <c r="L10" s="92">
        <v>13.11</v>
      </c>
      <c r="M10" s="92">
        <v>131.03</v>
      </c>
      <c r="N10" s="91"/>
      <c r="O10" s="91"/>
      <c r="P10" s="91"/>
      <c r="Q10" s="91"/>
    </row>
    <row r="11" spans="1:17" x14ac:dyDescent="0.25">
      <c r="B11" s="125">
        <v>2022</v>
      </c>
      <c r="C11" s="78">
        <v>5.35</v>
      </c>
      <c r="D11" s="78">
        <v>5.73</v>
      </c>
      <c r="E11" s="75">
        <f t="shared" si="0"/>
        <v>11.08</v>
      </c>
      <c r="F11" s="79">
        <f>153616881/1000000</f>
        <v>153.61688100000001</v>
      </c>
      <c r="G11" s="80">
        <f>F11-E11</f>
        <v>142.53688099999999</v>
      </c>
      <c r="J11" s="91"/>
      <c r="K11" s="124">
        <v>2022</v>
      </c>
      <c r="L11" s="92">
        <v>11.08</v>
      </c>
      <c r="M11" s="92">
        <v>153.62</v>
      </c>
      <c r="N11" s="91"/>
      <c r="O11" s="91"/>
      <c r="P11" s="91"/>
      <c r="Q11" s="91"/>
    </row>
    <row r="12" spans="1:17" ht="15.75" thickBot="1" x14ac:dyDescent="0.3">
      <c r="B12" s="126" t="s">
        <v>368</v>
      </c>
      <c r="C12" s="81">
        <f>SUM(C9:C11)</f>
        <v>31.78</v>
      </c>
      <c r="D12" s="81">
        <f>SUM(D9:D11)</f>
        <v>16.149999999999999</v>
      </c>
      <c r="E12" s="81">
        <f t="shared" si="0"/>
        <v>47.93</v>
      </c>
      <c r="F12" s="82">
        <f>SUM(F9:F10)</f>
        <v>239.40851965344024</v>
      </c>
      <c r="G12" s="83">
        <f t="shared" si="1"/>
        <v>191.47851965344023</v>
      </c>
      <c r="J12" s="91"/>
      <c r="K12" s="91"/>
      <c r="L12" s="91"/>
      <c r="M12" s="91"/>
      <c r="N12" s="91"/>
      <c r="O12" s="91"/>
      <c r="P12" s="91"/>
      <c r="Q12" s="91"/>
    </row>
    <row r="13" spans="1:17" ht="15.75" thickBot="1" x14ac:dyDescent="0.3">
      <c r="B13" s="114"/>
      <c r="G13" s="74"/>
      <c r="J13" s="91"/>
      <c r="K13" s="91"/>
      <c r="L13" s="91"/>
      <c r="M13" s="91"/>
      <c r="N13" s="91"/>
      <c r="O13" s="91"/>
      <c r="P13" s="91"/>
      <c r="Q13" s="91"/>
    </row>
    <row r="14" spans="1:17" ht="15.75" thickBot="1" x14ac:dyDescent="0.3">
      <c r="B14" s="127" t="s">
        <v>415</v>
      </c>
      <c r="C14" s="128"/>
      <c r="D14" s="128"/>
      <c r="E14" s="129"/>
      <c r="G14" s="74"/>
      <c r="J14" s="91"/>
      <c r="K14" s="91"/>
      <c r="L14" s="91"/>
      <c r="M14" s="91"/>
      <c r="N14" s="91"/>
      <c r="O14" s="91"/>
      <c r="P14" s="91"/>
      <c r="Q14" s="91"/>
    </row>
    <row r="15" spans="1:17" ht="28.5" x14ac:dyDescent="0.25">
      <c r="B15" s="118"/>
      <c r="C15" s="119" t="s">
        <v>416</v>
      </c>
      <c r="D15" s="119" t="s">
        <v>417</v>
      </c>
      <c r="E15" s="121" t="s">
        <v>418</v>
      </c>
      <c r="G15" s="74"/>
    </row>
    <row r="16" spans="1:17" x14ac:dyDescent="0.25">
      <c r="B16" s="123">
        <v>2007</v>
      </c>
      <c r="C16" s="84">
        <v>12884</v>
      </c>
      <c r="D16" s="85">
        <v>5854</v>
      </c>
      <c r="E16" s="86">
        <f>SUM(C16:D16)</f>
        <v>18738</v>
      </c>
      <c r="G16" s="74"/>
    </row>
    <row r="17" spans="2:7" x14ac:dyDescent="0.25">
      <c r="B17" s="123">
        <v>2008</v>
      </c>
      <c r="C17" s="84">
        <v>12010</v>
      </c>
      <c r="D17" s="85">
        <v>5304</v>
      </c>
      <c r="E17" s="86">
        <f t="shared" ref="E17:E19" si="2">SUM(C17:D17)</f>
        <v>17314</v>
      </c>
      <c r="G17" s="74"/>
    </row>
    <row r="18" spans="2:7" x14ac:dyDescent="0.25">
      <c r="B18" s="123">
        <v>2009</v>
      </c>
      <c r="C18" s="87">
        <v>9316</v>
      </c>
      <c r="D18" s="88">
        <v>4203</v>
      </c>
      <c r="E18" s="86">
        <f t="shared" si="2"/>
        <v>13519</v>
      </c>
      <c r="G18" s="74"/>
    </row>
    <row r="19" spans="2:7" ht="15.75" thickBot="1" x14ac:dyDescent="0.3">
      <c r="B19" s="130">
        <v>2022</v>
      </c>
      <c r="C19" s="89">
        <v>5129</v>
      </c>
      <c r="D19" s="89">
        <v>3493</v>
      </c>
      <c r="E19" s="90">
        <f t="shared" si="2"/>
        <v>8622</v>
      </c>
      <c r="G19" s="74"/>
    </row>
    <row r="20" spans="2:7" x14ac:dyDescent="0.25">
      <c r="B20" s="131"/>
      <c r="C20" s="93"/>
      <c r="D20" s="93"/>
      <c r="E20" s="93"/>
      <c r="G20" s="74"/>
    </row>
    <row r="21" spans="2:7" x14ac:dyDescent="0.25">
      <c r="B21" s="35" t="s">
        <v>419</v>
      </c>
    </row>
  </sheetData>
  <mergeCells count="2">
    <mergeCell ref="B7:G7"/>
    <mergeCell ref="B14:E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F26A-5810-4537-85CC-EB615A744A16}">
  <dimension ref="A1:S131"/>
  <sheetViews>
    <sheetView workbookViewId="0"/>
  </sheetViews>
  <sheetFormatPr defaultRowHeight="15" x14ac:dyDescent="0.25"/>
  <cols>
    <col min="1" max="1" width="9.140625" style="35"/>
    <col min="2" max="2" width="52.140625" style="35" bestFit="1" customWidth="1"/>
    <col min="3" max="3" width="29.28515625" style="35" bestFit="1" customWidth="1"/>
    <col min="4" max="4" width="26.7109375" style="35" bestFit="1" customWidth="1"/>
    <col min="5" max="6" width="9.140625" style="35"/>
    <col min="7" max="7" width="52.140625" style="35" bestFit="1" customWidth="1"/>
    <col min="8" max="8" width="29.28515625" style="35" bestFit="1" customWidth="1"/>
    <col min="9" max="9" width="26.7109375" style="35" bestFit="1" customWidth="1"/>
    <col min="10" max="11" width="9.140625" style="35"/>
    <col min="12" max="12" width="52.140625" style="35" bestFit="1" customWidth="1"/>
    <col min="13" max="13" width="29.28515625" style="35" bestFit="1" customWidth="1"/>
    <col min="14" max="14" width="26.7109375" style="35" bestFit="1" customWidth="1"/>
    <col min="15" max="16" width="9.140625" style="35"/>
    <col min="17" max="17" width="52.140625" style="35" bestFit="1" customWidth="1"/>
    <col min="18" max="18" width="29.28515625" style="35" bestFit="1" customWidth="1"/>
    <col min="19" max="19" width="26.7109375" style="35" bestFit="1" customWidth="1"/>
    <col min="20" max="16384" width="9.140625" style="35"/>
  </cols>
  <sheetData>
    <row r="1" spans="1:19" x14ac:dyDescent="0.25">
      <c r="A1" s="112"/>
      <c r="B1" s="112"/>
      <c r="C1" s="112"/>
      <c r="D1" s="112"/>
      <c r="E1" s="112"/>
    </row>
    <row r="2" spans="1:19" s="113" customFormat="1" x14ac:dyDescent="0.25">
      <c r="A2" s="112" t="s">
        <v>364</v>
      </c>
      <c r="F2" s="112" t="s">
        <v>365</v>
      </c>
      <c r="K2" s="112" t="s">
        <v>366</v>
      </c>
      <c r="P2" s="112" t="s">
        <v>367</v>
      </c>
    </row>
    <row r="3" spans="1:19" x14ac:dyDescent="0.25">
      <c r="A3" s="94" t="s">
        <v>1</v>
      </c>
      <c r="B3" s="95" t="s">
        <v>0</v>
      </c>
      <c r="C3" s="95" t="s">
        <v>406</v>
      </c>
      <c r="D3" s="96" t="s">
        <v>298</v>
      </c>
      <c r="F3" s="96" t="s">
        <v>1</v>
      </c>
      <c r="G3" s="96" t="s">
        <v>0</v>
      </c>
      <c r="H3" s="96" t="s">
        <v>406</v>
      </c>
      <c r="I3" s="96" t="s">
        <v>298</v>
      </c>
      <c r="K3" s="94" t="s">
        <v>1</v>
      </c>
      <c r="L3" s="95" t="s">
        <v>0</v>
      </c>
      <c r="M3" s="95" t="s">
        <v>406</v>
      </c>
      <c r="N3" s="97" t="s">
        <v>298</v>
      </c>
      <c r="P3" s="94" t="s">
        <v>1</v>
      </c>
      <c r="Q3" s="94" t="s">
        <v>0</v>
      </c>
      <c r="R3" s="94" t="s">
        <v>406</v>
      </c>
      <c r="S3" s="94" t="s">
        <v>298</v>
      </c>
    </row>
    <row r="4" spans="1:19" x14ac:dyDescent="0.25">
      <c r="A4" s="4" t="s">
        <v>2</v>
      </c>
      <c r="B4" s="98" t="s">
        <v>171</v>
      </c>
      <c r="C4" s="99">
        <v>155.36500000000001</v>
      </c>
      <c r="D4" s="7" t="s">
        <v>363</v>
      </c>
      <c r="F4" s="5" t="s">
        <v>3</v>
      </c>
      <c r="G4" s="5" t="s">
        <v>172</v>
      </c>
      <c r="H4" s="6">
        <v>223</v>
      </c>
      <c r="I4" s="6">
        <v>55.03</v>
      </c>
      <c r="K4" s="4" t="s">
        <v>3</v>
      </c>
      <c r="L4" s="4" t="s">
        <v>172</v>
      </c>
      <c r="M4" s="100">
        <v>223</v>
      </c>
      <c r="N4" s="101">
        <v>44.04</v>
      </c>
      <c r="P4" s="1" t="s">
        <v>3</v>
      </c>
      <c r="Q4" s="1" t="s">
        <v>172</v>
      </c>
      <c r="R4" s="2">
        <v>216</v>
      </c>
      <c r="S4" s="2">
        <v>35.78</v>
      </c>
    </row>
    <row r="5" spans="1:19" x14ac:dyDescent="0.25">
      <c r="A5" s="4" t="s">
        <v>3</v>
      </c>
      <c r="B5" s="98" t="s">
        <v>172</v>
      </c>
      <c r="C5" s="99">
        <v>223</v>
      </c>
      <c r="D5" s="6">
        <v>91.07</v>
      </c>
      <c r="F5" s="5" t="s">
        <v>4</v>
      </c>
      <c r="G5" s="5" t="s">
        <v>173</v>
      </c>
      <c r="H5" s="6">
        <v>84.77</v>
      </c>
      <c r="I5" s="6">
        <v>13.93</v>
      </c>
      <c r="K5" s="4" t="s">
        <v>4</v>
      </c>
      <c r="L5" s="4" t="s">
        <v>173</v>
      </c>
      <c r="M5" s="100">
        <v>78.099999999999994</v>
      </c>
      <c r="N5" s="101">
        <v>11.08</v>
      </c>
      <c r="P5" s="1" t="s">
        <v>5</v>
      </c>
      <c r="Q5" s="1" t="s">
        <v>174</v>
      </c>
      <c r="R5" s="2">
        <v>1232</v>
      </c>
      <c r="S5" s="2">
        <v>179.67</v>
      </c>
    </row>
    <row r="6" spans="1:19" x14ac:dyDescent="0.25">
      <c r="A6" s="4" t="s">
        <v>4</v>
      </c>
      <c r="B6" s="98" t="s">
        <v>173</v>
      </c>
      <c r="C6" s="99">
        <v>84.77</v>
      </c>
      <c r="D6" s="6">
        <v>13.68</v>
      </c>
      <c r="F6" s="5" t="s">
        <v>5</v>
      </c>
      <c r="G6" s="5" t="s">
        <v>174</v>
      </c>
      <c r="H6" s="6">
        <v>2169.5</v>
      </c>
      <c r="I6" s="6">
        <v>501.95</v>
      </c>
      <c r="K6" s="4" t="s">
        <v>5</v>
      </c>
      <c r="L6" s="4" t="s">
        <v>174</v>
      </c>
      <c r="M6" s="100">
        <v>2169.5</v>
      </c>
      <c r="N6" s="101">
        <v>466.87</v>
      </c>
      <c r="P6" s="1" t="s">
        <v>6</v>
      </c>
      <c r="Q6" s="1" t="s">
        <v>175</v>
      </c>
      <c r="R6" s="2">
        <v>57.97</v>
      </c>
      <c r="S6" s="2">
        <v>13.08</v>
      </c>
    </row>
    <row r="7" spans="1:19" x14ac:dyDescent="0.25">
      <c r="A7" s="4" t="s">
        <v>5</v>
      </c>
      <c r="B7" s="98" t="s">
        <v>174</v>
      </c>
      <c r="C7" s="99">
        <v>2169.5</v>
      </c>
      <c r="D7" s="6">
        <v>458.09</v>
      </c>
      <c r="F7" s="5" t="s">
        <v>6</v>
      </c>
      <c r="G7" s="5" t="s">
        <v>175</v>
      </c>
      <c r="H7" s="6">
        <v>71.930000000000007</v>
      </c>
      <c r="I7" s="6">
        <v>28.33</v>
      </c>
      <c r="K7" s="4" t="s">
        <v>6</v>
      </c>
      <c r="L7" s="4" t="s">
        <v>175</v>
      </c>
      <c r="M7" s="100">
        <v>69.489999999999995</v>
      </c>
      <c r="N7" s="101">
        <v>29.91</v>
      </c>
      <c r="P7" s="1" t="s">
        <v>7</v>
      </c>
      <c r="Q7" s="1" t="s">
        <v>176</v>
      </c>
      <c r="R7" s="2">
        <v>283</v>
      </c>
      <c r="S7" s="2">
        <v>0</v>
      </c>
    </row>
    <row r="8" spans="1:19" x14ac:dyDescent="0.25">
      <c r="A8" s="4" t="s">
        <v>6</v>
      </c>
      <c r="B8" s="98" t="s">
        <v>175</v>
      </c>
      <c r="C8" s="99">
        <v>67</v>
      </c>
      <c r="D8" s="6">
        <v>12.14</v>
      </c>
      <c r="F8" s="5" t="s">
        <v>7</v>
      </c>
      <c r="G8" s="5" t="s">
        <v>176</v>
      </c>
      <c r="H8" s="6">
        <v>302</v>
      </c>
      <c r="I8" s="6">
        <v>5.71</v>
      </c>
      <c r="K8" s="4" t="s">
        <v>7</v>
      </c>
      <c r="L8" s="4" t="s">
        <v>176</v>
      </c>
      <c r="M8" s="100">
        <v>302</v>
      </c>
      <c r="N8" s="101">
        <v>1.56</v>
      </c>
      <c r="P8" s="1" t="s">
        <v>9</v>
      </c>
      <c r="Q8" s="1" t="s">
        <v>178</v>
      </c>
      <c r="R8" s="2">
        <v>28.9</v>
      </c>
      <c r="S8" s="2">
        <v>14.88</v>
      </c>
    </row>
    <row r="9" spans="1:19" x14ac:dyDescent="0.25">
      <c r="A9" s="4" t="s">
        <v>7</v>
      </c>
      <c r="B9" s="98" t="s">
        <v>176</v>
      </c>
      <c r="C9" s="99">
        <v>301.97000000000003</v>
      </c>
      <c r="D9" s="6">
        <v>3.66</v>
      </c>
      <c r="F9" s="5" t="s">
        <v>8</v>
      </c>
      <c r="G9" s="5" t="s">
        <v>177</v>
      </c>
      <c r="H9" s="6">
        <v>55.9499</v>
      </c>
      <c r="I9" s="6">
        <v>0</v>
      </c>
      <c r="K9" s="4" t="s">
        <v>8</v>
      </c>
      <c r="L9" s="4" t="s">
        <v>177</v>
      </c>
      <c r="M9" s="100">
        <v>55.9499</v>
      </c>
      <c r="N9" s="101">
        <v>0</v>
      </c>
      <c r="P9" s="1" t="s">
        <v>12</v>
      </c>
      <c r="Q9" s="1" t="s">
        <v>181</v>
      </c>
      <c r="R9" s="2">
        <v>28.2</v>
      </c>
      <c r="S9" s="2">
        <v>8.11</v>
      </c>
    </row>
    <row r="10" spans="1:19" x14ac:dyDescent="0.25">
      <c r="A10" s="4" t="s">
        <v>8</v>
      </c>
      <c r="B10" s="98" t="s">
        <v>177</v>
      </c>
      <c r="C10" s="99">
        <v>55.9499</v>
      </c>
      <c r="D10" s="6">
        <v>0.02</v>
      </c>
      <c r="F10" s="5" t="s">
        <v>9</v>
      </c>
      <c r="G10" s="5" t="s">
        <v>178</v>
      </c>
      <c r="H10" s="6">
        <v>198.3</v>
      </c>
      <c r="I10" s="6">
        <v>112.6</v>
      </c>
      <c r="K10" s="4" t="s">
        <v>9</v>
      </c>
      <c r="L10" s="4" t="s">
        <v>178</v>
      </c>
      <c r="M10" s="100">
        <v>198.3</v>
      </c>
      <c r="N10" s="101">
        <v>99.35</v>
      </c>
      <c r="P10" s="1" t="s">
        <v>13</v>
      </c>
      <c r="Q10" s="1" t="s">
        <v>182</v>
      </c>
      <c r="R10" s="2">
        <v>184.38</v>
      </c>
      <c r="S10" s="2">
        <v>29.08</v>
      </c>
    </row>
    <row r="11" spans="1:19" x14ac:dyDescent="0.25">
      <c r="A11" s="4" t="s">
        <v>9</v>
      </c>
      <c r="B11" s="98" t="s">
        <v>178</v>
      </c>
      <c r="C11" s="99">
        <v>198.3</v>
      </c>
      <c r="D11" s="6">
        <v>112.79</v>
      </c>
      <c r="F11" s="5" t="s">
        <v>10</v>
      </c>
      <c r="G11" s="5" t="s">
        <v>179</v>
      </c>
      <c r="H11" s="6">
        <v>74.400000000000006</v>
      </c>
      <c r="I11" s="6">
        <v>30.42</v>
      </c>
      <c r="K11" s="4" t="s">
        <v>10</v>
      </c>
      <c r="L11" s="4" t="s">
        <v>179</v>
      </c>
      <c r="M11" s="100">
        <v>74.400000000000006</v>
      </c>
      <c r="N11" s="101">
        <v>31.06</v>
      </c>
      <c r="P11" s="1" t="s">
        <v>14</v>
      </c>
      <c r="Q11" s="1" t="s">
        <v>183</v>
      </c>
      <c r="R11" s="2">
        <v>64.400000000000006</v>
      </c>
      <c r="S11" s="2">
        <v>16.440000000000001</v>
      </c>
    </row>
    <row r="12" spans="1:19" x14ac:dyDescent="0.25">
      <c r="A12" s="4" t="s">
        <v>10</v>
      </c>
      <c r="B12" s="98" t="s">
        <v>179</v>
      </c>
      <c r="C12" s="99">
        <v>74.41</v>
      </c>
      <c r="D12" s="6">
        <v>9.5</v>
      </c>
      <c r="F12" s="5" t="s">
        <v>11</v>
      </c>
      <c r="G12" s="5" t="s">
        <v>180</v>
      </c>
      <c r="H12" s="6">
        <v>52.12</v>
      </c>
      <c r="I12" s="6">
        <v>23.05</v>
      </c>
      <c r="K12" s="4" t="s">
        <v>11</v>
      </c>
      <c r="L12" s="4" t="s">
        <v>180</v>
      </c>
      <c r="M12" s="100">
        <v>52.12</v>
      </c>
      <c r="N12" s="101">
        <v>21.54</v>
      </c>
      <c r="P12" s="1" t="s">
        <v>15</v>
      </c>
      <c r="Q12" s="1" t="s">
        <v>184</v>
      </c>
      <c r="R12" s="2">
        <v>61.46</v>
      </c>
      <c r="S12" s="2">
        <v>38</v>
      </c>
    </row>
    <row r="13" spans="1:19" x14ac:dyDescent="0.25">
      <c r="A13" s="4" t="s">
        <v>11</v>
      </c>
      <c r="B13" s="98" t="s">
        <v>180</v>
      </c>
      <c r="C13" s="99">
        <v>52.12</v>
      </c>
      <c r="D13" s="6">
        <v>6</v>
      </c>
      <c r="F13" s="5" t="s">
        <v>12</v>
      </c>
      <c r="G13" s="5" t="s">
        <v>181</v>
      </c>
      <c r="H13" s="6">
        <v>65.400000000000006</v>
      </c>
      <c r="I13" s="6">
        <v>12.19</v>
      </c>
      <c r="K13" s="4" t="s">
        <v>12</v>
      </c>
      <c r="L13" s="4" t="s">
        <v>181</v>
      </c>
      <c r="M13" s="100">
        <v>65.400000000000006</v>
      </c>
      <c r="N13" s="101">
        <v>11.61</v>
      </c>
      <c r="P13" s="1" t="s">
        <v>16</v>
      </c>
      <c r="Q13" s="1" t="s">
        <v>185</v>
      </c>
      <c r="R13" s="2">
        <v>283.2</v>
      </c>
      <c r="S13" s="2">
        <v>26.95</v>
      </c>
    </row>
    <row r="14" spans="1:19" x14ac:dyDescent="0.25">
      <c r="A14" s="4" t="s">
        <v>12</v>
      </c>
      <c r="B14" s="98" t="s">
        <v>181</v>
      </c>
      <c r="C14" s="99">
        <v>65.400000000000006</v>
      </c>
      <c r="D14" s="6">
        <v>14.37</v>
      </c>
      <c r="F14" s="5" t="s">
        <v>13</v>
      </c>
      <c r="G14" s="5" t="s">
        <v>182</v>
      </c>
      <c r="H14" s="6">
        <v>430.91</v>
      </c>
      <c r="I14" s="6">
        <v>62.65</v>
      </c>
      <c r="K14" s="4" t="s">
        <v>13</v>
      </c>
      <c r="L14" s="4" t="s">
        <v>182</v>
      </c>
      <c r="M14" s="100">
        <v>430.91</v>
      </c>
      <c r="N14" s="101">
        <v>54.57</v>
      </c>
      <c r="P14" s="1" t="s">
        <v>19</v>
      </c>
      <c r="Q14" s="1" t="s">
        <v>188</v>
      </c>
      <c r="R14" s="2">
        <v>231.06100000000001</v>
      </c>
      <c r="S14" s="2">
        <v>20.260000000000002</v>
      </c>
    </row>
    <row r="15" spans="1:19" x14ac:dyDescent="0.25">
      <c r="A15" s="4" t="s">
        <v>13</v>
      </c>
      <c r="B15" s="98" t="s">
        <v>182</v>
      </c>
      <c r="C15" s="99">
        <v>430.91</v>
      </c>
      <c r="D15" s="6">
        <v>61.13</v>
      </c>
      <c r="F15" s="5" t="s">
        <v>14</v>
      </c>
      <c r="G15" s="5" t="s">
        <v>183</v>
      </c>
      <c r="H15" s="6">
        <v>105.98050000000001</v>
      </c>
      <c r="I15" s="6">
        <v>13.77</v>
      </c>
      <c r="K15" s="4" t="s">
        <v>14</v>
      </c>
      <c r="L15" s="4" t="s">
        <v>183</v>
      </c>
      <c r="M15" s="100">
        <v>105.98050000000001</v>
      </c>
      <c r="N15" s="101">
        <v>15.25</v>
      </c>
      <c r="P15" s="1" t="s">
        <v>22</v>
      </c>
      <c r="Q15" s="1" t="s">
        <v>191</v>
      </c>
      <c r="R15" s="2">
        <v>1258</v>
      </c>
      <c r="S15" s="2">
        <v>795.25</v>
      </c>
    </row>
    <row r="16" spans="1:19" x14ac:dyDescent="0.25">
      <c r="A16" s="4" t="s">
        <v>14</v>
      </c>
      <c r="B16" s="98" t="s">
        <v>183</v>
      </c>
      <c r="C16" s="99">
        <v>105.98050000000001</v>
      </c>
      <c r="D16" s="6">
        <v>15.78</v>
      </c>
      <c r="F16" s="5" t="s">
        <v>15</v>
      </c>
      <c r="G16" s="5" t="s">
        <v>184</v>
      </c>
      <c r="H16" s="6">
        <v>81.34</v>
      </c>
      <c r="I16" s="6">
        <v>31.51</v>
      </c>
      <c r="K16" s="4" t="s">
        <v>15</v>
      </c>
      <c r="L16" s="4" t="s">
        <v>184</v>
      </c>
      <c r="M16" s="100">
        <v>81.34</v>
      </c>
      <c r="N16" s="101">
        <v>31.68</v>
      </c>
      <c r="P16" s="1" t="s">
        <v>25</v>
      </c>
      <c r="Q16" s="1" t="s">
        <v>194</v>
      </c>
      <c r="R16" s="2">
        <v>85.92</v>
      </c>
      <c r="S16" s="2">
        <v>7.66</v>
      </c>
    </row>
    <row r="17" spans="1:19" x14ac:dyDescent="0.25">
      <c r="A17" s="4" t="s">
        <v>15</v>
      </c>
      <c r="B17" s="98" t="s">
        <v>184</v>
      </c>
      <c r="C17" s="99">
        <v>81.34</v>
      </c>
      <c r="D17" s="6">
        <v>32.700000000000003</v>
      </c>
      <c r="F17" s="5" t="s">
        <v>16</v>
      </c>
      <c r="G17" s="5" t="s">
        <v>185</v>
      </c>
      <c r="H17" s="6">
        <v>1129</v>
      </c>
      <c r="I17" s="6">
        <v>150.84</v>
      </c>
      <c r="K17" s="4" t="s">
        <v>16</v>
      </c>
      <c r="L17" s="4" t="s">
        <v>185</v>
      </c>
      <c r="M17" s="100">
        <v>1127.82</v>
      </c>
      <c r="N17" s="101">
        <v>128.71</v>
      </c>
      <c r="P17" s="1" t="s">
        <v>348</v>
      </c>
      <c r="Q17" s="1" t="s">
        <v>353</v>
      </c>
      <c r="R17" s="2">
        <v>138</v>
      </c>
      <c r="S17" s="2">
        <v>91.7</v>
      </c>
    </row>
    <row r="18" spans="1:19" x14ac:dyDescent="0.25">
      <c r="A18" s="4" t="s">
        <v>16</v>
      </c>
      <c r="B18" s="98" t="s">
        <v>185</v>
      </c>
      <c r="C18" s="99">
        <v>1129</v>
      </c>
      <c r="D18" s="6">
        <v>189.45</v>
      </c>
      <c r="F18" s="5" t="s">
        <v>17</v>
      </c>
      <c r="G18" s="5" t="s">
        <v>186</v>
      </c>
      <c r="H18" s="6">
        <v>179.58</v>
      </c>
      <c r="I18" s="6">
        <v>16.670000000000002</v>
      </c>
      <c r="K18" s="4" t="s">
        <v>17</v>
      </c>
      <c r="L18" s="4" t="s">
        <v>186</v>
      </c>
      <c r="M18" s="100">
        <v>179.58</v>
      </c>
      <c r="N18" s="101">
        <v>21.53</v>
      </c>
      <c r="P18" s="1" t="s">
        <v>30</v>
      </c>
      <c r="Q18" s="1" t="s">
        <v>199</v>
      </c>
      <c r="R18" s="2">
        <v>28.09</v>
      </c>
      <c r="S18" s="2">
        <v>5.12</v>
      </c>
    </row>
    <row r="19" spans="1:19" x14ac:dyDescent="0.25">
      <c r="A19" s="4" t="s">
        <v>17</v>
      </c>
      <c r="B19" s="98" t="s">
        <v>186</v>
      </c>
      <c r="C19" s="99">
        <v>179.58</v>
      </c>
      <c r="D19" s="6">
        <v>12.39</v>
      </c>
      <c r="F19" s="5" t="s">
        <v>18</v>
      </c>
      <c r="G19" s="5" t="s">
        <v>187</v>
      </c>
      <c r="H19" s="6">
        <v>43975.6</v>
      </c>
      <c r="I19" s="6">
        <v>708.37</v>
      </c>
      <c r="K19" s="4" t="s">
        <v>18</v>
      </c>
      <c r="L19" s="4" t="s">
        <v>187</v>
      </c>
      <c r="M19" s="100">
        <v>43975.6</v>
      </c>
      <c r="N19" s="101">
        <v>269.88</v>
      </c>
      <c r="P19" s="1" t="s">
        <v>31</v>
      </c>
      <c r="Q19" s="1" t="s">
        <v>200</v>
      </c>
      <c r="R19" s="2">
        <v>237.33</v>
      </c>
      <c r="S19" s="2">
        <v>17.61</v>
      </c>
    </row>
    <row r="20" spans="1:19" x14ac:dyDescent="0.25">
      <c r="A20" s="4" t="s">
        <v>18</v>
      </c>
      <c r="B20" s="98" t="s">
        <v>187</v>
      </c>
      <c r="C20" s="99">
        <v>43975.6</v>
      </c>
      <c r="D20" s="6">
        <v>797.99</v>
      </c>
      <c r="F20" s="5" t="s">
        <v>19</v>
      </c>
      <c r="G20" s="5" t="s">
        <v>188</v>
      </c>
      <c r="H20" s="6">
        <v>449.3</v>
      </c>
      <c r="I20" s="6">
        <v>66.08</v>
      </c>
      <c r="K20" s="4" t="s">
        <v>19</v>
      </c>
      <c r="L20" s="4" t="s">
        <v>188</v>
      </c>
      <c r="M20" s="100">
        <v>449.3</v>
      </c>
      <c r="N20" s="101">
        <v>79.45</v>
      </c>
      <c r="P20" s="1" t="s">
        <v>32</v>
      </c>
      <c r="Q20" s="1" t="s">
        <v>201</v>
      </c>
      <c r="R20" s="2">
        <v>116.75</v>
      </c>
      <c r="S20" s="2">
        <v>6.95</v>
      </c>
    </row>
    <row r="21" spans="1:19" x14ac:dyDescent="0.25">
      <c r="A21" s="4" t="s">
        <v>19</v>
      </c>
      <c r="B21" s="98" t="s">
        <v>188</v>
      </c>
      <c r="C21" s="99">
        <v>441.36</v>
      </c>
      <c r="D21" s="6">
        <v>63.2</v>
      </c>
      <c r="F21" s="5" t="s">
        <v>21</v>
      </c>
      <c r="G21" s="5" t="s">
        <v>190</v>
      </c>
      <c r="H21" s="6">
        <v>231.5</v>
      </c>
      <c r="I21" s="6">
        <v>0</v>
      </c>
      <c r="K21" s="4" t="s">
        <v>21</v>
      </c>
      <c r="L21" s="4" t="s">
        <v>190</v>
      </c>
      <c r="M21" s="100">
        <v>231.5</v>
      </c>
      <c r="N21" s="102">
        <v>0</v>
      </c>
      <c r="P21" s="1" t="s">
        <v>35</v>
      </c>
      <c r="Q21" s="1" t="s">
        <v>204</v>
      </c>
      <c r="R21" s="2">
        <v>167.72</v>
      </c>
      <c r="S21" s="2">
        <v>49.14</v>
      </c>
    </row>
    <row r="22" spans="1:19" x14ac:dyDescent="0.25">
      <c r="A22" s="4" t="s">
        <v>20</v>
      </c>
      <c r="B22" s="98" t="s">
        <v>189</v>
      </c>
      <c r="C22" s="99">
        <v>129.5</v>
      </c>
      <c r="D22" s="7" t="s">
        <v>363</v>
      </c>
      <c r="F22" s="5" t="s">
        <v>22</v>
      </c>
      <c r="G22" s="5" t="s">
        <v>191</v>
      </c>
      <c r="H22" s="6">
        <v>1258</v>
      </c>
      <c r="I22" s="6">
        <v>989.93</v>
      </c>
      <c r="K22" s="4" t="s">
        <v>22</v>
      </c>
      <c r="L22" s="4" t="s">
        <v>191</v>
      </c>
      <c r="M22" s="100">
        <v>1258</v>
      </c>
      <c r="N22" s="101">
        <v>760.54</v>
      </c>
      <c r="P22" s="1" t="s">
        <v>346</v>
      </c>
      <c r="Q22" s="1" t="s">
        <v>347</v>
      </c>
      <c r="R22" s="2">
        <v>131.30000000000001</v>
      </c>
      <c r="S22" s="2">
        <v>40.1</v>
      </c>
    </row>
    <row r="23" spans="1:19" x14ac:dyDescent="0.25">
      <c r="A23" s="4" t="s">
        <v>21</v>
      </c>
      <c r="B23" s="98" t="s">
        <v>190</v>
      </c>
      <c r="C23" s="99">
        <v>231.5</v>
      </c>
      <c r="D23" s="6">
        <v>0</v>
      </c>
      <c r="F23" s="5" t="s">
        <v>23</v>
      </c>
      <c r="G23" s="5" t="s">
        <v>192</v>
      </c>
      <c r="H23" s="6">
        <v>62.5</v>
      </c>
      <c r="I23" s="6">
        <v>5.27</v>
      </c>
      <c r="K23" s="4" t="s">
        <v>23</v>
      </c>
      <c r="L23" s="4" t="s">
        <v>192</v>
      </c>
      <c r="M23" s="100">
        <v>62.5</v>
      </c>
      <c r="N23" s="101">
        <v>0</v>
      </c>
      <c r="P23" s="1" t="s">
        <v>38</v>
      </c>
      <c r="Q23" s="1" t="s">
        <v>207</v>
      </c>
      <c r="R23" s="2">
        <v>95.29</v>
      </c>
      <c r="S23" s="2">
        <v>15.04</v>
      </c>
    </row>
    <row r="24" spans="1:19" x14ac:dyDescent="0.25">
      <c r="A24" s="4" t="s">
        <v>22</v>
      </c>
      <c r="B24" s="98" t="s">
        <v>191</v>
      </c>
      <c r="C24" s="99">
        <v>1258</v>
      </c>
      <c r="D24" s="6">
        <v>958.11</v>
      </c>
      <c r="F24" s="5" t="s">
        <v>24</v>
      </c>
      <c r="G24" s="5" t="s">
        <v>193</v>
      </c>
      <c r="H24" s="6">
        <v>38.5</v>
      </c>
      <c r="I24" s="6">
        <v>27.17</v>
      </c>
      <c r="K24" s="4" t="s">
        <v>24</v>
      </c>
      <c r="L24" s="4" t="s">
        <v>193</v>
      </c>
      <c r="M24" s="100">
        <v>38.5</v>
      </c>
      <c r="N24" s="101">
        <v>25.92</v>
      </c>
      <c r="P24" s="1" t="s">
        <v>42</v>
      </c>
      <c r="Q24" s="1" t="s">
        <v>211</v>
      </c>
      <c r="R24" s="2">
        <v>72.099999999999994</v>
      </c>
      <c r="S24" s="2">
        <v>5.27</v>
      </c>
    </row>
    <row r="25" spans="1:19" x14ac:dyDescent="0.25">
      <c r="A25" s="4" t="s">
        <v>23</v>
      </c>
      <c r="B25" s="98" t="s">
        <v>192</v>
      </c>
      <c r="C25" s="99">
        <v>62.5</v>
      </c>
      <c r="D25" s="6">
        <v>23.88</v>
      </c>
      <c r="F25" s="5" t="s">
        <v>25</v>
      </c>
      <c r="G25" s="5" t="s">
        <v>194</v>
      </c>
      <c r="H25" s="6">
        <v>81.569999999999993</v>
      </c>
      <c r="I25" s="6">
        <v>6.63</v>
      </c>
      <c r="K25" s="4" t="s">
        <v>25</v>
      </c>
      <c r="L25" s="4" t="s">
        <v>194</v>
      </c>
      <c r="M25" s="100">
        <v>81.569999999999993</v>
      </c>
      <c r="N25" s="101">
        <v>6.54</v>
      </c>
      <c r="P25" s="1" t="s">
        <v>44</v>
      </c>
      <c r="Q25" s="1" t="s">
        <v>213</v>
      </c>
      <c r="R25" s="2">
        <v>845.66499999999996</v>
      </c>
      <c r="S25" s="2">
        <v>1.51</v>
      </c>
    </row>
    <row r="26" spans="1:19" x14ac:dyDescent="0.25">
      <c r="A26" s="4" t="s">
        <v>24</v>
      </c>
      <c r="B26" s="98" t="s">
        <v>193</v>
      </c>
      <c r="C26" s="99">
        <v>38.5</v>
      </c>
      <c r="D26" s="6">
        <v>29.89</v>
      </c>
      <c r="F26" s="5" t="s">
        <v>342</v>
      </c>
      <c r="G26" s="5" t="s">
        <v>343</v>
      </c>
      <c r="H26" s="6">
        <v>25.3</v>
      </c>
      <c r="I26" s="6">
        <v>12.33</v>
      </c>
      <c r="K26" s="4" t="s">
        <v>342</v>
      </c>
      <c r="L26" s="4" t="s">
        <v>343</v>
      </c>
      <c r="M26" s="100">
        <v>25.3</v>
      </c>
      <c r="N26" s="101">
        <v>16.489999999999998</v>
      </c>
      <c r="P26" s="1" t="s">
        <v>45</v>
      </c>
      <c r="Q26" s="1" t="s">
        <v>214</v>
      </c>
      <c r="R26" s="2">
        <v>33.44</v>
      </c>
      <c r="S26" s="2">
        <v>18.309999999999999</v>
      </c>
    </row>
    <row r="27" spans="1:19" x14ac:dyDescent="0.25">
      <c r="A27" s="4" t="s">
        <v>25</v>
      </c>
      <c r="B27" s="98" t="s">
        <v>194</v>
      </c>
      <c r="C27" s="99">
        <v>81.569999999999993</v>
      </c>
      <c r="D27" s="6">
        <v>6.23</v>
      </c>
      <c r="F27" s="5" t="s">
        <v>26</v>
      </c>
      <c r="G27" s="5" t="s">
        <v>195</v>
      </c>
      <c r="H27" s="6">
        <v>55.32</v>
      </c>
      <c r="I27" s="6">
        <v>3.06</v>
      </c>
      <c r="K27" s="1" t="s">
        <v>26</v>
      </c>
      <c r="L27" s="8" t="s">
        <v>195</v>
      </c>
      <c r="M27" s="103">
        <v>55.32</v>
      </c>
      <c r="N27" s="6">
        <v>2.64</v>
      </c>
      <c r="P27" s="1" t="s">
        <v>47</v>
      </c>
      <c r="Q27" s="1" t="s">
        <v>216</v>
      </c>
      <c r="R27" s="2">
        <v>26.52</v>
      </c>
      <c r="S27" s="2">
        <v>9.8699999999999992</v>
      </c>
    </row>
    <row r="28" spans="1:19" x14ac:dyDescent="0.25">
      <c r="A28" s="1" t="s">
        <v>26</v>
      </c>
      <c r="B28" s="8" t="s">
        <v>195</v>
      </c>
      <c r="C28" s="103">
        <v>55.32</v>
      </c>
      <c r="D28" s="6">
        <v>20.87</v>
      </c>
      <c r="F28" s="5" t="s">
        <v>27</v>
      </c>
      <c r="G28" s="5" t="s">
        <v>196</v>
      </c>
      <c r="H28" s="6">
        <v>56.4</v>
      </c>
      <c r="I28" s="6">
        <v>0.49</v>
      </c>
      <c r="K28" s="4" t="s">
        <v>27</v>
      </c>
      <c r="L28" s="4" t="s">
        <v>196</v>
      </c>
      <c r="M28" s="100">
        <v>56.4</v>
      </c>
      <c r="N28" s="102">
        <v>0</v>
      </c>
      <c r="P28" s="1" t="s">
        <v>48</v>
      </c>
      <c r="Q28" s="1" t="s">
        <v>217</v>
      </c>
      <c r="R28" s="2">
        <v>147.63</v>
      </c>
      <c r="S28" s="2">
        <v>34.49</v>
      </c>
    </row>
    <row r="29" spans="1:19" x14ac:dyDescent="0.25">
      <c r="A29" s="4" t="s">
        <v>27</v>
      </c>
      <c r="B29" s="98" t="s">
        <v>196</v>
      </c>
      <c r="C29" s="99">
        <v>56.4</v>
      </c>
      <c r="D29" s="6">
        <v>4.66</v>
      </c>
      <c r="F29" s="5" t="s">
        <v>28</v>
      </c>
      <c r="G29" s="5" t="s">
        <v>197</v>
      </c>
      <c r="H29" s="6">
        <v>3631.3</v>
      </c>
      <c r="I29" s="7" t="s">
        <v>363</v>
      </c>
      <c r="K29" s="4" t="s">
        <v>29</v>
      </c>
      <c r="L29" s="4" t="s">
        <v>198</v>
      </c>
      <c r="M29" s="100">
        <v>132.63</v>
      </c>
      <c r="N29" s="101">
        <v>90.65</v>
      </c>
      <c r="P29" s="1" t="s">
        <v>49</v>
      </c>
      <c r="Q29" s="1" t="s">
        <v>218</v>
      </c>
      <c r="R29" s="2">
        <v>115.89</v>
      </c>
      <c r="S29" s="2">
        <v>5.82</v>
      </c>
    </row>
    <row r="30" spans="1:19" x14ac:dyDescent="0.25">
      <c r="A30" s="4" t="s">
        <v>28</v>
      </c>
      <c r="B30" s="98" t="s">
        <v>197</v>
      </c>
      <c r="C30" s="99">
        <v>3631.3</v>
      </c>
      <c r="D30" s="7" t="s">
        <v>363</v>
      </c>
      <c r="F30" s="5" t="s">
        <v>29</v>
      </c>
      <c r="G30" s="5" t="s">
        <v>198</v>
      </c>
      <c r="H30" s="6">
        <v>133.55000000000001</v>
      </c>
      <c r="I30" s="6">
        <v>92.03</v>
      </c>
      <c r="K30" s="4" t="s">
        <v>30</v>
      </c>
      <c r="L30" s="4" t="s">
        <v>199</v>
      </c>
      <c r="M30" s="100">
        <v>67.39</v>
      </c>
      <c r="N30" s="101">
        <v>5.32</v>
      </c>
      <c r="P30" s="1" t="s">
        <v>51</v>
      </c>
      <c r="Q30" s="1" t="s">
        <v>220</v>
      </c>
      <c r="R30" s="2">
        <v>78.900000000000006</v>
      </c>
      <c r="S30" s="2">
        <v>18.03</v>
      </c>
    </row>
    <row r="31" spans="1:19" x14ac:dyDescent="0.25">
      <c r="A31" s="4" t="s">
        <v>29</v>
      </c>
      <c r="B31" s="98" t="s">
        <v>198</v>
      </c>
      <c r="C31" s="99">
        <v>133.55000000000001</v>
      </c>
      <c r="D31" s="6">
        <v>94.49</v>
      </c>
      <c r="F31" s="5" t="s">
        <v>30</v>
      </c>
      <c r="G31" s="5" t="s">
        <v>199</v>
      </c>
      <c r="H31" s="6">
        <v>66.290000000000006</v>
      </c>
      <c r="I31" s="6">
        <v>5.27</v>
      </c>
      <c r="K31" s="4" t="s">
        <v>31</v>
      </c>
      <c r="L31" s="4" t="s">
        <v>200</v>
      </c>
      <c r="M31" s="100">
        <v>237.33</v>
      </c>
      <c r="N31" s="101">
        <v>24.37</v>
      </c>
      <c r="P31" s="1" t="s">
        <v>54</v>
      </c>
      <c r="Q31" s="1" t="s">
        <v>223</v>
      </c>
      <c r="R31" s="2">
        <v>70.900000000000006</v>
      </c>
      <c r="S31" s="2">
        <v>4.68</v>
      </c>
    </row>
    <row r="32" spans="1:19" x14ac:dyDescent="0.25">
      <c r="A32" s="4" t="s">
        <v>30</v>
      </c>
      <c r="B32" s="98" t="s">
        <v>199</v>
      </c>
      <c r="C32" s="99">
        <v>66.290000000000006</v>
      </c>
      <c r="D32" s="6">
        <v>5.9</v>
      </c>
      <c r="F32" s="5" t="s">
        <v>31</v>
      </c>
      <c r="G32" s="5" t="s">
        <v>200</v>
      </c>
      <c r="H32" s="6">
        <v>237.33</v>
      </c>
      <c r="I32" s="6">
        <v>41.4</v>
      </c>
      <c r="K32" s="4" t="s">
        <v>32</v>
      </c>
      <c r="L32" s="4" t="s">
        <v>201</v>
      </c>
      <c r="M32" s="100">
        <v>121.05</v>
      </c>
      <c r="N32" s="101">
        <v>24.23</v>
      </c>
      <c r="P32" s="1" t="s">
        <v>55</v>
      </c>
      <c r="Q32" s="1" t="s">
        <v>224</v>
      </c>
      <c r="R32" s="2">
        <v>44.5</v>
      </c>
      <c r="S32" s="2">
        <v>11.7</v>
      </c>
    </row>
    <row r="33" spans="1:19" x14ac:dyDescent="0.25">
      <c r="A33" s="4" t="s">
        <v>31</v>
      </c>
      <c r="B33" s="98" t="s">
        <v>200</v>
      </c>
      <c r="C33" s="99">
        <v>249</v>
      </c>
      <c r="D33" s="6">
        <v>47.67</v>
      </c>
      <c r="F33" s="5" t="s">
        <v>32</v>
      </c>
      <c r="G33" s="5" t="s">
        <v>201</v>
      </c>
      <c r="H33" s="6">
        <v>121.05</v>
      </c>
      <c r="I33" s="6">
        <v>28.67</v>
      </c>
      <c r="K33" s="4" t="s">
        <v>33</v>
      </c>
      <c r="L33" s="4" t="s">
        <v>202</v>
      </c>
      <c r="M33" s="100">
        <v>29.091999999999999</v>
      </c>
      <c r="N33" s="101">
        <v>12.03</v>
      </c>
      <c r="P33" s="1" t="s">
        <v>56</v>
      </c>
      <c r="Q33" s="1" t="s">
        <v>225</v>
      </c>
      <c r="R33" s="2">
        <v>144.69999999999999</v>
      </c>
      <c r="S33" s="2">
        <v>33.43</v>
      </c>
    </row>
    <row r="34" spans="1:19" x14ac:dyDescent="0.25">
      <c r="A34" s="4" t="s">
        <v>32</v>
      </c>
      <c r="B34" s="98" t="s">
        <v>201</v>
      </c>
      <c r="C34" s="99">
        <v>140.34</v>
      </c>
      <c r="D34" s="6">
        <v>38.270000000000003</v>
      </c>
      <c r="F34" s="5" t="s">
        <v>33</v>
      </c>
      <c r="G34" s="5" t="s">
        <v>202</v>
      </c>
      <c r="H34" s="6">
        <v>79.099999999999994</v>
      </c>
      <c r="I34" s="6">
        <v>11.82</v>
      </c>
      <c r="K34" s="4" t="s">
        <v>34</v>
      </c>
      <c r="L34" s="4" t="s">
        <v>203</v>
      </c>
      <c r="M34" s="100">
        <v>81.599999999999994</v>
      </c>
      <c r="N34" s="101">
        <v>12.46</v>
      </c>
      <c r="P34" s="1" t="s">
        <v>57</v>
      </c>
      <c r="Q34" s="1" t="s">
        <v>226</v>
      </c>
      <c r="R34" s="2">
        <v>38.630000000000003</v>
      </c>
      <c r="S34" s="2">
        <v>0.02</v>
      </c>
    </row>
    <row r="35" spans="1:19" x14ac:dyDescent="0.25">
      <c r="A35" s="4" t="s">
        <v>33</v>
      </c>
      <c r="B35" s="98" t="s">
        <v>202</v>
      </c>
      <c r="C35" s="99">
        <v>80.2</v>
      </c>
      <c r="D35" s="6">
        <v>27.61</v>
      </c>
      <c r="F35" s="5" t="s">
        <v>34</v>
      </c>
      <c r="G35" s="5" t="s">
        <v>203</v>
      </c>
      <c r="H35" s="6">
        <v>81.599999999999994</v>
      </c>
      <c r="I35" s="6">
        <v>12.24</v>
      </c>
      <c r="K35" s="4" t="s">
        <v>35</v>
      </c>
      <c r="L35" s="4" t="s">
        <v>204</v>
      </c>
      <c r="M35" s="100">
        <v>24383</v>
      </c>
      <c r="N35" s="101">
        <v>44.01</v>
      </c>
      <c r="P35" s="1" t="s">
        <v>58</v>
      </c>
      <c r="Q35" s="1" t="s">
        <v>227</v>
      </c>
      <c r="R35" s="2">
        <v>100</v>
      </c>
      <c r="S35" s="2">
        <v>8.52</v>
      </c>
    </row>
    <row r="36" spans="1:19" x14ac:dyDescent="0.25">
      <c r="A36" s="4" t="s">
        <v>34</v>
      </c>
      <c r="B36" s="98" t="s">
        <v>203</v>
      </c>
      <c r="C36" s="99">
        <v>81.599999999999994</v>
      </c>
      <c r="D36" s="6">
        <v>14.23</v>
      </c>
      <c r="F36" s="5" t="s">
        <v>35</v>
      </c>
      <c r="G36" s="5" t="s">
        <v>204</v>
      </c>
      <c r="H36" s="6">
        <v>24383</v>
      </c>
      <c r="I36" s="6">
        <v>113.09</v>
      </c>
      <c r="K36" s="4" t="s">
        <v>36</v>
      </c>
      <c r="L36" s="4" t="s">
        <v>205</v>
      </c>
      <c r="M36" s="100">
        <v>11861.4</v>
      </c>
      <c r="N36" s="101">
        <v>1898.59</v>
      </c>
      <c r="P36" s="1" t="s">
        <v>60</v>
      </c>
      <c r="Q36" s="1" t="s">
        <v>229</v>
      </c>
      <c r="R36" s="2">
        <v>248.5</v>
      </c>
      <c r="S36" s="2">
        <v>6.72</v>
      </c>
    </row>
    <row r="37" spans="1:19" x14ac:dyDescent="0.25">
      <c r="A37" s="4" t="s">
        <v>35</v>
      </c>
      <c r="B37" s="98" t="s">
        <v>204</v>
      </c>
      <c r="C37" s="99">
        <v>44956</v>
      </c>
      <c r="D37" s="6">
        <v>147.44999999999999</v>
      </c>
      <c r="F37" s="5" t="s">
        <v>36</v>
      </c>
      <c r="G37" s="5" t="s">
        <v>205</v>
      </c>
      <c r="H37" s="6">
        <v>11861</v>
      </c>
      <c r="I37" s="6">
        <v>3060.71</v>
      </c>
      <c r="K37" s="4" t="s">
        <v>346</v>
      </c>
      <c r="L37" s="4" t="s">
        <v>347</v>
      </c>
      <c r="M37" s="100">
        <v>109.51</v>
      </c>
      <c r="N37" s="102" t="s">
        <v>363</v>
      </c>
      <c r="P37" s="1" t="s">
        <v>148</v>
      </c>
      <c r="Q37" s="1" t="s">
        <v>319</v>
      </c>
      <c r="R37" s="2">
        <v>29.1</v>
      </c>
      <c r="S37" s="2">
        <v>0.99</v>
      </c>
    </row>
    <row r="38" spans="1:19" x14ac:dyDescent="0.25">
      <c r="A38" s="4" t="s">
        <v>36</v>
      </c>
      <c r="B38" s="98" t="s">
        <v>205</v>
      </c>
      <c r="C38" s="99">
        <v>29477</v>
      </c>
      <c r="D38" s="6">
        <v>3381.65</v>
      </c>
      <c r="F38" s="5" t="s">
        <v>37</v>
      </c>
      <c r="G38" s="5" t="s">
        <v>206</v>
      </c>
      <c r="H38" s="6">
        <v>25.88</v>
      </c>
      <c r="I38" s="6">
        <v>8.09</v>
      </c>
      <c r="K38" s="4" t="s">
        <v>37</v>
      </c>
      <c r="L38" s="4" t="s">
        <v>206</v>
      </c>
      <c r="M38" s="100">
        <v>25.88</v>
      </c>
      <c r="N38" s="101">
        <v>6.68</v>
      </c>
      <c r="P38" s="1" t="s">
        <v>61</v>
      </c>
      <c r="Q38" s="1" t="s">
        <v>230</v>
      </c>
      <c r="R38" s="2">
        <v>150.5</v>
      </c>
      <c r="S38" s="2">
        <v>62.75</v>
      </c>
    </row>
    <row r="39" spans="1:19" x14ac:dyDescent="0.25">
      <c r="A39" s="4" t="s">
        <v>37</v>
      </c>
      <c r="B39" s="98" t="s">
        <v>206</v>
      </c>
      <c r="C39" s="99">
        <v>25.88</v>
      </c>
      <c r="D39" s="6">
        <v>6.12</v>
      </c>
      <c r="F39" s="5" t="s">
        <v>38</v>
      </c>
      <c r="G39" s="5" t="s">
        <v>207</v>
      </c>
      <c r="H39" s="6">
        <v>99</v>
      </c>
      <c r="I39" s="6">
        <v>16.489999999999998</v>
      </c>
      <c r="K39" s="4" t="s">
        <v>38</v>
      </c>
      <c r="L39" s="4" t="s">
        <v>207</v>
      </c>
      <c r="M39" s="100">
        <v>99</v>
      </c>
      <c r="N39" s="101">
        <v>21.32</v>
      </c>
      <c r="P39" s="1" t="s">
        <v>63</v>
      </c>
      <c r="Q39" s="1" t="s">
        <v>232</v>
      </c>
      <c r="R39" s="2">
        <v>970.8</v>
      </c>
      <c r="S39" s="2">
        <v>228.98</v>
      </c>
    </row>
    <row r="40" spans="1:19" x14ac:dyDescent="0.25">
      <c r="A40" s="4" t="s">
        <v>38</v>
      </c>
      <c r="B40" s="98" t="s">
        <v>207</v>
      </c>
      <c r="C40" s="99">
        <v>99</v>
      </c>
      <c r="D40" s="6">
        <v>22.26</v>
      </c>
      <c r="F40" s="5" t="s">
        <v>39</v>
      </c>
      <c r="G40" s="5" t="s">
        <v>208</v>
      </c>
      <c r="H40" s="6">
        <v>162.83000000000001</v>
      </c>
      <c r="I40" s="6">
        <v>17.690000000000001</v>
      </c>
      <c r="K40" s="4" t="s">
        <v>39</v>
      </c>
      <c r="L40" s="4" t="s">
        <v>208</v>
      </c>
      <c r="M40" s="100">
        <v>162.83000000000001</v>
      </c>
      <c r="N40" s="101">
        <v>13.7</v>
      </c>
      <c r="P40" s="1" t="s">
        <v>349</v>
      </c>
      <c r="Q40" s="1" t="s">
        <v>354</v>
      </c>
      <c r="R40" s="2">
        <v>25.86</v>
      </c>
      <c r="S40" s="2">
        <v>10.220000000000001</v>
      </c>
    </row>
    <row r="41" spans="1:19" x14ac:dyDescent="0.25">
      <c r="A41" s="4" t="s">
        <v>39</v>
      </c>
      <c r="B41" s="98" t="s">
        <v>208</v>
      </c>
      <c r="C41" s="99">
        <v>162.80000000000001</v>
      </c>
      <c r="D41" s="6">
        <v>21.04</v>
      </c>
      <c r="F41" s="5" t="s">
        <v>40</v>
      </c>
      <c r="G41" s="5" t="s">
        <v>209</v>
      </c>
      <c r="H41" s="6">
        <v>1560.25</v>
      </c>
      <c r="I41" s="6">
        <v>20.22</v>
      </c>
      <c r="K41" s="4" t="s">
        <v>40</v>
      </c>
      <c r="L41" s="4" t="s">
        <v>209</v>
      </c>
      <c r="M41" s="100">
        <v>1560.25</v>
      </c>
      <c r="N41" s="101">
        <v>6.01</v>
      </c>
      <c r="P41" s="1" t="s">
        <v>64</v>
      </c>
      <c r="Q41" s="1" t="s">
        <v>233</v>
      </c>
      <c r="R41" s="2">
        <v>284</v>
      </c>
      <c r="S41" s="2">
        <v>121.76</v>
      </c>
    </row>
    <row r="42" spans="1:19" x14ac:dyDescent="0.25">
      <c r="A42" s="4" t="s">
        <v>40</v>
      </c>
      <c r="B42" s="98" t="s">
        <v>209</v>
      </c>
      <c r="C42" s="99">
        <v>1580</v>
      </c>
      <c r="D42" s="6">
        <v>43.72</v>
      </c>
      <c r="F42" s="5" t="s">
        <v>41</v>
      </c>
      <c r="G42" s="5" t="s">
        <v>210</v>
      </c>
      <c r="H42" s="6">
        <v>42594</v>
      </c>
      <c r="I42" s="6">
        <v>180.21</v>
      </c>
      <c r="K42" s="4" t="s">
        <v>41</v>
      </c>
      <c r="L42" s="4" t="s">
        <v>210</v>
      </c>
      <c r="M42" s="100">
        <v>42594</v>
      </c>
      <c r="N42" s="101">
        <v>66.72</v>
      </c>
      <c r="P42" s="1" t="s">
        <v>65</v>
      </c>
      <c r="Q42" s="1" t="s">
        <v>234</v>
      </c>
      <c r="R42" s="2">
        <v>100</v>
      </c>
      <c r="S42" s="2">
        <v>52.34</v>
      </c>
    </row>
    <row r="43" spans="1:19" x14ac:dyDescent="0.25">
      <c r="A43" s="4" t="s">
        <v>41</v>
      </c>
      <c r="B43" s="98" t="s">
        <v>210</v>
      </c>
      <c r="C43" s="99">
        <v>42594</v>
      </c>
      <c r="D43" s="6">
        <v>327.94</v>
      </c>
      <c r="F43" s="5" t="s">
        <v>42</v>
      </c>
      <c r="G43" s="5" t="s">
        <v>211</v>
      </c>
      <c r="H43" s="6">
        <v>65.400000000000006</v>
      </c>
      <c r="I43" s="6">
        <v>13.27</v>
      </c>
      <c r="K43" s="4" t="s">
        <v>42</v>
      </c>
      <c r="L43" s="4" t="s">
        <v>211</v>
      </c>
      <c r="M43" s="100">
        <v>65.400000000000006</v>
      </c>
      <c r="N43" s="101">
        <v>7.65</v>
      </c>
      <c r="P43" s="1" t="s">
        <v>66</v>
      </c>
      <c r="Q43" s="1" t="s">
        <v>235</v>
      </c>
      <c r="R43" s="2">
        <v>49.26</v>
      </c>
      <c r="S43" s="2">
        <v>17.96</v>
      </c>
    </row>
    <row r="44" spans="1:19" x14ac:dyDescent="0.25">
      <c r="A44" s="4" t="s">
        <v>42</v>
      </c>
      <c r="B44" s="98" t="s">
        <v>211</v>
      </c>
      <c r="C44" s="99">
        <v>50.54</v>
      </c>
      <c r="D44" s="6">
        <v>10.69</v>
      </c>
      <c r="F44" s="5" t="s">
        <v>43</v>
      </c>
      <c r="G44" s="5" t="s">
        <v>212</v>
      </c>
      <c r="H44" s="6">
        <v>30.01</v>
      </c>
      <c r="I44" s="6">
        <v>9.35</v>
      </c>
      <c r="K44" s="4" t="s">
        <v>43</v>
      </c>
      <c r="L44" s="4" t="s">
        <v>212</v>
      </c>
      <c r="M44" s="100">
        <v>30.01</v>
      </c>
      <c r="N44" s="101">
        <v>8.8000000000000007</v>
      </c>
      <c r="P44" s="1" t="s">
        <v>350</v>
      </c>
      <c r="Q44" s="1" t="s">
        <v>355</v>
      </c>
      <c r="R44" s="2">
        <v>147.9</v>
      </c>
      <c r="S44" s="2">
        <v>88.28</v>
      </c>
    </row>
    <row r="45" spans="1:19" x14ac:dyDescent="0.25">
      <c r="A45" s="4" t="s">
        <v>43</v>
      </c>
      <c r="B45" s="98" t="s">
        <v>212</v>
      </c>
      <c r="C45" s="99">
        <v>178.51</v>
      </c>
      <c r="D45" s="6">
        <v>22.68</v>
      </c>
      <c r="F45" s="5" t="s">
        <v>44</v>
      </c>
      <c r="G45" s="5" t="s">
        <v>213</v>
      </c>
      <c r="H45" s="6">
        <v>845.66499999999996</v>
      </c>
      <c r="I45" s="6">
        <v>68.23</v>
      </c>
      <c r="K45" s="4" t="s">
        <v>44</v>
      </c>
      <c r="L45" s="4" t="s">
        <v>213</v>
      </c>
      <c r="M45" s="100">
        <v>845.66499999999996</v>
      </c>
      <c r="N45" s="101">
        <v>6.54</v>
      </c>
      <c r="P45" s="1" t="s">
        <v>351</v>
      </c>
      <c r="Q45" s="1" t="s">
        <v>356</v>
      </c>
      <c r="R45" s="2">
        <v>30.34</v>
      </c>
      <c r="S45" s="2">
        <v>4.1500000000000004</v>
      </c>
    </row>
    <row r="46" spans="1:19" x14ac:dyDescent="0.25">
      <c r="A46" s="4" t="s">
        <v>44</v>
      </c>
      <c r="B46" s="98" t="s">
        <v>213</v>
      </c>
      <c r="C46" s="99">
        <v>845.66499999999996</v>
      </c>
      <c r="D46" s="6">
        <v>36.4</v>
      </c>
      <c r="F46" s="5" t="s">
        <v>45</v>
      </c>
      <c r="G46" s="5" t="s">
        <v>214</v>
      </c>
      <c r="H46" s="6">
        <v>68.8</v>
      </c>
      <c r="I46" s="6">
        <v>21.96</v>
      </c>
      <c r="K46" s="4" t="s">
        <v>45</v>
      </c>
      <c r="L46" s="4" t="s">
        <v>214</v>
      </c>
      <c r="M46" s="100">
        <v>64.599999999999994</v>
      </c>
      <c r="N46" s="101">
        <v>16.87</v>
      </c>
      <c r="P46" s="1" t="s">
        <v>352</v>
      </c>
      <c r="Q46" s="1" t="s">
        <v>357</v>
      </c>
      <c r="R46" s="2">
        <v>45.26</v>
      </c>
      <c r="S46" s="2">
        <v>22.19</v>
      </c>
    </row>
    <row r="47" spans="1:19" x14ac:dyDescent="0.25">
      <c r="A47" s="4" t="s">
        <v>45</v>
      </c>
      <c r="B47" s="98" t="s">
        <v>214</v>
      </c>
      <c r="C47" s="99">
        <v>68.7</v>
      </c>
      <c r="D47" s="6">
        <v>17.57</v>
      </c>
      <c r="F47" s="5" t="s">
        <v>46</v>
      </c>
      <c r="G47" s="5" t="s">
        <v>215</v>
      </c>
      <c r="H47" s="6">
        <v>39.299999999999997</v>
      </c>
      <c r="I47" s="6">
        <v>6.88</v>
      </c>
      <c r="K47" s="4" t="s">
        <v>46</v>
      </c>
      <c r="L47" s="4" t="s">
        <v>215</v>
      </c>
      <c r="M47" s="100">
        <v>39.299999999999997</v>
      </c>
      <c r="N47" s="101">
        <v>9.7309999999999999</v>
      </c>
      <c r="P47" s="1" t="s">
        <v>67</v>
      </c>
      <c r="Q47" s="1" t="s">
        <v>236</v>
      </c>
      <c r="R47" s="2">
        <v>42.22</v>
      </c>
      <c r="S47" s="2">
        <v>3.86</v>
      </c>
    </row>
    <row r="48" spans="1:19" x14ac:dyDescent="0.25">
      <c r="A48" s="4" t="s">
        <v>46</v>
      </c>
      <c r="B48" s="98" t="s">
        <v>215</v>
      </c>
      <c r="C48" s="99">
        <v>39.299999999999997</v>
      </c>
      <c r="D48" s="6">
        <v>6.87</v>
      </c>
      <c r="F48" s="5" t="s">
        <v>47</v>
      </c>
      <c r="G48" s="5" t="s">
        <v>216</v>
      </c>
      <c r="H48" s="6">
        <v>107.73</v>
      </c>
      <c r="I48" s="6">
        <v>13.97</v>
      </c>
      <c r="K48" s="4" t="s">
        <v>47</v>
      </c>
      <c r="L48" s="4" t="s">
        <v>216</v>
      </c>
      <c r="M48" s="100">
        <v>107.73</v>
      </c>
      <c r="N48" s="101">
        <v>15.33</v>
      </c>
      <c r="P48" s="1" t="s">
        <v>70</v>
      </c>
      <c r="Q48" s="1" t="s">
        <v>239</v>
      </c>
      <c r="R48" s="2">
        <v>109</v>
      </c>
      <c r="S48" s="2">
        <v>16.41</v>
      </c>
    </row>
    <row r="49" spans="1:19" x14ac:dyDescent="0.25">
      <c r="A49" s="4" t="s">
        <v>47</v>
      </c>
      <c r="B49" s="98" t="s">
        <v>216</v>
      </c>
      <c r="C49" s="99">
        <v>107.73</v>
      </c>
      <c r="D49" s="6">
        <v>14.69</v>
      </c>
      <c r="F49" s="5" t="s">
        <v>48</v>
      </c>
      <c r="G49" s="5" t="s">
        <v>217</v>
      </c>
      <c r="H49" s="6">
        <v>193</v>
      </c>
      <c r="I49" s="6">
        <v>155.04</v>
      </c>
      <c r="K49" s="4" t="s">
        <v>48</v>
      </c>
      <c r="L49" s="4" t="s">
        <v>217</v>
      </c>
      <c r="M49" s="100">
        <v>197</v>
      </c>
      <c r="N49" s="101">
        <v>158.19</v>
      </c>
      <c r="P49" s="1" t="s">
        <v>72</v>
      </c>
      <c r="Q49" s="1" t="s">
        <v>241</v>
      </c>
      <c r="R49" s="2">
        <v>50.8</v>
      </c>
      <c r="S49" s="2">
        <v>5.48</v>
      </c>
    </row>
    <row r="50" spans="1:19" x14ac:dyDescent="0.25">
      <c r="A50" s="4" t="s">
        <v>48</v>
      </c>
      <c r="B50" s="98" t="s">
        <v>217</v>
      </c>
      <c r="C50" s="99">
        <v>204</v>
      </c>
      <c r="D50" s="6">
        <v>153.30000000000001</v>
      </c>
      <c r="F50" s="5" t="s">
        <v>49</v>
      </c>
      <c r="G50" s="5" t="s">
        <v>218</v>
      </c>
      <c r="H50" s="6">
        <v>114.8</v>
      </c>
      <c r="I50" s="6">
        <v>42.63</v>
      </c>
      <c r="K50" s="4" t="s">
        <v>49</v>
      </c>
      <c r="L50" s="4" t="s">
        <v>218</v>
      </c>
      <c r="M50" s="100">
        <v>134.91999999999999</v>
      </c>
      <c r="N50" s="101">
        <v>50.72</v>
      </c>
      <c r="P50" s="1" t="s">
        <v>73</v>
      </c>
      <c r="Q50" s="1" t="s">
        <v>242</v>
      </c>
      <c r="R50" s="2">
        <v>42.25</v>
      </c>
      <c r="S50" s="2">
        <v>4.4800000000000004</v>
      </c>
    </row>
    <row r="51" spans="1:19" x14ac:dyDescent="0.25">
      <c r="A51" s="4" t="s">
        <v>49</v>
      </c>
      <c r="B51" s="98" t="s">
        <v>218</v>
      </c>
      <c r="C51" s="99">
        <v>114.8</v>
      </c>
      <c r="D51" s="6">
        <v>28.22</v>
      </c>
      <c r="F51" s="5" t="s">
        <v>50</v>
      </c>
      <c r="G51" s="5" t="s">
        <v>219</v>
      </c>
      <c r="H51" s="6">
        <v>548</v>
      </c>
      <c r="I51" s="6">
        <v>226.06</v>
      </c>
      <c r="K51" s="4" t="s">
        <v>50</v>
      </c>
      <c r="L51" s="4" t="s">
        <v>219</v>
      </c>
      <c r="M51" s="100">
        <v>548</v>
      </c>
      <c r="N51" s="101">
        <v>257.52999999999997</v>
      </c>
      <c r="P51" s="1" t="s">
        <v>74</v>
      </c>
      <c r="Q51" s="1" t="s">
        <v>243</v>
      </c>
      <c r="R51" s="2">
        <v>82.4</v>
      </c>
      <c r="S51" s="2">
        <v>22.42</v>
      </c>
    </row>
    <row r="52" spans="1:19" x14ac:dyDescent="0.25">
      <c r="A52" s="4" t="s">
        <v>50</v>
      </c>
      <c r="B52" s="98" t="s">
        <v>219</v>
      </c>
      <c r="C52" s="99">
        <v>545</v>
      </c>
      <c r="D52" s="6">
        <v>225.31</v>
      </c>
      <c r="F52" s="5" t="s">
        <v>51</v>
      </c>
      <c r="G52" s="5" t="s">
        <v>220</v>
      </c>
      <c r="H52" s="6">
        <v>75.569999999999993</v>
      </c>
      <c r="I52" s="6">
        <v>20.57</v>
      </c>
      <c r="K52" s="4" t="s">
        <v>51</v>
      </c>
      <c r="L52" s="4" t="s">
        <v>220</v>
      </c>
      <c r="M52" s="100">
        <v>75.680000000000007</v>
      </c>
      <c r="N52" s="101">
        <v>18.29</v>
      </c>
      <c r="P52" s="1" t="s">
        <v>75</v>
      </c>
      <c r="Q52" s="1" t="s">
        <v>244</v>
      </c>
      <c r="R52" s="2">
        <v>74.47</v>
      </c>
      <c r="S52" s="2">
        <v>7.14</v>
      </c>
    </row>
    <row r="53" spans="1:19" x14ac:dyDescent="0.25">
      <c r="A53" s="4" t="s">
        <v>51</v>
      </c>
      <c r="B53" s="98" t="s">
        <v>220</v>
      </c>
      <c r="C53" s="99">
        <v>75.569999999999993</v>
      </c>
      <c r="D53" s="6">
        <v>49.04</v>
      </c>
      <c r="F53" s="5" t="s">
        <v>52</v>
      </c>
      <c r="G53" s="5" t="s">
        <v>221</v>
      </c>
      <c r="H53" s="6">
        <v>28.88</v>
      </c>
      <c r="I53" s="6">
        <v>12.45</v>
      </c>
      <c r="K53" s="4" t="s">
        <v>52</v>
      </c>
      <c r="L53" s="4" t="s">
        <v>221</v>
      </c>
      <c r="M53" s="100">
        <v>29</v>
      </c>
      <c r="N53" s="101">
        <v>26.59</v>
      </c>
      <c r="P53" s="1" t="s">
        <v>76</v>
      </c>
      <c r="Q53" s="1" t="s">
        <v>245</v>
      </c>
      <c r="R53" s="2">
        <v>44.85</v>
      </c>
      <c r="S53" s="2">
        <v>16.98</v>
      </c>
    </row>
    <row r="54" spans="1:19" x14ac:dyDescent="0.25">
      <c r="A54" s="4" t="s">
        <v>52</v>
      </c>
      <c r="B54" s="98" t="s">
        <v>221</v>
      </c>
      <c r="C54" s="99">
        <v>28.88</v>
      </c>
      <c r="D54" s="6">
        <v>13.28</v>
      </c>
      <c r="F54" s="5" t="s">
        <v>53</v>
      </c>
      <c r="G54" s="5" t="s">
        <v>222</v>
      </c>
      <c r="H54" s="6">
        <v>84.82</v>
      </c>
      <c r="I54" s="6">
        <v>25.17</v>
      </c>
      <c r="K54" s="4" t="s">
        <v>53</v>
      </c>
      <c r="L54" s="4" t="s">
        <v>222</v>
      </c>
      <c r="M54" s="100">
        <v>84.82</v>
      </c>
      <c r="N54" s="101">
        <v>13.53</v>
      </c>
      <c r="P54" s="1" t="s">
        <v>77</v>
      </c>
      <c r="Q54" s="1" t="s">
        <v>246</v>
      </c>
      <c r="R54" s="2">
        <v>40.020000000000003</v>
      </c>
      <c r="S54" s="2">
        <v>17.27</v>
      </c>
    </row>
    <row r="55" spans="1:19" x14ac:dyDescent="0.25">
      <c r="A55" s="4" t="s">
        <v>53</v>
      </c>
      <c r="B55" s="98" t="s">
        <v>222</v>
      </c>
      <c r="C55" s="99">
        <v>84.82</v>
      </c>
      <c r="D55" s="6">
        <v>28.86</v>
      </c>
      <c r="F55" s="5" t="s">
        <v>54</v>
      </c>
      <c r="G55" s="5" t="s">
        <v>223</v>
      </c>
      <c r="H55" s="6">
        <v>119</v>
      </c>
      <c r="I55" s="6">
        <v>12.36</v>
      </c>
      <c r="K55" s="4" t="s">
        <v>146</v>
      </c>
      <c r="L55" s="4" t="s">
        <v>317</v>
      </c>
      <c r="M55" s="100">
        <v>25.4</v>
      </c>
      <c r="N55" s="101">
        <v>4.63</v>
      </c>
      <c r="P55" s="1" t="s">
        <v>82</v>
      </c>
      <c r="Q55" s="1" t="s">
        <v>251</v>
      </c>
      <c r="R55" s="2">
        <v>46.99</v>
      </c>
      <c r="S55" s="2">
        <v>10.44</v>
      </c>
    </row>
    <row r="56" spans="1:19" x14ac:dyDescent="0.25">
      <c r="A56" s="4" t="s">
        <v>54</v>
      </c>
      <c r="B56" s="98" t="s">
        <v>223</v>
      </c>
      <c r="C56" s="99">
        <v>123</v>
      </c>
      <c r="D56" s="6">
        <v>28.36</v>
      </c>
      <c r="F56" s="5" t="s">
        <v>55</v>
      </c>
      <c r="G56" s="5" t="s">
        <v>224</v>
      </c>
      <c r="H56" s="6">
        <v>30.6</v>
      </c>
      <c r="I56" s="6">
        <v>12.43</v>
      </c>
      <c r="K56" s="4" t="s">
        <v>54</v>
      </c>
      <c r="L56" s="4" t="s">
        <v>223</v>
      </c>
      <c r="M56" s="100">
        <v>119</v>
      </c>
      <c r="N56" s="101">
        <v>7.74</v>
      </c>
      <c r="P56" s="1" t="s">
        <v>155</v>
      </c>
      <c r="Q56" s="1" t="s">
        <v>326</v>
      </c>
      <c r="R56" s="2">
        <v>28.5</v>
      </c>
      <c r="S56" s="2">
        <v>8.1809999999999992</v>
      </c>
    </row>
    <row r="57" spans="1:19" x14ac:dyDescent="0.25">
      <c r="A57" s="4" t="s">
        <v>55</v>
      </c>
      <c r="B57" s="98" t="s">
        <v>224</v>
      </c>
      <c r="C57" s="99">
        <v>30.6</v>
      </c>
      <c r="D57" s="6">
        <v>16.02</v>
      </c>
      <c r="F57" s="5" t="s">
        <v>56</v>
      </c>
      <c r="G57" s="5" t="s">
        <v>225</v>
      </c>
      <c r="H57" s="6">
        <v>255.2</v>
      </c>
      <c r="I57" s="6">
        <v>91.58</v>
      </c>
      <c r="K57" s="4" t="s">
        <v>55</v>
      </c>
      <c r="L57" s="4" t="s">
        <v>224</v>
      </c>
      <c r="M57" s="100">
        <v>45.98</v>
      </c>
      <c r="N57" s="101">
        <v>10.49</v>
      </c>
      <c r="P57" s="1" t="s">
        <v>84</v>
      </c>
      <c r="Q57" s="1" t="s">
        <v>253</v>
      </c>
      <c r="R57" s="2">
        <v>66.3</v>
      </c>
      <c r="S57" s="2">
        <v>4.78</v>
      </c>
    </row>
    <row r="58" spans="1:19" x14ac:dyDescent="0.25">
      <c r="A58" s="4" t="s">
        <v>56</v>
      </c>
      <c r="B58" s="98" t="s">
        <v>225</v>
      </c>
      <c r="C58" s="99">
        <v>255</v>
      </c>
      <c r="D58" s="6">
        <v>94.5</v>
      </c>
      <c r="F58" s="5" t="s">
        <v>57</v>
      </c>
      <c r="G58" s="5" t="s">
        <v>226</v>
      </c>
      <c r="H58" s="6">
        <v>71.7</v>
      </c>
      <c r="I58" s="6">
        <v>6.42</v>
      </c>
      <c r="K58" s="4" t="s">
        <v>56</v>
      </c>
      <c r="L58" s="4" t="s">
        <v>225</v>
      </c>
      <c r="M58" s="100">
        <v>255.2</v>
      </c>
      <c r="N58" s="101">
        <v>37.44</v>
      </c>
      <c r="P58" s="1" t="s">
        <v>85</v>
      </c>
      <c r="Q58" s="1" t="s">
        <v>254</v>
      </c>
      <c r="R58" s="2">
        <v>399.4</v>
      </c>
      <c r="S58" s="2">
        <v>7.44</v>
      </c>
    </row>
    <row r="59" spans="1:19" x14ac:dyDescent="0.25">
      <c r="A59" s="4" t="s">
        <v>57</v>
      </c>
      <c r="B59" s="98" t="s">
        <v>226</v>
      </c>
      <c r="C59" s="99">
        <v>71.7</v>
      </c>
      <c r="D59" s="6">
        <v>6.01</v>
      </c>
      <c r="F59" s="5" t="s">
        <v>58</v>
      </c>
      <c r="G59" s="5" t="s">
        <v>227</v>
      </c>
      <c r="H59" s="6">
        <v>365.2</v>
      </c>
      <c r="I59" s="6">
        <v>34.090000000000003</v>
      </c>
      <c r="K59" s="4" t="s">
        <v>57</v>
      </c>
      <c r="L59" s="4" t="s">
        <v>226</v>
      </c>
      <c r="M59" s="100">
        <v>71.7</v>
      </c>
      <c r="N59" s="101">
        <v>5.14</v>
      </c>
      <c r="P59" s="1" t="s">
        <v>86</v>
      </c>
      <c r="Q59" s="1" t="s">
        <v>255</v>
      </c>
      <c r="R59" s="2">
        <v>100.4</v>
      </c>
      <c r="S59" s="2">
        <v>27.9</v>
      </c>
    </row>
    <row r="60" spans="1:19" x14ac:dyDescent="0.25">
      <c r="A60" s="4" t="s">
        <v>58</v>
      </c>
      <c r="B60" s="98" t="s">
        <v>227</v>
      </c>
      <c r="C60" s="99">
        <v>365.2</v>
      </c>
      <c r="D60" s="6">
        <v>72.17</v>
      </c>
      <c r="F60" s="5" t="s">
        <v>59</v>
      </c>
      <c r="G60" s="5" t="s">
        <v>228</v>
      </c>
      <c r="H60" s="6">
        <v>25.689</v>
      </c>
      <c r="I60" s="6">
        <v>11.19</v>
      </c>
      <c r="K60" s="4" t="s">
        <v>58</v>
      </c>
      <c r="L60" s="4" t="s">
        <v>227</v>
      </c>
      <c r="M60" s="100">
        <v>365.2</v>
      </c>
      <c r="N60" s="101">
        <v>6.09</v>
      </c>
      <c r="P60" s="1" t="s">
        <v>89</v>
      </c>
      <c r="Q60" s="1" t="s">
        <v>258</v>
      </c>
      <c r="R60" s="2">
        <v>49.4602</v>
      </c>
      <c r="S60" s="2">
        <v>12.37</v>
      </c>
    </row>
    <row r="61" spans="1:19" x14ac:dyDescent="0.25">
      <c r="A61" s="4" t="s">
        <v>59</v>
      </c>
      <c r="B61" s="98" t="s">
        <v>228</v>
      </c>
      <c r="C61" s="99">
        <v>25.69</v>
      </c>
      <c r="D61" s="6">
        <v>6.86</v>
      </c>
      <c r="F61" s="5" t="s">
        <v>60</v>
      </c>
      <c r="G61" s="5" t="s">
        <v>229</v>
      </c>
      <c r="H61" s="6">
        <v>252.36</v>
      </c>
      <c r="I61" s="6">
        <v>13.19</v>
      </c>
      <c r="K61" s="4" t="s">
        <v>59</v>
      </c>
      <c r="L61" s="4" t="s">
        <v>228</v>
      </c>
      <c r="M61" s="100">
        <v>25.689</v>
      </c>
      <c r="N61" s="101">
        <v>4.4000000000000004</v>
      </c>
      <c r="P61" s="1" t="s">
        <v>93</v>
      </c>
      <c r="Q61" s="1" t="s">
        <v>262</v>
      </c>
      <c r="R61" s="2">
        <v>35.299999999999997</v>
      </c>
      <c r="S61" s="2">
        <v>12.52</v>
      </c>
    </row>
    <row r="62" spans="1:19" x14ac:dyDescent="0.25">
      <c r="A62" s="4" t="s">
        <v>60</v>
      </c>
      <c r="B62" s="98" t="s">
        <v>229</v>
      </c>
      <c r="C62" s="99">
        <v>252.36</v>
      </c>
      <c r="D62" s="6">
        <v>2.68</v>
      </c>
      <c r="F62" s="5" t="s">
        <v>148</v>
      </c>
      <c r="G62" s="5" t="s">
        <v>319</v>
      </c>
      <c r="H62" s="6">
        <v>29.1</v>
      </c>
      <c r="I62" s="6">
        <v>2.74</v>
      </c>
      <c r="K62" s="4" t="s">
        <v>60</v>
      </c>
      <c r="L62" s="4" t="s">
        <v>229</v>
      </c>
      <c r="M62" s="100">
        <v>252.36</v>
      </c>
      <c r="N62" s="101">
        <v>4.51</v>
      </c>
      <c r="P62" s="1" t="s">
        <v>96</v>
      </c>
      <c r="Q62" s="1" t="s">
        <v>265</v>
      </c>
      <c r="R62" s="2">
        <v>61.2</v>
      </c>
      <c r="S62" s="2">
        <v>12.8</v>
      </c>
    </row>
    <row r="63" spans="1:19" x14ac:dyDescent="0.25">
      <c r="A63" s="4" t="s">
        <v>61</v>
      </c>
      <c r="B63" s="98" t="s">
        <v>230</v>
      </c>
      <c r="C63" s="99">
        <v>18363.3</v>
      </c>
      <c r="D63" s="6">
        <v>111.75</v>
      </c>
      <c r="F63" s="5" t="s">
        <v>61</v>
      </c>
      <c r="G63" s="5" t="s">
        <v>230</v>
      </c>
      <c r="H63" s="6">
        <v>18363.3</v>
      </c>
      <c r="I63" s="6">
        <v>66.86</v>
      </c>
      <c r="K63" s="4" t="s">
        <v>148</v>
      </c>
      <c r="L63" s="4" t="s">
        <v>319</v>
      </c>
      <c r="M63" s="100">
        <v>29.1</v>
      </c>
      <c r="N63" s="101">
        <v>1.95</v>
      </c>
      <c r="P63" s="1" t="s">
        <v>98</v>
      </c>
      <c r="Q63" s="1" t="s">
        <v>267</v>
      </c>
      <c r="R63" s="2">
        <v>158.33000000000001</v>
      </c>
      <c r="S63" s="2">
        <v>9.07</v>
      </c>
    </row>
    <row r="64" spans="1:19" x14ac:dyDescent="0.25">
      <c r="A64" s="4" t="s">
        <v>62</v>
      </c>
      <c r="B64" s="98" t="s">
        <v>231</v>
      </c>
      <c r="C64" s="99">
        <v>413</v>
      </c>
      <c r="D64" s="7" t="s">
        <v>363</v>
      </c>
      <c r="F64" s="5" t="s">
        <v>63</v>
      </c>
      <c r="G64" s="5" t="s">
        <v>232</v>
      </c>
      <c r="H64" s="6">
        <v>965.92</v>
      </c>
      <c r="I64" s="6">
        <v>395.36</v>
      </c>
      <c r="K64" s="4" t="s">
        <v>61</v>
      </c>
      <c r="L64" s="4" t="s">
        <v>230</v>
      </c>
      <c r="M64" s="100">
        <v>18363.3</v>
      </c>
      <c r="N64" s="101">
        <v>49.63</v>
      </c>
      <c r="P64" s="1" t="s">
        <v>99</v>
      </c>
      <c r="Q64" s="1" t="s">
        <v>268</v>
      </c>
      <c r="R64" s="2">
        <v>148.80000000000001</v>
      </c>
      <c r="S64" s="2">
        <v>27.45</v>
      </c>
    </row>
    <row r="65" spans="1:19" x14ac:dyDescent="0.25">
      <c r="A65" s="4" t="s">
        <v>63</v>
      </c>
      <c r="B65" s="98" t="s">
        <v>232</v>
      </c>
      <c r="C65" s="99">
        <v>965.92</v>
      </c>
      <c r="D65" s="6">
        <v>312.88</v>
      </c>
      <c r="F65" s="5" t="s">
        <v>64</v>
      </c>
      <c r="G65" s="5" t="s">
        <v>233</v>
      </c>
      <c r="H65" s="6">
        <v>292.39999999999998</v>
      </c>
      <c r="I65" s="6">
        <v>134.29</v>
      </c>
      <c r="K65" s="4" t="s">
        <v>63</v>
      </c>
      <c r="L65" s="4" t="s">
        <v>232</v>
      </c>
      <c r="M65" s="100">
        <v>965.92</v>
      </c>
      <c r="N65" s="101">
        <v>343.11</v>
      </c>
      <c r="P65" s="1" t="s">
        <v>101</v>
      </c>
      <c r="Q65" s="1" t="s">
        <v>270</v>
      </c>
      <c r="R65" s="2">
        <v>50.9</v>
      </c>
      <c r="S65" s="2">
        <v>7.76</v>
      </c>
    </row>
    <row r="66" spans="1:19" x14ac:dyDescent="0.25">
      <c r="A66" s="4" t="s">
        <v>64</v>
      </c>
      <c r="B66" s="98" t="s">
        <v>233</v>
      </c>
      <c r="C66" s="99">
        <v>292.39999999999998</v>
      </c>
      <c r="D66" s="6">
        <v>135.74</v>
      </c>
      <c r="F66" s="5" t="s">
        <v>65</v>
      </c>
      <c r="G66" s="5" t="s">
        <v>234</v>
      </c>
      <c r="H66" s="6">
        <v>100</v>
      </c>
      <c r="I66" s="6">
        <v>58.47</v>
      </c>
      <c r="K66" s="4" t="s">
        <v>64</v>
      </c>
      <c r="L66" s="4" t="s">
        <v>233</v>
      </c>
      <c r="M66" s="100">
        <v>292.39999999999998</v>
      </c>
      <c r="N66" s="101">
        <v>157.41999999999999</v>
      </c>
      <c r="P66" s="1" t="s">
        <v>102</v>
      </c>
      <c r="Q66" s="1" t="s">
        <v>271</v>
      </c>
      <c r="R66" s="2">
        <v>171</v>
      </c>
      <c r="S66" s="2">
        <v>119.18</v>
      </c>
    </row>
    <row r="67" spans="1:19" x14ac:dyDescent="0.25">
      <c r="A67" s="4" t="s">
        <v>65</v>
      </c>
      <c r="B67" s="98" t="s">
        <v>234</v>
      </c>
      <c r="C67" s="99">
        <v>100.42</v>
      </c>
      <c r="D67" s="6">
        <v>32.979999999999997</v>
      </c>
      <c r="F67" s="5" t="s">
        <v>66</v>
      </c>
      <c r="G67" s="5" t="s">
        <v>235</v>
      </c>
      <c r="H67" s="6">
        <v>48.5</v>
      </c>
      <c r="I67" s="6">
        <v>17.91</v>
      </c>
      <c r="K67" s="4" t="s">
        <v>65</v>
      </c>
      <c r="L67" s="4" t="s">
        <v>234</v>
      </c>
      <c r="M67" s="100">
        <v>100</v>
      </c>
      <c r="N67" s="101">
        <v>89.61</v>
      </c>
      <c r="P67" s="1" t="s">
        <v>105</v>
      </c>
      <c r="Q67" s="1" t="s">
        <v>274</v>
      </c>
      <c r="R67" s="2">
        <v>2229.23</v>
      </c>
      <c r="S67" s="2">
        <v>1007.31</v>
      </c>
    </row>
    <row r="68" spans="1:19" x14ac:dyDescent="0.25">
      <c r="A68" s="4" t="s">
        <v>66</v>
      </c>
      <c r="B68" s="98" t="s">
        <v>235</v>
      </c>
      <c r="C68" s="99">
        <v>47.7</v>
      </c>
      <c r="D68" s="6">
        <v>18.149999999999999</v>
      </c>
      <c r="F68" s="5" t="s">
        <v>67</v>
      </c>
      <c r="G68" s="5" t="s">
        <v>236</v>
      </c>
      <c r="H68" s="6">
        <v>126</v>
      </c>
      <c r="I68" s="6">
        <v>8.5500000000000007</v>
      </c>
      <c r="K68" s="4" t="s">
        <v>66</v>
      </c>
      <c r="L68" s="4" t="s">
        <v>235</v>
      </c>
      <c r="M68" s="100">
        <v>48.5</v>
      </c>
      <c r="N68" s="101">
        <v>17.149999999999999</v>
      </c>
      <c r="P68" s="1" t="s">
        <v>106</v>
      </c>
      <c r="Q68" s="1" t="s">
        <v>275</v>
      </c>
      <c r="R68" s="2">
        <v>194.37</v>
      </c>
      <c r="S68" s="2">
        <v>4.33</v>
      </c>
    </row>
    <row r="69" spans="1:19" x14ac:dyDescent="0.25">
      <c r="A69" s="4" t="s">
        <v>67</v>
      </c>
      <c r="B69" s="98" t="s">
        <v>236</v>
      </c>
      <c r="C69" s="99">
        <v>125</v>
      </c>
      <c r="D69" s="6">
        <v>8.94</v>
      </c>
      <c r="F69" s="5" t="s">
        <v>68</v>
      </c>
      <c r="G69" s="5" t="s">
        <v>237</v>
      </c>
      <c r="H69" s="6">
        <v>84.28</v>
      </c>
      <c r="I69" s="6">
        <v>11.38</v>
      </c>
      <c r="K69" s="4" t="s">
        <v>67</v>
      </c>
      <c r="L69" s="4" t="s">
        <v>236</v>
      </c>
      <c r="M69" s="100">
        <v>128</v>
      </c>
      <c r="N69" s="101">
        <v>10.44</v>
      </c>
      <c r="P69" s="1" t="s">
        <v>107</v>
      </c>
      <c r="Q69" s="1" t="s">
        <v>276</v>
      </c>
      <c r="R69" s="2">
        <v>845</v>
      </c>
      <c r="S69" s="2">
        <v>469.71</v>
      </c>
    </row>
    <row r="70" spans="1:19" x14ac:dyDescent="0.25">
      <c r="A70" s="4" t="s">
        <v>68</v>
      </c>
      <c r="B70" s="98" t="s">
        <v>237</v>
      </c>
      <c r="C70" s="99">
        <v>84.28</v>
      </c>
      <c r="D70" s="6">
        <v>11.76</v>
      </c>
      <c r="F70" s="5" t="s">
        <v>69</v>
      </c>
      <c r="G70" s="5" t="s">
        <v>238</v>
      </c>
      <c r="H70" s="6">
        <v>29.71</v>
      </c>
      <c r="I70" s="6">
        <v>2.21</v>
      </c>
      <c r="K70" s="4" t="s">
        <v>68</v>
      </c>
      <c r="L70" s="4" t="s">
        <v>237</v>
      </c>
      <c r="M70" s="100">
        <v>65.09</v>
      </c>
      <c r="N70" s="101">
        <v>9.44</v>
      </c>
      <c r="P70" s="1" t="s">
        <v>108</v>
      </c>
      <c r="Q70" s="1" t="s">
        <v>277</v>
      </c>
      <c r="R70" s="2">
        <v>725</v>
      </c>
      <c r="S70" s="2">
        <v>190.18</v>
      </c>
    </row>
    <row r="71" spans="1:19" x14ac:dyDescent="0.25">
      <c r="A71" s="4" t="s">
        <v>69</v>
      </c>
      <c r="B71" s="98" t="s">
        <v>238</v>
      </c>
      <c r="C71" s="99">
        <v>29.71</v>
      </c>
      <c r="D71" s="6">
        <v>2.48</v>
      </c>
      <c r="F71" s="5" t="s">
        <v>70</v>
      </c>
      <c r="G71" s="5" t="s">
        <v>239</v>
      </c>
      <c r="H71" s="6">
        <v>300.72000000000003</v>
      </c>
      <c r="I71" s="6">
        <v>26.8</v>
      </c>
      <c r="K71" s="4" t="s">
        <v>70</v>
      </c>
      <c r="L71" s="4" t="s">
        <v>239</v>
      </c>
      <c r="M71" s="100">
        <v>302.77</v>
      </c>
      <c r="N71" s="101">
        <v>24.96</v>
      </c>
      <c r="P71" s="1" t="s">
        <v>109</v>
      </c>
      <c r="Q71" s="1" t="s">
        <v>278</v>
      </c>
      <c r="R71" s="2">
        <v>69.19</v>
      </c>
      <c r="S71" s="2">
        <v>17.47</v>
      </c>
    </row>
    <row r="72" spans="1:19" x14ac:dyDescent="0.25">
      <c r="A72" s="4" t="s">
        <v>70</v>
      </c>
      <c r="B72" s="98" t="s">
        <v>239</v>
      </c>
      <c r="C72" s="99">
        <v>301</v>
      </c>
      <c r="D72" s="6">
        <v>30.28</v>
      </c>
      <c r="F72" s="5" t="s">
        <v>71</v>
      </c>
      <c r="G72" s="5" t="s">
        <v>240</v>
      </c>
      <c r="H72" s="6">
        <v>80.239999999999995</v>
      </c>
      <c r="I72" s="6">
        <v>60.05</v>
      </c>
      <c r="K72" s="4" t="s">
        <v>71</v>
      </c>
      <c r="L72" s="4" t="s">
        <v>240</v>
      </c>
      <c r="M72" s="100">
        <v>80.239999999999995</v>
      </c>
      <c r="N72" s="101">
        <v>61.46</v>
      </c>
      <c r="P72" s="1" t="s">
        <v>110</v>
      </c>
      <c r="Q72" s="1" t="s">
        <v>279</v>
      </c>
      <c r="R72" s="2">
        <v>1052</v>
      </c>
      <c r="S72" s="2">
        <v>658.61</v>
      </c>
    </row>
    <row r="73" spans="1:19" x14ac:dyDescent="0.25">
      <c r="A73" s="4" t="s">
        <v>71</v>
      </c>
      <c r="B73" s="98" t="s">
        <v>240</v>
      </c>
      <c r="C73" s="99">
        <v>80.239999999999995</v>
      </c>
      <c r="D73" s="6">
        <v>60.2</v>
      </c>
      <c r="F73" s="5" t="s">
        <v>72</v>
      </c>
      <c r="G73" s="5" t="s">
        <v>241</v>
      </c>
      <c r="H73" s="6">
        <v>35.286999999999999</v>
      </c>
      <c r="I73" s="6">
        <v>5.79</v>
      </c>
      <c r="K73" s="4" t="s">
        <v>72</v>
      </c>
      <c r="L73" s="4" t="s">
        <v>241</v>
      </c>
      <c r="M73" s="100">
        <v>35.286999999999999</v>
      </c>
      <c r="N73" s="101">
        <v>11.38</v>
      </c>
      <c r="P73" s="1" t="s">
        <v>111</v>
      </c>
      <c r="Q73" s="1" t="s">
        <v>280</v>
      </c>
      <c r="R73" s="2">
        <v>88.85</v>
      </c>
      <c r="S73" s="2">
        <v>14.6</v>
      </c>
    </row>
    <row r="74" spans="1:19" x14ac:dyDescent="0.25">
      <c r="A74" s="4" t="s">
        <v>72</v>
      </c>
      <c r="B74" s="98" t="s">
        <v>241</v>
      </c>
      <c r="C74" s="99">
        <v>32.527000000000001</v>
      </c>
      <c r="D74" s="6">
        <v>6.08</v>
      </c>
      <c r="F74" s="5" t="s">
        <v>73</v>
      </c>
      <c r="G74" s="5" t="s">
        <v>242</v>
      </c>
      <c r="H74" s="6">
        <v>53.95</v>
      </c>
      <c r="I74" s="6">
        <v>6.82</v>
      </c>
      <c r="K74" s="4" t="s">
        <v>73</v>
      </c>
      <c r="L74" s="4" t="s">
        <v>242</v>
      </c>
      <c r="M74" s="100">
        <v>53.95</v>
      </c>
      <c r="N74" s="101">
        <v>9.94</v>
      </c>
      <c r="P74" s="1" t="s">
        <v>112</v>
      </c>
      <c r="Q74" s="1" t="s">
        <v>281</v>
      </c>
      <c r="R74" s="2">
        <v>386.98</v>
      </c>
      <c r="S74" s="2">
        <v>62.32</v>
      </c>
    </row>
    <row r="75" spans="1:19" x14ac:dyDescent="0.25">
      <c r="A75" s="4" t="s">
        <v>73</v>
      </c>
      <c r="B75" s="98" t="s">
        <v>242</v>
      </c>
      <c r="C75" s="99">
        <v>47.59</v>
      </c>
      <c r="D75" s="6">
        <v>6.66</v>
      </c>
      <c r="F75" s="5" t="s">
        <v>74</v>
      </c>
      <c r="G75" s="5" t="s">
        <v>243</v>
      </c>
      <c r="H75" s="6">
        <v>49.6</v>
      </c>
      <c r="I75" s="6">
        <v>6.03</v>
      </c>
      <c r="K75" s="4" t="s">
        <v>74</v>
      </c>
      <c r="L75" s="4" t="s">
        <v>243</v>
      </c>
      <c r="M75" s="100">
        <v>49.6</v>
      </c>
      <c r="N75" s="101">
        <v>5.59</v>
      </c>
      <c r="P75" s="1" t="s">
        <v>113</v>
      </c>
      <c r="Q75" s="1" t="s">
        <v>282</v>
      </c>
      <c r="R75" s="2">
        <v>39.652999999999999</v>
      </c>
      <c r="S75" s="2">
        <v>11.25</v>
      </c>
    </row>
    <row r="76" spans="1:19" x14ac:dyDescent="0.25">
      <c r="A76" s="4" t="s">
        <v>74</v>
      </c>
      <c r="B76" s="98" t="s">
        <v>243</v>
      </c>
      <c r="C76" s="99">
        <v>49.6</v>
      </c>
      <c r="D76" s="6">
        <v>1.99</v>
      </c>
      <c r="F76" s="5" t="s">
        <v>75</v>
      </c>
      <c r="G76" s="5" t="s">
        <v>244</v>
      </c>
      <c r="H76" s="6">
        <v>108.06</v>
      </c>
      <c r="I76" s="6">
        <v>19.559999999999999</v>
      </c>
      <c r="K76" s="4" t="s">
        <v>75</v>
      </c>
      <c r="L76" s="4" t="s">
        <v>244</v>
      </c>
      <c r="M76" s="100">
        <v>108.06</v>
      </c>
      <c r="N76" s="101">
        <v>19.079999999999998</v>
      </c>
      <c r="P76" s="1" t="s">
        <v>114</v>
      </c>
      <c r="Q76" s="1" t="s">
        <v>283</v>
      </c>
      <c r="R76" s="2">
        <v>103.11</v>
      </c>
      <c r="S76" s="2">
        <v>61.9</v>
      </c>
    </row>
    <row r="77" spans="1:19" x14ac:dyDescent="0.25">
      <c r="A77" s="4" t="s">
        <v>75</v>
      </c>
      <c r="B77" s="98" t="s">
        <v>244</v>
      </c>
      <c r="C77" s="99">
        <v>108.06</v>
      </c>
      <c r="D77" s="6">
        <v>19.21</v>
      </c>
      <c r="F77" s="5" t="s">
        <v>76</v>
      </c>
      <c r="G77" s="5" t="s">
        <v>245</v>
      </c>
      <c r="H77" s="6">
        <v>97.7</v>
      </c>
      <c r="I77" s="6">
        <v>12.116300000000001</v>
      </c>
      <c r="K77" s="4" t="s">
        <v>76</v>
      </c>
      <c r="L77" s="4" t="s">
        <v>245</v>
      </c>
      <c r="M77" s="100">
        <v>96.3</v>
      </c>
      <c r="N77" s="101">
        <v>14.07</v>
      </c>
      <c r="P77" s="1" t="s">
        <v>115</v>
      </c>
      <c r="Q77" s="1" t="s">
        <v>284</v>
      </c>
      <c r="R77" s="2">
        <v>58.9</v>
      </c>
      <c r="S77" s="2">
        <v>11.23</v>
      </c>
    </row>
    <row r="78" spans="1:19" x14ac:dyDescent="0.25">
      <c r="A78" s="4" t="s">
        <v>76</v>
      </c>
      <c r="B78" s="98" t="s">
        <v>245</v>
      </c>
      <c r="C78" s="99">
        <v>74.2</v>
      </c>
      <c r="D78" s="6">
        <v>15.69</v>
      </c>
      <c r="F78" s="5" t="s">
        <v>77</v>
      </c>
      <c r="G78" s="5" t="s">
        <v>246</v>
      </c>
      <c r="H78" s="6">
        <v>53.11</v>
      </c>
      <c r="I78" s="6">
        <v>0.18</v>
      </c>
      <c r="K78" s="4" t="s">
        <v>77</v>
      </c>
      <c r="L78" s="4" t="s">
        <v>246</v>
      </c>
      <c r="M78" s="100">
        <v>53.11</v>
      </c>
      <c r="N78" s="101">
        <v>0.13</v>
      </c>
      <c r="P78" s="1" t="s">
        <v>116</v>
      </c>
      <c r="Q78" s="1" t="s">
        <v>285</v>
      </c>
      <c r="R78" s="2">
        <v>36.57</v>
      </c>
      <c r="S78" s="2">
        <v>8.26</v>
      </c>
    </row>
    <row r="79" spans="1:19" x14ac:dyDescent="0.25">
      <c r="A79" s="4" t="s">
        <v>77</v>
      </c>
      <c r="B79" s="98" t="s">
        <v>246</v>
      </c>
      <c r="C79" s="99">
        <v>53.11</v>
      </c>
      <c r="D79" s="6">
        <v>0.16</v>
      </c>
      <c r="F79" s="5" t="s">
        <v>78</v>
      </c>
      <c r="G79" s="5" t="s">
        <v>247</v>
      </c>
      <c r="H79" s="6">
        <v>105.8</v>
      </c>
      <c r="I79" s="6">
        <v>0.16</v>
      </c>
      <c r="K79" s="4" t="s">
        <v>78</v>
      </c>
      <c r="L79" s="4" t="s">
        <v>247</v>
      </c>
      <c r="M79" s="100">
        <v>109.5</v>
      </c>
      <c r="N79" s="101">
        <v>1.18</v>
      </c>
      <c r="P79" s="1" t="s">
        <v>117</v>
      </c>
      <c r="Q79" s="1" t="s">
        <v>286</v>
      </c>
      <c r="R79" s="2">
        <v>138.04900000000001</v>
      </c>
      <c r="S79" s="2">
        <v>2.48</v>
      </c>
    </row>
    <row r="80" spans="1:19" x14ac:dyDescent="0.25">
      <c r="A80" s="4" t="s">
        <v>78</v>
      </c>
      <c r="B80" s="98" t="s">
        <v>247</v>
      </c>
      <c r="C80" s="99">
        <v>105.8</v>
      </c>
      <c r="D80" s="6">
        <v>0.57999999999999996</v>
      </c>
      <c r="F80" s="5" t="s">
        <v>79</v>
      </c>
      <c r="G80" s="5" t="s">
        <v>248</v>
      </c>
      <c r="H80" s="6">
        <v>57.31</v>
      </c>
      <c r="I80" s="6">
        <v>20.86</v>
      </c>
      <c r="K80" s="4" t="s">
        <v>79</v>
      </c>
      <c r="L80" s="4" t="s">
        <v>248</v>
      </c>
      <c r="M80" s="100">
        <v>63.42</v>
      </c>
      <c r="N80" s="101">
        <v>21.05</v>
      </c>
      <c r="P80" s="1" t="s">
        <v>118</v>
      </c>
      <c r="Q80" s="1" t="s">
        <v>287</v>
      </c>
      <c r="R80" s="2">
        <v>57.42</v>
      </c>
      <c r="S80" s="2">
        <v>12.76</v>
      </c>
    </row>
    <row r="81" spans="1:19" x14ac:dyDescent="0.25">
      <c r="A81" s="4" t="s">
        <v>79</v>
      </c>
      <c r="B81" s="98" t="s">
        <v>248</v>
      </c>
      <c r="C81" s="99">
        <v>57.31</v>
      </c>
      <c r="D81" s="6">
        <v>18.989999999999998</v>
      </c>
      <c r="F81" s="5" t="s">
        <v>80</v>
      </c>
      <c r="G81" s="5" t="s">
        <v>249</v>
      </c>
      <c r="H81" s="6">
        <v>93</v>
      </c>
      <c r="I81" s="6">
        <v>17.72</v>
      </c>
      <c r="K81" s="4" t="s">
        <v>80</v>
      </c>
      <c r="L81" s="4" t="s">
        <v>249</v>
      </c>
      <c r="M81" s="100">
        <v>33.1</v>
      </c>
      <c r="N81" s="101">
        <v>4.1399999999999997</v>
      </c>
      <c r="P81" s="1" t="s">
        <v>121</v>
      </c>
      <c r="Q81" s="1" t="s">
        <v>290</v>
      </c>
      <c r="R81" s="2">
        <v>1795.91</v>
      </c>
      <c r="S81" s="2">
        <v>18.61</v>
      </c>
    </row>
    <row r="82" spans="1:19" x14ac:dyDescent="0.25">
      <c r="A82" s="4" t="s">
        <v>80</v>
      </c>
      <c r="B82" s="98" t="s">
        <v>249</v>
      </c>
      <c r="C82" s="99">
        <v>93</v>
      </c>
      <c r="D82" s="6">
        <v>23.62</v>
      </c>
      <c r="F82" s="5" t="s">
        <v>81</v>
      </c>
      <c r="G82" s="5" t="s">
        <v>250</v>
      </c>
      <c r="H82" s="6">
        <v>147</v>
      </c>
      <c r="I82" s="6">
        <v>11.9</v>
      </c>
      <c r="K82" s="4" t="s">
        <v>81</v>
      </c>
      <c r="L82" s="4" t="s">
        <v>250</v>
      </c>
      <c r="M82" s="100">
        <v>147</v>
      </c>
      <c r="N82" s="101">
        <v>8.26</v>
      </c>
      <c r="P82" s="1" t="s">
        <v>122</v>
      </c>
      <c r="Q82" s="1" t="s">
        <v>291</v>
      </c>
      <c r="R82" s="2">
        <v>27.7</v>
      </c>
      <c r="S82" s="2">
        <v>8.43</v>
      </c>
    </row>
    <row r="83" spans="1:19" x14ac:dyDescent="0.25">
      <c r="A83" s="4" t="s">
        <v>81</v>
      </c>
      <c r="B83" s="98" t="s">
        <v>250</v>
      </c>
      <c r="C83" s="99">
        <v>147</v>
      </c>
      <c r="D83" s="6">
        <v>14.08</v>
      </c>
      <c r="F83" s="5" t="s">
        <v>82</v>
      </c>
      <c r="G83" s="5" t="s">
        <v>251</v>
      </c>
      <c r="H83" s="6">
        <v>48.76</v>
      </c>
      <c r="I83" s="6">
        <v>14.46</v>
      </c>
      <c r="K83" s="4" t="s">
        <v>82</v>
      </c>
      <c r="L83" s="4" t="s">
        <v>251</v>
      </c>
      <c r="M83" s="100">
        <v>48.76</v>
      </c>
      <c r="N83" s="101">
        <v>11.23</v>
      </c>
      <c r="P83" s="1" t="s">
        <v>123</v>
      </c>
      <c r="Q83" s="1" t="s">
        <v>292</v>
      </c>
      <c r="R83" s="2">
        <v>331.88</v>
      </c>
      <c r="S83" s="2">
        <v>7.42</v>
      </c>
    </row>
    <row r="84" spans="1:19" x14ac:dyDescent="0.25">
      <c r="A84" s="4" t="s">
        <v>82</v>
      </c>
      <c r="B84" s="98" t="s">
        <v>251</v>
      </c>
      <c r="C84" s="99">
        <v>48.76</v>
      </c>
      <c r="D84" s="6">
        <v>11.97</v>
      </c>
      <c r="F84" s="5" t="s">
        <v>83</v>
      </c>
      <c r="G84" s="5" t="s">
        <v>252</v>
      </c>
      <c r="H84" s="6">
        <v>38.479999999999997</v>
      </c>
      <c r="I84" s="6">
        <v>10.199999999999999</v>
      </c>
      <c r="K84" s="4" t="s">
        <v>83</v>
      </c>
      <c r="L84" s="4" t="s">
        <v>252</v>
      </c>
      <c r="M84" s="100">
        <v>38.479999999999997</v>
      </c>
      <c r="N84" s="101">
        <v>10.26</v>
      </c>
      <c r="P84" s="1" t="s">
        <v>127</v>
      </c>
      <c r="Q84" s="1" t="s">
        <v>296</v>
      </c>
      <c r="R84" s="2">
        <v>54.17</v>
      </c>
      <c r="S84" s="2">
        <v>18.940000000000001</v>
      </c>
    </row>
    <row r="85" spans="1:19" x14ac:dyDescent="0.25">
      <c r="A85" s="4" t="s">
        <v>83</v>
      </c>
      <c r="B85" s="98" t="s">
        <v>252</v>
      </c>
      <c r="C85" s="99">
        <v>38.479999999999997</v>
      </c>
      <c r="D85" s="6">
        <v>10.93</v>
      </c>
      <c r="F85" s="5" t="s">
        <v>84</v>
      </c>
      <c r="G85" s="5" t="s">
        <v>253</v>
      </c>
      <c r="H85" s="6">
        <v>72.27</v>
      </c>
      <c r="I85" s="6">
        <v>6.87</v>
      </c>
      <c r="K85" s="4" t="s">
        <v>84</v>
      </c>
      <c r="L85" s="4" t="s">
        <v>253</v>
      </c>
      <c r="M85" s="100">
        <v>81</v>
      </c>
      <c r="N85" s="101">
        <v>6.1</v>
      </c>
      <c r="P85" s="1" t="s">
        <v>128</v>
      </c>
      <c r="Q85" s="1" t="s">
        <v>297</v>
      </c>
      <c r="R85" s="2">
        <v>39.893999999999998</v>
      </c>
      <c r="S85" s="2">
        <v>10.199999999999999</v>
      </c>
    </row>
    <row r="86" spans="1:19" x14ac:dyDescent="0.25">
      <c r="A86" s="4" t="s">
        <v>84</v>
      </c>
      <c r="B86" s="98" t="s">
        <v>253</v>
      </c>
      <c r="C86" s="99">
        <v>72.27</v>
      </c>
      <c r="D86" s="6">
        <v>6.69</v>
      </c>
      <c r="F86" s="5" t="s">
        <v>85</v>
      </c>
      <c r="G86" s="5" t="s">
        <v>254</v>
      </c>
      <c r="H86" s="6">
        <v>399.4</v>
      </c>
      <c r="I86" s="6">
        <v>38.92</v>
      </c>
      <c r="K86" s="4" t="s">
        <v>85</v>
      </c>
      <c r="L86" s="4" t="s">
        <v>254</v>
      </c>
      <c r="M86" s="100">
        <v>399.4</v>
      </c>
      <c r="N86" s="101">
        <v>57.75</v>
      </c>
      <c r="R86" s="104" t="s">
        <v>368</v>
      </c>
      <c r="S86" s="105">
        <f>SUM(S4:S85)</f>
        <v>5128.7509999999993</v>
      </c>
    </row>
    <row r="87" spans="1:19" x14ac:dyDescent="0.25">
      <c r="A87" s="4" t="s">
        <v>85</v>
      </c>
      <c r="B87" s="98" t="s">
        <v>254</v>
      </c>
      <c r="C87" s="99">
        <v>399.4</v>
      </c>
      <c r="D87" s="6">
        <v>42.97</v>
      </c>
      <c r="F87" s="5" t="s">
        <v>86</v>
      </c>
      <c r="G87" s="5" t="s">
        <v>255</v>
      </c>
      <c r="H87" s="6">
        <v>115.82</v>
      </c>
      <c r="I87" s="6">
        <v>28.1</v>
      </c>
      <c r="K87" s="4" t="s">
        <v>86</v>
      </c>
      <c r="L87" s="4" t="s">
        <v>255</v>
      </c>
      <c r="M87" s="100">
        <v>115.82</v>
      </c>
      <c r="N87" s="101">
        <v>27.06</v>
      </c>
    </row>
    <row r="88" spans="1:19" x14ac:dyDescent="0.25">
      <c r="A88" s="4" t="s">
        <v>86</v>
      </c>
      <c r="B88" s="98" t="s">
        <v>255</v>
      </c>
      <c r="C88" s="99">
        <v>115.82</v>
      </c>
      <c r="D88" s="6">
        <v>24.43</v>
      </c>
      <c r="F88" s="5" t="s">
        <v>87</v>
      </c>
      <c r="G88" s="5" t="s">
        <v>256</v>
      </c>
      <c r="H88" s="6">
        <v>67.739999999999995</v>
      </c>
      <c r="I88" s="6">
        <v>1.84</v>
      </c>
      <c r="K88" s="4" t="s">
        <v>87</v>
      </c>
      <c r="L88" s="4" t="s">
        <v>256</v>
      </c>
      <c r="M88" s="100">
        <v>66.319999999999993</v>
      </c>
      <c r="N88" s="101">
        <v>1.87</v>
      </c>
    </row>
    <row r="89" spans="1:19" x14ac:dyDescent="0.25">
      <c r="A89" s="4" t="s">
        <v>87</v>
      </c>
      <c r="B89" s="98" t="s">
        <v>256</v>
      </c>
      <c r="C89" s="99">
        <v>67.739999999999995</v>
      </c>
      <c r="D89" s="6">
        <v>1.54</v>
      </c>
      <c r="F89" s="5" t="s">
        <v>88</v>
      </c>
      <c r="G89" s="5" t="s">
        <v>257</v>
      </c>
      <c r="H89" s="6">
        <v>32.5</v>
      </c>
      <c r="I89" s="6">
        <v>2.36</v>
      </c>
      <c r="K89" s="4" t="s">
        <v>88</v>
      </c>
      <c r="L89" s="4" t="s">
        <v>257</v>
      </c>
      <c r="M89" s="100">
        <v>32.5</v>
      </c>
      <c r="N89" s="101">
        <v>2.52</v>
      </c>
    </row>
    <row r="90" spans="1:19" x14ac:dyDescent="0.25">
      <c r="A90" s="4" t="s">
        <v>88</v>
      </c>
      <c r="B90" s="98" t="s">
        <v>257</v>
      </c>
      <c r="C90" s="99">
        <v>32.5</v>
      </c>
      <c r="D90" s="6">
        <v>2.5</v>
      </c>
      <c r="F90" s="5" t="s">
        <v>89</v>
      </c>
      <c r="G90" s="5" t="s">
        <v>258</v>
      </c>
      <c r="H90" s="6">
        <v>97.71</v>
      </c>
      <c r="I90" s="6">
        <v>21.71</v>
      </c>
      <c r="K90" s="4" t="s">
        <v>89</v>
      </c>
      <c r="L90" s="4" t="s">
        <v>258</v>
      </c>
      <c r="M90" s="100">
        <v>97.71</v>
      </c>
      <c r="N90" s="101">
        <v>17.57</v>
      </c>
    </row>
    <row r="91" spans="1:19" x14ac:dyDescent="0.25">
      <c r="A91" s="4" t="s">
        <v>89</v>
      </c>
      <c r="B91" s="98" t="s">
        <v>258</v>
      </c>
      <c r="C91" s="99">
        <v>97.71</v>
      </c>
      <c r="D91" s="6">
        <v>18.88</v>
      </c>
      <c r="F91" s="5" t="s">
        <v>90</v>
      </c>
      <c r="G91" s="5" t="s">
        <v>259</v>
      </c>
      <c r="H91" s="6">
        <v>75.900000000000006</v>
      </c>
      <c r="I91" s="6">
        <v>3.29</v>
      </c>
      <c r="K91" s="4" t="s">
        <v>91</v>
      </c>
      <c r="L91" s="4" t="s">
        <v>260</v>
      </c>
      <c r="M91" s="100">
        <v>49.375</v>
      </c>
      <c r="N91" s="101">
        <v>1.56</v>
      </c>
    </row>
    <row r="92" spans="1:19" x14ac:dyDescent="0.25">
      <c r="A92" s="4" t="s">
        <v>90</v>
      </c>
      <c r="B92" s="98" t="s">
        <v>259</v>
      </c>
      <c r="C92" s="99">
        <v>75.900000000000006</v>
      </c>
      <c r="D92" s="6">
        <v>17.04</v>
      </c>
      <c r="F92" s="5" t="s">
        <v>91</v>
      </c>
      <c r="G92" s="5" t="s">
        <v>260</v>
      </c>
      <c r="H92" s="6">
        <v>49.375</v>
      </c>
      <c r="I92" s="6">
        <v>1.47</v>
      </c>
      <c r="K92" s="4" t="s">
        <v>92</v>
      </c>
      <c r="L92" s="4" t="s">
        <v>261</v>
      </c>
      <c r="M92" s="100">
        <v>41.771999999999998</v>
      </c>
      <c r="N92" s="101">
        <v>12.56</v>
      </c>
    </row>
    <row r="93" spans="1:19" x14ac:dyDescent="0.25">
      <c r="A93" s="4" t="s">
        <v>91</v>
      </c>
      <c r="B93" s="98" t="s">
        <v>260</v>
      </c>
      <c r="C93" s="99">
        <v>49.375</v>
      </c>
      <c r="D93" s="6">
        <v>1.62</v>
      </c>
      <c r="F93" s="5" t="s">
        <v>92</v>
      </c>
      <c r="G93" s="5" t="s">
        <v>261</v>
      </c>
      <c r="H93" s="6">
        <v>41.771999999999998</v>
      </c>
      <c r="I93" s="6">
        <v>15.11</v>
      </c>
      <c r="K93" s="4" t="s">
        <v>93</v>
      </c>
      <c r="L93" s="4" t="s">
        <v>262</v>
      </c>
      <c r="M93" s="100">
        <v>49.470799999999997</v>
      </c>
      <c r="N93" s="101">
        <v>7.1</v>
      </c>
    </row>
    <row r="94" spans="1:19" x14ac:dyDescent="0.25">
      <c r="A94" s="4" t="s">
        <v>92</v>
      </c>
      <c r="B94" s="98" t="s">
        <v>261</v>
      </c>
      <c r="C94" s="99">
        <v>41.771999999999998</v>
      </c>
      <c r="D94" s="6">
        <v>12.44</v>
      </c>
      <c r="F94" s="5" t="s">
        <v>93</v>
      </c>
      <c r="G94" s="5" t="s">
        <v>262</v>
      </c>
      <c r="H94" s="6">
        <v>49.470799999999997</v>
      </c>
      <c r="I94" s="6">
        <v>7.07</v>
      </c>
      <c r="K94" s="4" t="s">
        <v>94</v>
      </c>
      <c r="L94" s="4" t="s">
        <v>263</v>
      </c>
      <c r="M94" s="100">
        <v>33.299999999999997</v>
      </c>
      <c r="N94" s="101">
        <v>12.73</v>
      </c>
    </row>
    <row r="95" spans="1:19" x14ac:dyDescent="0.25">
      <c r="A95" s="4" t="s">
        <v>93</v>
      </c>
      <c r="B95" s="98" t="s">
        <v>262</v>
      </c>
      <c r="C95" s="99">
        <v>49.470799999999997</v>
      </c>
      <c r="D95" s="6">
        <v>14.63</v>
      </c>
      <c r="F95" s="5" t="s">
        <v>94</v>
      </c>
      <c r="G95" s="5" t="s">
        <v>263</v>
      </c>
      <c r="H95" s="6">
        <v>27.76</v>
      </c>
      <c r="I95" s="6">
        <v>11.68</v>
      </c>
      <c r="K95" s="4" t="s">
        <v>95</v>
      </c>
      <c r="L95" s="4" t="s">
        <v>264</v>
      </c>
      <c r="M95" s="100">
        <v>178.35</v>
      </c>
      <c r="N95" s="101">
        <v>6.78</v>
      </c>
    </row>
    <row r="96" spans="1:19" x14ac:dyDescent="0.25">
      <c r="A96" s="4" t="s">
        <v>94</v>
      </c>
      <c r="B96" s="98" t="s">
        <v>263</v>
      </c>
      <c r="C96" s="99">
        <v>27.76</v>
      </c>
      <c r="D96" s="6">
        <v>14.68</v>
      </c>
      <c r="F96" s="5" t="s">
        <v>95</v>
      </c>
      <c r="G96" s="5" t="s">
        <v>264</v>
      </c>
      <c r="H96" s="6">
        <v>178.35</v>
      </c>
      <c r="I96" s="6">
        <v>24.161000000000001</v>
      </c>
      <c r="K96" s="4" t="s">
        <v>96</v>
      </c>
      <c r="L96" s="4" t="s">
        <v>265</v>
      </c>
      <c r="M96" s="100">
        <v>71.600999999999999</v>
      </c>
      <c r="N96" s="101">
        <v>2.76</v>
      </c>
    </row>
    <row r="97" spans="1:14" x14ac:dyDescent="0.25">
      <c r="A97" s="4" t="s">
        <v>95</v>
      </c>
      <c r="B97" s="98" t="s">
        <v>264</v>
      </c>
      <c r="C97" s="99">
        <v>178.35</v>
      </c>
      <c r="D97" s="6">
        <v>31.850999999999999</v>
      </c>
      <c r="F97" s="5" t="s">
        <v>96</v>
      </c>
      <c r="G97" s="5" t="s">
        <v>265</v>
      </c>
      <c r="H97" s="6">
        <v>157.161</v>
      </c>
      <c r="I97" s="6">
        <v>3.92</v>
      </c>
      <c r="K97" s="4" t="s">
        <v>97</v>
      </c>
      <c r="L97" s="4" t="s">
        <v>266</v>
      </c>
      <c r="M97" s="100">
        <v>128</v>
      </c>
      <c r="N97" s="101">
        <v>39.64</v>
      </c>
    </row>
    <row r="98" spans="1:14" x14ac:dyDescent="0.25">
      <c r="A98" s="4" t="s">
        <v>96</v>
      </c>
      <c r="B98" s="98" t="s">
        <v>265</v>
      </c>
      <c r="C98" s="99">
        <v>157.161</v>
      </c>
      <c r="D98" s="6">
        <v>11.75</v>
      </c>
      <c r="F98" s="5" t="s">
        <v>97</v>
      </c>
      <c r="G98" s="5" t="s">
        <v>266</v>
      </c>
      <c r="H98" s="6">
        <v>126</v>
      </c>
      <c r="I98" s="6">
        <v>37.840000000000003</v>
      </c>
      <c r="K98" s="4" t="s">
        <v>98</v>
      </c>
      <c r="L98" s="4" t="s">
        <v>267</v>
      </c>
      <c r="M98" s="100">
        <v>167.9</v>
      </c>
      <c r="N98" s="101">
        <v>13.75</v>
      </c>
    </row>
    <row r="99" spans="1:14" x14ac:dyDescent="0.25">
      <c r="A99" s="4" t="s">
        <v>97</v>
      </c>
      <c r="B99" s="98" t="s">
        <v>266</v>
      </c>
      <c r="C99" s="99">
        <v>126</v>
      </c>
      <c r="D99" s="6">
        <v>39.85</v>
      </c>
      <c r="F99" s="5" t="s">
        <v>98</v>
      </c>
      <c r="G99" s="5" t="s">
        <v>267</v>
      </c>
      <c r="H99" s="6">
        <v>167.9</v>
      </c>
      <c r="I99" s="6">
        <v>14.29</v>
      </c>
      <c r="K99" s="4" t="s">
        <v>99</v>
      </c>
      <c r="L99" s="4" t="s">
        <v>268</v>
      </c>
      <c r="M99" s="100">
        <v>495</v>
      </c>
      <c r="N99" s="101">
        <v>161.27000000000001</v>
      </c>
    </row>
    <row r="100" spans="1:14" x14ac:dyDescent="0.25">
      <c r="A100" s="4" t="s">
        <v>98</v>
      </c>
      <c r="B100" s="98" t="s">
        <v>267</v>
      </c>
      <c r="C100" s="99">
        <v>167.9</v>
      </c>
      <c r="D100" s="6">
        <v>17.48</v>
      </c>
      <c r="F100" s="5" t="s">
        <v>99</v>
      </c>
      <c r="G100" s="5" t="s">
        <v>268</v>
      </c>
      <c r="H100" s="6">
        <v>495</v>
      </c>
      <c r="I100" s="6">
        <v>162.03</v>
      </c>
      <c r="K100" s="4" t="s">
        <v>100</v>
      </c>
      <c r="L100" s="4" t="s">
        <v>269</v>
      </c>
      <c r="M100" s="100">
        <v>61.57</v>
      </c>
      <c r="N100" s="101">
        <v>4.83</v>
      </c>
    </row>
    <row r="101" spans="1:14" x14ac:dyDescent="0.25">
      <c r="A101" s="4" t="s">
        <v>99</v>
      </c>
      <c r="B101" s="98" t="s">
        <v>268</v>
      </c>
      <c r="C101" s="99">
        <v>495</v>
      </c>
      <c r="D101" s="6">
        <v>108.8</v>
      </c>
      <c r="F101" s="5" t="s">
        <v>100</v>
      </c>
      <c r="G101" s="5" t="s">
        <v>269</v>
      </c>
      <c r="H101" s="6">
        <v>61.57</v>
      </c>
      <c r="I101" s="6">
        <v>4.62</v>
      </c>
      <c r="K101" s="4" t="s">
        <v>101</v>
      </c>
      <c r="L101" s="4" t="s">
        <v>270</v>
      </c>
      <c r="M101" s="100">
        <v>44.8</v>
      </c>
      <c r="N101" s="101">
        <v>6.11</v>
      </c>
    </row>
    <row r="102" spans="1:14" x14ac:dyDescent="0.25">
      <c r="A102" s="4" t="s">
        <v>100</v>
      </c>
      <c r="B102" s="98" t="s">
        <v>269</v>
      </c>
      <c r="C102" s="99">
        <v>61.57</v>
      </c>
      <c r="D102" s="6">
        <v>4.22</v>
      </c>
      <c r="F102" s="5" t="s">
        <v>101</v>
      </c>
      <c r="G102" s="5" t="s">
        <v>270</v>
      </c>
      <c r="H102" s="6">
        <v>43.86</v>
      </c>
      <c r="I102" s="6">
        <v>8.1300000000000008</v>
      </c>
      <c r="K102" s="4" t="s">
        <v>102</v>
      </c>
      <c r="L102" s="4" t="s">
        <v>271</v>
      </c>
      <c r="M102" s="100">
        <v>186.92</v>
      </c>
      <c r="N102" s="101">
        <v>107.17</v>
      </c>
    </row>
    <row r="103" spans="1:14" x14ac:dyDescent="0.25">
      <c r="A103" s="4" t="s">
        <v>101</v>
      </c>
      <c r="B103" s="98" t="s">
        <v>270</v>
      </c>
      <c r="C103" s="99">
        <v>43.86</v>
      </c>
      <c r="D103" s="6">
        <v>7.15</v>
      </c>
      <c r="F103" s="5" t="s">
        <v>102</v>
      </c>
      <c r="G103" s="5" t="s">
        <v>271</v>
      </c>
      <c r="H103" s="6">
        <v>186.92</v>
      </c>
      <c r="I103" s="6">
        <v>106.67</v>
      </c>
      <c r="K103" s="4" t="s">
        <v>104</v>
      </c>
      <c r="L103" s="4" t="s">
        <v>273</v>
      </c>
      <c r="M103" s="100">
        <v>97.9</v>
      </c>
      <c r="N103" s="102" t="s">
        <v>363</v>
      </c>
    </row>
    <row r="104" spans="1:14" x14ac:dyDescent="0.25">
      <c r="A104" s="4" t="s">
        <v>102</v>
      </c>
      <c r="B104" s="98" t="s">
        <v>271</v>
      </c>
      <c r="C104" s="99">
        <v>186.92</v>
      </c>
      <c r="D104" s="6">
        <v>109.65</v>
      </c>
      <c r="F104" s="5" t="s">
        <v>103</v>
      </c>
      <c r="G104" s="5" t="s">
        <v>272</v>
      </c>
      <c r="H104" s="6">
        <v>63.68</v>
      </c>
      <c r="I104" s="6">
        <v>0</v>
      </c>
      <c r="K104" s="4" t="s">
        <v>105</v>
      </c>
      <c r="L104" s="4" t="s">
        <v>274</v>
      </c>
      <c r="M104" s="100">
        <v>2920</v>
      </c>
      <c r="N104" s="101">
        <v>1281</v>
      </c>
    </row>
    <row r="105" spans="1:14" x14ac:dyDescent="0.25">
      <c r="A105" s="4" t="s">
        <v>103</v>
      </c>
      <c r="B105" s="98" t="s">
        <v>272</v>
      </c>
      <c r="C105" s="99">
        <v>63.68</v>
      </c>
      <c r="D105" s="6">
        <v>0</v>
      </c>
      <c r="F105" s="5" t="s">
        <v>104</v>
      </c>
      <c r="G105" s="5" t="s">
        <v>273</v>
      </c>
      <c r="H105" s="6">
        <v>97.9</v>
      </c>
      <c r="I105" s="7" t="s">
        <v>363</v>
      </c>
      <c r="K105" s="4" t="s">
        <v>106</v>
      </c>
      <c r="L105" s="4" t="s">
        <v>275</v>
      </c>
      <c r="M105" s="100">
        <v>209.18</v>
      </c>
      <c r="N105" s="101">
        <v>11.54</v>
      </c>
    </row>
    <row r="106" spans="1:14" x14ac:dyDescent="0.25">
      <c r="A106" s="4" t="s">
        <v>104</v>
      </c>
      <c r="B106" s="98" t="s">
        <v>273</v>
      </c>
      <c r="C106" s="99">
        <v>97.9</v>
      </c>
      <c r="D106" s="7" t="s">
        <v>363</v>
      </c>
      <c r="F106" s="5" t="s">
        <v>105</v>
      </c>
      <c r="G106" s="5" t="s">
        <v>274</v>
      </c>
      <c r="H106" s="6">
        <v>3560</v>
      </c>
      <c r="I106" s="6">
        <v>1420.84</v>
      </c>
      <c r="K106" s="4" t="s">
        <v>107</v>
      </c>
      <c r="L106" s="4" t="s">
        <v>276</v>
      </c>
      <c r="M106" s="100">
        <v>852.42</v>
      </c>
      <c r="N106" s="101">
        <v>425.63</v>
      </c>
    </row>
    <row r="107" spans="1:14" x14ac:dyDescent="0.25">
      <c r="A107" s="4" t="s">
        <v>105</v>
      </c>
      <c r="B107" s="98" t="s">
        <v>274</v>
      </c>
      <c r="C107" s="99">
        <v>3552</v>
      </c>
      <c r="D107" s="6">
        <v>1641.84</v>
      </c>
      <c r="F107" s="5" t="s">
        <v>106</v>
      </c>
      <c r="G107" s="5" t="s">
        <v>275</v>
      </c>
      <c r="H107" s="6">
        <v>209.18</v>
      </c>
      <c r="I107" s="6">
        <v>11.2</v>
      </c>
      <c r="K107" s="4" t="s">
        <v>108</v>
      </c>
      <c r="L107" s="4" t="s">
        <v>277</v>
      </c>
      <c r="M107" s="100">
        <v>630.29999999999995</v>
      </c>
      <c r="N107" s="101">
        <v>175.04</v>
      </c>
    </row>
    <row r="108" spans="1:14" x14ac:dyDescent="0.25">
      <c r="A108" s="4" t="s">
        <v>106</v>
      </c>
      <c r="B108" s="98" t="s">
        <v>275</v>
      </c>
      <c r="C108" s="99">
        <v>206.77</v>
      </c>
      <c r="D108" s="6">
        <v>10.210000000000001</v>
      </c>
      <c r="F108" s="5" t="s">
        <v>107</v>
      </c>
      <c r="G108" s="5" t="s">
        <v>276</v>
      </c>
      <c r="H108" s="6">
        <v>852.42</v>
      </c>
      <c r="I108" s="6">
        <v>419.78</v>
      </c>
      <c r="K108" s="4" t="s">
        <v>109</v>
      </c>
      <c r="L108" s="4" t="s">
        <v>278</v>
      </c>
      <c r="M108" s="100">
        <v>77</v>
      </c>
      <c r="N108" s="101">
        <v>67.430000000000007</v>
      </c>
    </row>
    <row r="109" spans="1:14" x14ac:dyDescent="0.25">
      <c r="A109" s="4" t="s">
        <v>107</v>
      </c>
      <c r="B109" s="98" t="s">
        <v>276</v>
      </c>
      <c r="C109" s="99">
        <v>852.42</v>
      </c>
      <c r="D109" s="6">
        <v>431.89</v>
      </c>
      <c r="F109" s="5" t="s">
        <v>108</v>
      </c>
      <c r="G109" s="5" t="s">
        <v>277</v>
      </c>
      <c r="H109" s="6">
        <v>624.20000000000005</v>
      </c>
      <c r="I109" s="6">
        <v>199.91</v>
      </c>
      <c r="K109" s="4" t="s">
        <v>110</v>
      </c>
      <c r="L109" s="4" t="s">
        <v>279</v>
      </c>
      <c r="M109" s="100">
        <v>1052</v>
      </c>
      <c r="N109" s="101">
        <v>638.9</v>
      </c>
    </row>
    <row r="110" spans="1:14" x14ac:dyDescent="0.25">
      <c r="A110" s="4" t="s">
        <v>108</v>
      </c>
      <c r="B110" s="98" t="s">
        <v>277</v>
      </c>
      <c r="C110" s="99">
        <v>624.20000000000005</v>
      </c>
      <c r="D110" s="6">
        <v>160.97</v>
      </c>
      <c r="F110" s="5" t="s">
        <v>109</v>
      </c>
      <c r="G110" s="5" t="s">
        <v>278</v>
      </c>
      <c r="H110" s="6">
        <v>77</v>
      </c>
      <c r="I110" s="6">
        <v>120.11</v>
      </c>
      <c r="K110" s="4" t="s">
        <v>111</v>
      </c>
      <c r="L110" s="4" t="s">
        <v>280</v>
      </c>
      <c r="M110" s="100">
        <v>113.72</v>
      </c>
      <c r="N110" s="101">
        <v>15.26</v>
      </c>
    </row>
    <row r="111" spans="1:14" x14ac:dyDescent="0.25">
      <c r="A111" s="4" t="s">
        <v>109</v>
      </c>
      <c r="B111" s="98" t="s">
        <v>278</v>
      </c>
      <c r="C111" s="99">
        <v>77</v>
      </c>
      <c r="D111" s="6">
        <v>118.05</v>
      </c>
      <c r="F111" s="5" t="s">
        <v>110</v>
      </c>
      <c r="G111" s="5" t="s">
        <v>279</v>
      </c>
      <c r="H111" s="6">
        <v>1052</v>
      </c>
      <c r="I111" s="6">
        <v>756.02</v>
      </c>
      <c r="K111" s="4" t="s">
        <v>112</v>
      </c>
      <c r="L111" s="4" t="s">
        <v>281</v>
      </c>
      <c r="M111" s="100">
        <v>652.91</v>
      </c>
      <c r="N111" s="101">
        <v>23.45</v>
      </c>
    </row>
    <row r="112" spans="1:14" x14ac:dyDescent="0.25">
      <c r="A112" s="4" t="s">
        <v>110</v>
      </c>
      <c r="B112" s="98" t="s">
        <v>279</v>
      </c>
      <c r="C112" s="99">
        <v>1052</v>
      </c>
      <c r="D112" s="6">
        <v>823.86</v>
      </c>
      <c r="F112" s="5" t="s">
        <v>111</v>
      </c>
      <c r="G112" s="5" t="s">
        <v>280</v>
      </c>
      <c r="H112" s="6">
        <v>113.72</v>
      </c>
      <c r="I112" s="6">
        <v>11.16</v>
      </c>
      <c r="K112" s="4" t="s">
        <v>113</v>
      </c>
      <c r="L112" s="4" t="s">
        <v>282</v>
      </c>
      <c r="M112" s="100">
        <v>69.900000000000006</v>
      </c>
      <c r="N112" s="101">
        <v>23.14</v>
      </c>
    </row>
    <row r="113" spans="1:14" x14ac:dyDescent="0.25">
      <c r="A113" s="4" t="s">
        <v>111</v>
      </c>
      <c r="B113" s="98" t="s">
        <v>280</v>
      </c>
      <c r="C113" s="99">
        <v>161.13999999999999</v>
      </c>
      <c r="D113" s="6">
        <v>10.65</v>
      </c>
      <c r="F113" s="5" t="s">
        <v>112</v>
      </c>
      <c r="G113" s="5" t="s">
        <v>281</v>
      </c>
      <c r="H113" s="6">
        <v>652.91</v>
      </c>
      <c r="I113" s="6">
        <v>40.729999999999997</v>
      </c>
      <c r="K113" s="4" t="s">
        <v>114</v>
      </c>
      <c r="L113" s="4" t="s">
        <v>283</v>
      </c>
      <c r="M113" s="100">
        <v>130.66</v>
      </c>
      <c r="N113" s="101">
        <v>74.64</v>
      </c>
    </row>
    <row r="114" spans="1:14" x14ac:dyDescent="0.25">
      <c r="A114" s="4" t="s">
        <v>112</v>
      </c>
      <c r="B114" s="98" t="s">
        <v>281</v>
      </c>
      <c r="C114" s="99">
        <v>652.91</v>
      </c>
      <c r="D114" s="6">
        <v>63.26</v>
      </c>
      <c r="F114" s="5" t="s">
        <v>113</v>
      </c>
      <c r="G114" s="5" t="s">
        <v>282</v>
      </c>
      <c r="H114" s="6">
        <v>69.900000000000006</v>
      </c>
      <c r="I114" s="6">
        <v>29.01</v>
      </c>
      <c r="K114" s="4" t="s">
        <v>115</v>
      </c>
      <c r="L114" s="4" t="s">
        <v>284</v>
      </c>
      <c r="M114" s="100">
        <v>61.485999999999997</v>
      </c>
      <c r="N114" s="101">
        <v>9.85</v>
      </c>
    </row>
    <row r="115" spans="1:14" x14ac:dyDescent="0.25">
      <c r="A115" s="4" t="s">
        <v>113</v>
      </c>
      <c r="B115" s="98" t="s">
        <v>282</v>
      </c>
      <c r="C115" s="99">
        <v>70.239999999999995</v>
      </c>
      <c r="D115" s="6">
        <v>32.97</v>
      </c>
      <c r="F115" s="5" t="s">
        <v>114</v>
      </c>
      <c r="G115" s="5" t="s">
        <v>283</v>
      </c>
      <c r="H115" s="6">
        <v>130.66</v>
      </c>
      <c r="I115" s="6">
        <v>73.7</v>
      </c>
      <c r="K115" s="4" t="s">
        <v>116</v>
      </c>
      <c r="L115" s="4" t="s">
        <v>285</v>
      </c>
      <c r="M115" s="100">
        <v>47.21</v>
      </c>
      <c r="N115" s="101">
        <v>6.92</v>
      </c>
    </row>
    <row r="116" spans="1:14" x14ac:dyDescent="0.25">
      <c r="A116" s="4" t="s">
        <v>114</v>
      </c>
      <c r="B116" s="98" t="s">
        <v>283</v>
      </c>
      <c r="C116" s="99">
        <v>130.66</v>
      </c>
      <c r="D116" s="6">
        <v>66.349999999999994</v>
      </c>
      <c r="F116" s="5" t="s">
        <v>115</v>
      </c>
      <c r="G116" s="5" t="s">
        <v>284</v>
      </c>
      <c r="H116" s="6">
        <v>61.485999999999997</v>
      </c>
      <c r="I116" s="6">
        <v>10.61</v>
      </c>
      <c r="K116" s="4" t="s">
        <v>117</v>
      </c>
      <c r="L116" s="4" t="s">
        <v>286</v>
      </c>
      <c r="M116" s="100">
        <v>136</v>
      </c>
      <c r="N116" s="101">
        <v>1.41</v>
      </c>
    </row>
    <row r="117" spans="1:14" x14ac:dyDescent="0.25">
      <c r="A117" s="4" t="s">
        <v>115</v>
      </c>
      <c r="B117" s="98" t="s">
        <v>284</v>
      </c>
      <c r="C117" s="99">
        <v>61.485999999999997</v>
      </c>
      <c r="D117" s="6">
        <v>13.49</v>
      </c>
      <c r="F117" s="5" t="s">
        <v>116</v>
      </c>
      <c r="G117" s="5" t="s">
        <v>285</v>
      </c>
      <c r="H117" s="6">
        <v>47.21</v>
      </c>
      <c r="I117" s="6">
        <v>9.4499999999999993</v>
      </c>
      <c r="K117" s="4" t="s">
        <v>118</v>
      </c>
      <c r="L117" s="4" t="s">
        <v>287</v>
      </c>
      <c r="M117" s="100">
        <v>54.24</v>
      </c>
      <c r="N117" s="101">
        <v>2.04</v>
      </c>
    </row>
    <row r="118" spans="1:14" x14ac:dyDescent="0.25">
      <c r="A118" s="4" t="s">
        <v>116</v>
      </c>
      <c r="B118" s="98" t="s">
        <v>285</v>
      </c>
      <c r="C118" s="99">
        <v>47.21</v>
      </c>
      <c r="D118" s="6">
        <v>7.49</v>
      </c>
      <c r="F118" s="5" t="s">
        <v>117</v>
      </c>
      <c r="G118" s="5" t="s">
        <v>286</v>
      </c>
      <c r="H118" s="6">
        <v>136</v>
      </c>
      <c r="I118" s="6">
        <v>8.27</v>
      </c>
      <c r="K118" s="4" t="s">
        <v>119</v>
      </c>
      <c r="L118" s="4" t="s">
        <v>288</v>
      </c>
      <c r="M118" s="100">
        <v>348.96</v>
      </c>
      <c r="N118" s="101">
        <v>6.53</v>
      </c>
    </row>
    <row r="119" spans="1:14" x14ac:dyDescent="0.25">
      <c r="A119" s="4" t="s">
        <v>117</v>
      </c>
      <c r="B119" s="98" t="s">
        <v>286</v>
      </c>
      <c r="C119" s="99">
        <v>136</v>
      </c>
      <c r="D119" s="6">
        <v>13.78</v>
      </c>
      <c r="F119" s="5" t="s">
        <v>118</v>
      </c>
      <c r="G119" s="5" t="s">
        <v>287</v>
      </c>
      <c r="H119" s="6">
        <v>54.24</v>
      </c>
      <c r="I119" s="6">
        <v>2.0299999999999998</v>
      </c>
      <c r="K119" s="4" t="s">
        <v>120</v>
      </c>
      <c r="L119" s="4" t="s">
        <v>289</v>
      </c>
      <c r="M119" s="100">
        <v>29.2</v>
      </c>
      <c r="N119" s="102" t="s">
        <v>363</v>
      </c>
    </row>
    <row r="120" spans="1:14" x14ac:dyDescent="0.25">
      <c r="A120" s="4" t="s">
        <v>118</v>
      </c>
      <c r="B120" s="98" t="s">
        <v>287</v>
      </c>
      <c r="C120" s="99">
        <v>54.24</v>
      </c>
      <c r="D120" s="6">
        <v>8.73</v>
      </c>
      <c r="F120" s="5" t="s">
        <v>119</v>
      </c>
      <c r="G120" s="5" t="s">
        <v>288</v>
      </c>
      <c r="H120" s="6">
        <v>348.96</v>
      </c>
      <c r="I120" s="6">
        <v>3.98</v>
      </c>
      <c r="K120" s="4" t="s">
        <v>121</v>
      </c>
      <c r="L120" s="4" t="s">
        <v>290</v>
      </c>
      <c r="M120" s="100">
        <v>1795.91</v>
      </c>
      <c r="N120" s="101">
        <v>11.25</v>
      </c>
    </row>
    <row r="121" spans="1:14" x14ac:dyDescent="0.25">
      <c r="A121" s="4" t="s">
        <v>119</v>
      </c>
      <c r="B121" s="98" t="s">
        <v>288</v>
      </c>
      <c r="C121" s="99">
        <v>348.96</v>
      </c>
      <c r="D121" s="6">
        <v>6.3</v>
      </c>
      <c r="F121" s="5" t="s">
        <v>120</v>
      </c>
      <c r="G121" s="5" t="s">
        <v>289</v>
      </c>
      <c r="H121" s="6">
        <v>29.2</v>
      </c>
      <c r="I121" s="7" t="s">
        <v>363</v>
      </c>
      <c r="K121" s="4" t="s">
        <v>122</v>
      </c>
      <c r="L121" s="4" t="s">
        <v>291</v>
      </c>
      <c r="M121" s="100">
        <v>76.72</v>
      </c>
      <c r="N121" s="101">
        <v>35.090000000000003</v>
      </c>
    </row>
    <row r="122" spans="1:14" x14ac:dyDescent="0.25">
      <c r="A122" s="4" t="s">
        <v>120</v>
      </c>
      <c r="B122" s="98" t="s">
        <v>289</v>
      </c>
      <c r="C122" s="99">
        <v>29.2</v>
      </c>
      <c r="D122" s="6">
        <v>5.45</v>
      </c>
      <c r="F122" s="5" t="s">
        <v>121</v>
      </c>
      <c r="G122" s="5" t="s">
        <v>290</v>
      </c>
      <c r="H122" s="6">
        <v>1795.91</v>
      </c>
      <c r="I122" s="6">
        <v>30.21</v>
      </c>
      <c r="K122" s="4" t="s">
        <v>123</v>
      </c>
      <c r="L122" s="4" t="s">
        <v>292</v>
      </c>
      <c r="M122" s="100">
        <v>601.36</v>
      </c>
      <c r="N122" s="101">
        <v>111.45</v>
      </c>
    </row>
    <row r="123" spans="1:14" x14ac:dyDescent="0.25">
      <c r="A123" s="4" t="s">
        <v>121</v>
      </c>
      <c r="B123" s="98" t="s">
        <v>290</v>
      </c>
      <c r="C123" s="99">
        <v>1796.4</v>
      </c>
      <c r="D123" s="6">
        <v>35.14</v>
      </c>
      <c r="F123" s="5" t="s">
        <v>122</v>
      </c>
      <c r="G123" s="5" t="s">
        <v>291</v>
      </c>
      <c r="H123" s="6">
        <v>76.72</v>
      </c>
      <c r="I123" s="6">
        <v>33.9</v>
      </c>
      <c r="K123" s="4" t="s">
        <v>124</v>
      </c>
      <c r="L123" s="4" t="s">
        <v>293</v>
      </c>
      <c r="M123" s="100">
        <v>1460</v>
      </c>
      <c r="N123" s="101">
        <v>1.51</v>
      </c>
    </row>
    <row r="124" spans="1:14" x14ac:dyDescent="0.25">
      <c r="A124" s="4" t="s">
        <v>122</v>
      </c>
      <c r="B124" s="98" t="s">
        <v>291</v>
      </c>
      <c r="C124" s="99">
        <v>76.72</v>
      </c>
      <c r="D124" s="6">
        <v>32.82</v>
      </c>
      <c r="F124" s="5" t="s">
        <v>123</v>
      </c>
      <c r="G124" s="5" t="s">
        <v>292</v>
      </c>
      <c r="H124" s="6">
        <v>601.36</v>
      </c>
      <c r="I124" s="6">
        <v>106.75</v>
      </c>
      <c r="K124" s="4" t="s">
        <v>126</v>
      </c>
      <c r="L124" s="4" t="s">
        <v>295</v>
      </c>
      <c r="M124" s="100">
        <v>46.4</v>
      </c>
      <c r="N124" s="101">
        <v>0.14000000000000001</v>
      </c>
    </row>
    <row r="125" spans="1:14" x14ac:dyDescent="0.25">
      <c r="A125" s="4" t="s">
        <v>123</v>
      </c>
      <c r="B125" s="98" t="s">
        <v>292</v>
      </c>
      <c r="C125" s="99">
        <v>601.36</v>
      </c>
      <c r="D125" s="6">
        <v>72.39</v>
      </c>
      <c r="F125" s="5" t="s">
        <v>124</v>
      </c>
      <c r="G125" s="5" t="s">
        <v>293</v>
      </c>
      <c r="H125" s="6">
        <v>1460</v>
      </c>
      <c r="I125" s="6">
        <v>10.11</v>
      </c>
      <c r="K125" s="4" t="s">
        <v>127</v>
      </c>
      <c r="L125" s="4" t="s">
        <v>296</v>
      </c>
      <c r="M125" s="100">
        <v>40.520000000000003</v>
      </c>
      <c r="N125" s="101">
        <v>12.36</v>
      </c>
    </row>
    <row r="126" spans="1:14" x14ac:dyDescent="0.25">
      <c r="A126" s="4" t="s">
        <v>124</v>
      </c>
      <c r="B126" s="98" t="s">
        <v>293</v>
      </c>
      <c r="C126" s="99">
        <v>1460</v>
      </c>
      <c r="D126" s="6">
        <v>16.239999999999998</v>
      </c>
      <c r="F126" s="5" t="s">
        <v>125</v>
      </c>
      <c r="G126" s="5" t="s">
        <v>294</v>
      </c>
      <c r="H126" s="6">
        <v>366.85</v>
      </c>
      <c r="I126" s="7" t="s">
        <v>363</v>
      </c>
      <c r="K126" s="5" t="s">
        <v>128</v>
      </c>
      <c r="L126" s="5" t="s">
        <v>297</v>
      </c>
      <c r="M126" s="6">
        <v>44.4</v>
      </c>
      <c r="N126" s="6">
        <v>7.39</v>
      </c>
    </row>
    <row r="127" spans="1:14" x14ac:dyDescent="0.25">
      <c r="A127" s="4" t="s">
        <v>125</v>
      </c>
      <c r="B127" s="98" t="s">
        <v>294</v>
      </c>
      <c r="C127" s="99">
        <v>366.85</v>
      </c>
      <c r="D127" s="7" t="s">
        <v>363</v>
      </c>
      <c r="F127" s="5" t="s">
        <v>126</v>
      </c>
      <c r="G127" s="5" t="s">
        <v>295</v>
      </c>
      <c r="H127" s="6">
        <v>46.4</v>
      </c>
      <c r="I127" s="6">
        <v>0.15</v>
      </c>
      <c r="M127" s="104" t="s">
        <v>368</v>
      </c>
      <c r="N127" s="105">
        <f>SUM(N4:N126)</f>
        <v>9339.1010000000024</v>
      </c>
    </row>
    <row r="128" spans="1:14" x14ac:dyDescent="0.25">
      <c r="A128" s="4" t="s">
        <v>126</v>
      </c>
      <c r="B128" s="98" t="s">
        <v>295</v>
      </c>
      <c r="C128" s="99">
        <v>46.4</v>
      </c>
      <c r="D128" s="6">
        <v>0.18</v>
      </c>
      <c r="F128" s="5" t="s">
        <v>127</v>
      </c>
      <c r="G128" s="5" t="s">
        <v>296</v>
      </c>
      <c r="H128" s="6">
        <v>40.520000000000003</v>
      </c>
      <c r="I128" s="6">
        <v>12.07</v>
      </c>
    </row>
    <row r="129" spans="1:9" x14ac:dyDescent="0.25">
      <c r="A129" s="4" t="s">
        <v>127</v>
      </c>
      <c r="B129" s="98" t="s">
        <v>296</v>
      </c>
      <c r="C129" s="99">
        <v>39.56</v>
      </c>
      <c r="D129" s="6">
        <v>11.96</v>
      </c>
      <c r="F129" s="5" t="s">
        <v>128</v>
      </c>
      <c r="G129" s="5" t="s">
        <v>297</v>
      </c>
      <c r="H129" s="6">
        <v>44.4</v>
      </c>
      <c r="I129" s="6">
        <v>6.31</v>
      </c>
    </row>
    <row r="130" spans="1:9" x14ac:dyDescent="0.25">
      <c r="A130" s="106" t="s">
        <v>128</v>
      </c>
      <c r="B130" s="107" t="s">
        <v>297</v>
      </c>
      <c r="C130" s="108">
        <v>168.2</v>
      </c>
      <c r="D130" s="6">
        <v>6.75</v>
      </c>
      <c r="H130" s="104" t="s">
        <v>368</v>
      </c>
      <c r="I130" s="105">
        <f>SUM(I4:I129)</f>
        <v>12009.547300000006</v>
      </c>
    </row>
    <row r="131" spans="1:9" x14ac:dyDescent="0.25">
      <c r="C131" s="104" t="s">
        <v>368</v>
      </c>
      <c r="D131" s="105">
        <f>SUM(D4:D130)</f>
        <v>12883.520999999993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41AA-103C-43EA-97A3-DEC964E20EC8}">
  <dimension ref="A1:S111"/>
  <sheetViews>
    <sheetView workbookViewId="0"/>
  </sheetViews>
  <sheetFormatPr defaultRowHeight="15" x14ac:dyDescent="0.25"/>
  <cols>
    <col min="1" max="1" width="9.140625" style="35"/>
    <col min="2" max="2" width="47.5703125" style="35" bestFit="1" customWidth="1"/>
    <col min="3" max="3" width="29.7109375" style="35" bestFit="1" customWidth="1"/>
    <col min="4" max="4" width="27" style="35" bestFit="1" customWidth="1"/>
    <col min="5" max="6" width="9.140625" style="35"/>
    <col min="7" max="7" width="47.5703125" style="35" bestFit="1" customWidth="1"/>
    <col min="8" max="8" width="29.7109375" style="35" bestFit="1" customWidth="1"/>
    <col min="9" max="9" width="27" style="35" bestFit="1" customWidth="1"/>
    <col min="10" max="11" width="9.140625" style="35"/>
    <col min="12" max="12" width="47.5703125" style="35" bestFit="1" customWidth="1"/>
    <col min="13" max="13" width="29.7109375" style="35" bestFit="1" customWidth="1"/>
    <col min="14" max="14" width="27" style="35" bestFit="1" customWidth="1"/>
    <col min="15" max="16" width="9.140625" style="35"/>
    <col min="17" max="17" width="47.85546875" style="35" bestFit="1" customWidth="1"/>
    <col min="18" max="18" width="29.7109375" style="35" bestFit="1" customWidth="1"/>
    <col min="19" max="19" width="27" style="35" bestFit="1" customWidth="1"/>
    <col min="20" max="16384" width="9.140625" style="35"/>
  </cols>
  <sheetData>
    <row r="1" spans="1:19" x14ac:dyDescent="0.25">
      <c r="A1" s="112"/>
      <c r="B1" s="112"/>
      <c r="C1" s="112"/>
      <c r="D1" s="112"/>
      <c r="E1" s="112"/>
    </row>
    <row r="2" spans="1:19" s="113" customFormat="1" x14ac:dyDescent="0.25">
      <c r="A2" s="112" t="s">
        <v>369</v>
      </c>
      <c r="F2" s="112" t="s">
        <v>370</v>
      </c>
      <c r="K2" s="112" t="s">
        <v>371</v>
      </c>
      <c r="P2" s="112" t="s">
        <v>372</v>
      </c>
    </row>
    <row r="3" spans="1:19" x14ac:dyDescent="0.25">
      <c r="A3" s="94" t="s">
        <v>1</v>
      </c>
      <c r="B3" s="94" t="s">
        <v>0</v>
      </c>
      <c r="C3" s="94" t="s">
        <v>405</v>
      </c>
      <c r="D3" s="95" t="s">
        <v>299</v>
      </c>
      <c r="F3" s="94" t="s">
        <v>1</v>
      </c>
      <c r="G3" s="95" t="s">
        <v>0</v>
      </c>
      <c r="H3" s="94" t="s">
        <v>405</v>
      </c>
      <c r="I3" s="94" t="s">
        <v>299</v>
      </c>
      <c r="K3" s="94" t="s">
        <v>1</v>
      </c>
      <c r="L3" s="94" t="s">
        <v>0</v>
      </c>
      <c r="M3" s="94" t="s">
        <v>405</v>
      </c>
      <c r="N3" s="94" t="s">
        <v>299</v>
      </c>
      <c r="P3" s="94" t="s">
        <v>1</v>
      </c>
      <c r="Q3" s="94" t="s">
        <v>0</v>
      </c>
      <c r="R3" s="94" t="s">
        <v>405</v>
      </c>
      <c r="S3" s="94" t="s">
        <v>299</v>
      </c>
    </row>
    <row r="4" spans="1:19" x14ac:dyDescent="0.25">
      <c r="A4" s="1" t="s">
        <v>2</v>
      </c>
      <c r="B4" s="1" t="s">
        <v>171</v>
      </c>
      <c r="C4" s="2">
        <v>59.86</v>
      </c>
      <c r="D4" s="9" t="s">
        <v>363</v>
      </c>
      <c r="F4" s="1" t="s">
        <v>3</v>
      </c>
      <c r="G4" s="4" t="s">
        <v>172</v>
      </c>
      <c r="H4" s="2">
        <v>66.900000000000006</v>
      </c>
      <c r="I4" s="2">
        <v>8.51</v>
      </c>
      <c r="K4" s="1" t="s">
        <v>3</v>
      </c>
      <c r="L4" s="1" t="s">
        <v>172</v>
      </c>
      <c r="M4" s="2">
        <v>66.900000000000006</v>
      </c>
      <c r="N4" s="2">
        <v>8.65</v>
      </c>
      <c r="P4" s="1" t="s">
        <v>3</v>
      </c>
      <c r="Q4" s="1" t="s">
        <v>172</v>
      </c>
      <c r="R4" s="2">
        <v>52.2</v>
      </c>
      <c r="S4" s="2">
        <v>5.18</v>
      </c>
    </row>
    <row r="5" spans="1:19" x14ac:dyDescent="0.25">
      <c r="A5" s="1" t="s">
        <v>3</v>
      </c>
      <c r="B5" s="1" t="s">
        <v>172</v>
      </c>
      <c r="C5" s="2">
        <v>66.900000000000006</v>
      </c>
      <c r="D5" s="2">
        <v>12.05</v>
      </c>
      <c r="F5" s="1" t="s">
        <v>4</v>
      </c>
      <c r="G5" s="4" t="s">
        <v>173</v>
      </c>
      <c r="H5" s="2">
        <v>36.6</v>
      </c>
      <c r="I5" s="2">
        <v>12.35</v>
      </c>
      <c r="K5" s="1" t="s">
        <v>4</v>
      </c>
      <c r="L5" s="1" t="s">
        <v>173</v>
      </c>
      <c r="M5" s="2">
        <v>37.799999999999997</v>
      </c>
      <c r="N5" s="2">
        <v>10.79</v>
      </c>
      <c r="P5" s="1" t="s">
        <v>5</v>
      </c>
      <c r="Q5" s="1" t="s">
        <v>174</v>
      </c>
      <c r="R5" s="2">
        <v>138</v>
      </c>
      <c r="S5" s="2">
        <v>16.366199999999999</v>
      </c>
    </row>
    <row r="6" spans="1:19" x14ac:dyDescent="0.25">
      <c r="A6" s="1" t="s">
        <v>4</v>
      </c>
      <c r="B6" s="1" t="s">
        <v>173</v>
      </c>
      <c r="C6" s="2">
        <v>46.93</v>
      </c>
      <c r="D6" s="2">
        <v>15.47</v>
      </c>
      <c r="F6" s="1" t="s">
        <v>5</v>
      </c>
      <c r="G6" s="4" t="s">
        <v>174</v>
      </c>
      <c r="H6" s="2">
        <v>304.10000000000002</v>
      </c>
      <c r="I6" s="2">
        <v>25</v>
      </c>
      <c r="K6" s="1" t="s">
        <v>5</v>
      </c>
      <c r="L6" s="1" t="s">
        <v>174</v>
      </c>
      <c r="M6" s="2">
        <v>304.10000000000002</v>
      </c>
      <c r="N6" s="2">
        <v>24.63</v>
      </c>
      <c r="P6" s="1" t="s">
        <v>358</v>
      </c>
      <c r="Q6" s="1" t="s">
        <v>360</v>
      </c>
      <c r="R6" s="2">
        <v>25.77</v>
      </c>
      <c r="S6" s="2">
        <v>2.83</v>
      </c>
    </row>
    <row r="7" spans="1:19" x14ac:dyDescent="0.25">
      <c r="A7" s="1" t="s">
        <v>5</v>
      </c>
      <c r="B7" s="1" t="s">
        <v>174</v>
      </c>
      <c r="C7" s="2">
        <v>304.10000000000002</v>
      </c>
      <c r="D7" s="2">
        <v>86.91</v>
      </c>
      <c r="F7" s="1" t="s">
        <v>6</v>
      </c>
      <c r="G7" s="4" t="s">
        <v>175</v>
      </c>
      <c r="H7" s="2">
        <v>25.89</v>
      </c>
      <c r="I7" s="2">
        <v>27.52</v>
      </c>
      <c r="K7" s="1" t="s">
        <v>6</v>
      </c>
      <c r="L7" s="1" t="s">
        <v>175</v>
      </c>
      <c r="M7" s="2">
        <v>29.36</v>
      </c>
      <c r="N7" s="2">
        <v>26.74</v>
      </c>
      <c r="P7" s="1" t="s">
        <v>129</v>
      </c>
      <c r="Q7" s="1" t="s">
        <v>300</v>
      </c>
      <c r="R7" s="2">
        <v>39.51</v>
      </c>
      <c r="S7" s="2">
        <v>9.1300000000000008</v>
      </c>
    </row>
    <row r="8" spans="1:19" x14ac:dyDescent="0.25">
      <c r="A8" s="1" t="s">
        <v>6</v>
      </c>
      <c r="B8" s="1" t="s">
        <v>175</v>
      </c>
      <c r="C8" s="2">
        <v>25.84</v>
      </c>
      <c r="D8" s="2">
        <v>27.39</v>
      </c>
      <c r="F8" s="1" t="s">
        <v>129</v>
      </c>
      <c r="G8" s="4" t="s">
        <v>300</v>
      </c>
      <c r="H8" s="2">
        <v>26.58</v>
      </c>
      <c r="I8" s="2">
        <v>10.119999999999999</v>
      </c>
      <c r="K8" s="1" t="s">
        <v>129</v>
      </c>
      <c r="L8" s="1" t="s">
        <v>300</v>
      </c>
      <c r="M8" s="2">
        <v>26.7</v>
      </c>
      <c r="N8" s="2">
        <v>6.46</v>
      </c>
      <c r="P8" s="1" t="s">
        <v>7</v>
      </c>
      <c r="Q8" s="1" t="s">
        <v>176</v>
      </c>
      <c r="R8" s="2">
        <v>38.200000000000003</v>
      </c>
      <c r="S8" s="2">
        <v>0</v>
      </c>
    </row>
    <row r="9" spans="1:19" x14ac:dyDescent="0.25">
      <c r="A9" s="1" t="s">
        <v>129</v>
      </c>
      <c r="B9" s="1" t="s">
        <v>300</v>
      </c>
      <c r="C9" s="2">
        <v>26.6</v>
      </c>
      <c r="D9" s="2">
        <v>10.98</v>
      </c>
      <c r="F9" s="1" t="s">
        <v>7</v>
      </c>
      <c r="G9" s="4" t="s">
        <v>176</v>
      </c>
      <c r="H9" s="2">
        <v>36</v>
      </c>
      <c r="I9" s="2">
        <v>0.09</v>
      </c>
      <c r="K9" s="1" t="s">
        <v>7</v>
      </c>
      <c r="L9" s="1" t="s">
        <v>176</v>
      </c>
      <c r="M9" s="2">
        <v>36</v>
      </c>
      <c r="N9" s="2">
        <v>0.05</v>
      </c>
      <c r="P9" s="1" t="s">
        <v>130</v>
      </c>
      <c r="Q9" s="1" t="s">
        <v>301</v>
      </c>
      <c r="R9" s="2">
        <v>37.799999999999997</v>
      </c>
      <c r="S9" s="2">
        <v>14.21</v>
      </c>
    </row>
    <row r="10" spans="1:19" x14ac:dyDescent="0.25">
      <c r="A10" s="1" t="s">
        <v>7</v>
      </c>
      <c r="B10" s="1" t="s">
        <v>176</v>
      </c>
      <c r="C10" s="2">
        <v>36.04</v>
      </c>
      <c r="D10" s="2">
        <v>0.14000000000000001</v>
      </c>
      <c r="F10" s="1" t="s">
        <v>9</v>
      </c>
      <c r="G10" s="4" t="s">
        <v>178</v>
      </c>
      <c r="H10" s="2">
        <v>75.27</v>
      </c>
      <c r="I10" s="2">
        <v>27.57</v>
      </c>
      <c r="K10" s="1" t="s">
        <v>9</v>
      </c>
      <c r="L10" s="1" t="s">
        <v>178</v>
      </c>
      <c r="M10" s="2">
        <v>75.27</v>
      </c>
      <c r="N10" s="2">
        <v>25.88</v>
      </c>
      <c r="P10" s="1" t="s">
        <v>13</v>
      </c>
      <c r="Q10" s="1" t="s">
        <v>182</v>
      </c>
      <c r="R10" s="2">
        <v>36.29</v>
      </c>
      <c r="S10" s="2">
        <v>2.06</v>
      </c>
    </row>
    <row r="11" spans="1:19" x14ac:dyDescent="0.25">
      <c r="A11" s="1" t="s">
        <v>9</v>
      </c>
      <c r="B11" s="1" t="s">
        <v>178</v>
      </c>
      <c r="C11" s="2">
        <v>75.27</v>
      </c>
      <c r="D11" s="2">
        <v>27.34</v>
      </c>
      <c r="F11" s="1" t="s">
        <v>10</v>
      </c>
      <c r="G11" s="4" t="s">
        <v>179</v>
      </c>
      <c r="H11" s="2">
        <v>52.9</v>
      </c>
      <c r="I11" s="2">
        <v>18.809999999999999</v>
      </c>
      <c r="K11" s="1" t="s">
        <v>10</v>
      </c>
      <c r="L11" s="1" t="s">
        <v>179</v>
      </c>
      <c r="M11" s="2">
        <v>52.9</v>
      </c>
      <c r="N11" s="2">
        <v>19.920000000000002</v>
      </c>
      <c r="P11" s="1" t="s">
        <v>14</v>
      </c>
      <c r="Q11" s="1" t="s">
        <v>183</v>
      </c>
      <c r="R11" s="2">
        <v>77.2</v>
      </c>
      <c r="S11" s="2">
        <v>85.75</v>
      </c>
    </row>
    <row r="12" spans="1:19" x14ac:dyDescent="0.25">
      <c r="A12" s="1" t="s">
        <v>10</v>
      </c>
      <c r="B12" s="1" t="s">
        <v>179</v>
      </c>
      <c r="C12" s="2">
        <v>52.82</v>
      </c>
      <c r="D12" s="2">
        <v>9.39</v>
      </c>
      <c r="F12" s="1" t="s">
        <v>11</v>
      </c>
      <c r="G12" s="4" t="s">
        <v>180</v>
      </c>
      <c r="H12" s="2">
        <v>35</v>
      </c>
      <c r="I12" s="2">
        <v>13.07</v>
      </c>
      <c r="K12" s="1" t="s">
        <v>11</v>
      </c>
      <c r="L12" s="1" t="s">
        <v>180</v>
      </c>
      <c r="M12" s="2">
        <v>35</v>
      </c>
      <c r="N12" s="2">
        <v>12.02</v>
      </c>
      <c r="P12" s="1" t="s">
        <v>16</v>
      </c>
      <c r="Q12" s="1" t="s">
        <v>185</v>
      </c>
      <c r="R12" s="2">
        <v>249</v>
      </c>
      <c r="S12" s="2">
        <v>39.479999999999997</v>
      </c>
    </row>
    <row r="13" spans="1:19" x14ac:dyDescent="0.25">
      <c r="A13" s="1" t="s">
        <v>130</v>
      </c>
      <c r="B13" s="1" t="s">
        <v>301</v>
      </c>
      <c r="C13" s="2">
        <v>60.626399999999997</v>
      </c>
      <c r="D13" s="2">
        <v>30.44</v>
      </c>
      <c r="F13" s="1" t="s">
        <v>130</v>
      </c>
      <c r="G13" s="4" t="s">
        <v>301</v>
      </c>
      <c r="H13" s="2">
        <v>60.6267</v>
      </c>
      <c r="I13" s="2">
        <v>37.299999999999997</v>
      </c>
      <c r="K13" s="1" t="s">
        <v>130</v>
      </c>
      <c r="L13" s="1" t="s">
        <v>301</v>
      </c>
      <c r="M13" s="2">
        <v>64.670500000000004</v>
      </c>
      <c r="N13" s="2">
        <v>32.979999999999997</v>
      </c>
      <c r="P13" s="1" t="s">
        <v>132</v>
      </c>
      <c r="Q13" s="1" t="s">
        <v>303</v>
      </c>
      <c r="R13" s="2">
        <v>51.42</v>
      </c>
      <c r="S13" s="2">
        <v>30.59</v>
      </c>
    </row>
    <row r="14" spans="1:19" x14ac:dyDescent="0.25">
      <c r="A14" s="1" t="s">
        <v>131</v>
      </c>
      <c r="B14" s="1" t="s">
        <v>302</v>
      </c>
      <c r="C14" s="2">
        <v>126.249</v>
      </c>
      <c r="D14" s="2">
        <v>9.56</v>
      </c>
      <c r="F14" s="1" t="s">
        <v>131</v>
      </c>
      <c r="G14" s="4" t="s">
        <v>302</v>
      </c>
      <c r="H14" s="2">
        <v>126.249</v>
      </c>
      <c r="I14" s="2">
        <v>15.98</v>
      </c>
      <c r="K14" s="1" t="s">
        <v>131</v>
      </c>
      <c r="L14" s="1" t="s">
        <v>302</v>
      </c>
      <c r="M14" s="2">
        <v>126.249</v>
      </c>
      <c r="N14" s="2">
        <v>14.52</v>
      </c>
      <c r="P14" s="1" t="s">
        <v>133</v>
      </c>
      <c r="Q14" s="1" t="s">
        <v>304</v>
      </c>
      <c r="R14" s="2">
        <v>109.6</v>
      </c>
      <c r="S14" s="2">
        <v>10.664</v>
      </c>
    </row>
    <row r="15" spans="1:19" x14ac:dyDescent="0.25">
      <c r="A15" s="1" t="s">
        <v>13</v>
      </c>
      <c r="B15" s="1" t="s">
        <v>182</v>
      </c>
      <c r="C15" s="2">
        <v>62.66</v>
      </c>
      <c r="D15" s="2">
        <v>11.641</v>
      </c>
      <c r="F15" s="1" t="s">
        <v>13</v>
      </c>
      <c r="G15" s="4" t="s">
        <v>182</v>
      </c>
      <c r="H15" s="2">
        <v>62.66</v>
      </c>
      <c r="I15" s="2">
        <v>9.48</v>
      </c>
      <c r="K15" s="1" t="s">
        <v>13</v>
      </c>
      <c r="L15" s="1" t="s">
        <v>182</v>
      </c>
      <c r="M15" s="2">
        <v>62.66</v>
      </c>
      <c r="N15" s="2">
        <v>10.58</v>
      </c>
      <c r="P15" s="1" t="s">
        <v>19</v>
      </c>
      <c r="Q15" s="1" t="s">
        <v>188</v>
      </c>
      <c r="R15" s="2">
        <v>37.692999999999998</v>
      </c>
      <c r="S15" s="2">
        <v>3.79</v>
      </c>
    </row>
    <row r="16" spans="1:19" x14ac:dyDescent="0.25">
      <c r="A16" s="1" t="s">
        <v>14</v>
      </c>
      <c r="B16" s="1" t="s">
        <v>183</v>
      </c>
      <c r="C16" s="2">
        <v>90.431100000000001</v>
      </c>
      <c r="D16" s="2">
        <v>23.7</v>
      </c>
      <c r="F16" s="1" t="s">
        <v>14</v>
      </c>
      <c r="G16" s="4" t="s">
        <v>183</v>
      </c>
      <c r="H16" s="2">
        <v>90.431100000000001</v>
      </c>
      <c r="I16" s="2">
        <v>26.04</v>
      </c>
      <c r="K16" s="1" t="s">
        <v>14</v>
      </c>
      <c r="L16" s="1" t="s">
        <v>183</v>
      </c>
      <c r="M16" s="2">
        <v>90.431100000000001</v>
      </c>
      <c r="N16" s="2">
        <v>20.65</v>
      </c>
      <c r="P16" s="1" t="s">
        <v>135</v>
      </c>
      <c r="Q16" s="1" t="s">
        <v>306</v>
      </c>
      <c r="R16" s="2">
        <v>65.8</v>
      </c>
      <c r="S16" s="2">
        <v>13.79</v>
      </c>
    </row>
    <row r="17" spans="1:19" x14ac:dyDescent="0.25">
      <c r="A17" s="1" t="s">
        <v>16</v>
      </c>
      <c r="B17" s="1" t="s">
        <v>185</v>
      </c>
      <c r="C17" s="2">
        <v>394</v>
      </c>
      <c r="D17" s="2">
        <v>130.85</v>
      </c>
      <c r="F17" s="1" t="s">
        <v>16</v>
      </c>
      <c r="G17" s="4" t="s">
        <v>185</v>
      </c>
      <c r="H17" s="2">
        <v>394</v>
      </c>
      <c r="I17" s="2">
        <v>133.22999999999999</v>
      </c>
      <c r="K17" s="1" t="s">
        <v>16</v>
      </c>
      <c r="L17" s="1" t="s">
        <v>185</v>
      </c>
      <c r="M17" s="2">
        <v>194.40100000000001</v>
      </c>
      <c r="N17" s="2">
        <v>121.31</v>
      </c>
      <c r="P17" s="1" t="s">
        <v>136</v>
      </c>
      <c r="Q17" s="1" t="s">
        <v>307</v>
      </c>
      <c r="R17" s="2">
        <v>166.5</v>
      </c>
      <c r="S17" s="2">
        <v>27.89</v>
      </c>
    </row>
    <row r="18" spans="1:19" x14ac:dyDescent="0.25">
      <c r="A18" s="1" t="s">
        <v>17</v>
      </c>
      <c r="B18" s="1" t="s">
        <v>186</v>
      </c>
      <c r="C18" s="2">
        <v>32.42</v>
      </c>
      <c r="D18" s="2">
        <v>2.0499999999999998</v>
      </c>
      <c r="F18" s="1" t="s">
        <v>17</v>
      </c>
      <c r="G18" s="4" t="s">
        <v>186</v>
      </c>
      <c r="H18" s="2">
        <v>32.42</v>
      </c>
      <c r="I18" s="2">
        <v>2.72</v>
      </c>
      <c r="K18" s="1" t="s">
        <v>17</v>
      </c>
      <c r="L18" s="1" t="s">
        <v>186</v>
      </c>
      <c r="M18" s="2">
        <v>32.42</v>
      </c>
      <c r="N18" s="2">
        <v>2.89</v>
      </c>
      <c r="P18" s="1" t="s">
        <v>22</v>
      </c>
      <c r="Q18" s="1" t="s">
        <v>191</v>
      </c>
      <c r="R18" s="2">
        <v>83</v>
      </c>
      <c r="S18" s="2">
        <v>4.26</v>
      </c>
    </row>
    <row r="19" spans="1:19" x14ac:dyDescent="0.25">
      <c r="A19" s="1" t="s">
        <v>18</v>
      </c>
      <c r="B19" s="1" t="s">
        <v>187</v>
      </c>
      <c r="C19" s="2">
        <v>3048.9</v>
      </c>
      <c r="D19" s="2">
        <v>51.91</v>
      </c>
      <c r="F19" s="1" t="s">
        <v>18</v>
      </c>
      <c r="G19" s="4" t="s">
        <v>187</v>
      </c>
      <c r="H19" s="2">
        <v>3048.9</v>
      </c>
      <c r="I19" s="2">
        <v>43.48</v>
      </c>
      <c r="K19" s="1" t="s">
        <v>18</v>
      </c>
      <c r="L19" s="1" t="s">
        <v>187</v>
      </c>
      <c r="M19" s="2">
        <v>3048.9</v>
      </c>
      <c r="N19" s="2">
        <v>21.374600000000001</v>
      </c>
      <c r="P19" s="1" t="s">
        <v>348</v>
      </c>
      <c r="Q19" s="1" t="s">
        <v>353</v>
      </c>
      <c r="R19" s="2">
        <v>34.799999999999997</v>
      </c>
      <c r="S19" s="2">
        <v>7.29</v>
      </c>
    </row>
    <row r="20" spans="1:19" x14ac:dyDescent="0.25">
      <c r="A20" s="1" t="s">
        <v>132</v>
      </c>
      <c r="B20" s="1" t="s">
        <v>303</v>
      </c>
      <c r="C20" s="2">
        <v>51.42</v>
      </c>
      <c r="D20" s="2">
        <v>43.48</v>
      </c>
      <c r="F20" s="1" t="s">
        <v>132</v>
      </c>
      <c r="G20" s="4" t="s">
        <v>303</v>
      </c>
      <c r="H20" s="2">
        <v>51.42</v>
      </c>
      <c r="I20" s="2">
        <v>42.67</v>
      </c>
      <c r="K20" s="1" t="s">
        <v>132</v>
      </c>
      <c r="L20" s="1" t="s">
        <v>303</v>
      </c>
      <c r="M20" s="2">
        <v>51.42</v>
      </c>
      <c r="N20" s="2">
        <v>37.380000000000003</v>
      </c>
      <c r="P20" s="1" t="s">
        <v>139</v>
      </c>
      <c r="Q20" s="1" t="s">
        <v>310</v>
      </c>
      <c r="R20" s="2">
        <v>38.4</v>
      </c>
      <c r="S20" s="2">
        <v>20.53</v>
      </c>
    </row>
    <row r="21" spans="1:19" x14ac:dyDescent="0.25">
      <c r="A21" s="1" t="s">
        <v>133</v>
      </c>
      <c r="B21" s="1" t="s">
        <v>304</v>
      </c>
      <c r="C21" s="2">
        <v>107.97</v>
      </c>
      <c r="D21" s="2">
        <v>42.46</v>
      </c>
      <c r="F21" s="1" t="s">
        <v>133</v>
      </c>
      <c r="G21" s="4" t="s">
        <v>304</v>
      </c>
      <c r="H21" s="2">
        <v>107.97</v>
      </c>
      <c r="I21" s="2">
        <v>49.31</v>
      </c>
      <c r="K21" s="1" t="s">
        <v>133</v>
      </c>
      <c r="L21" s="1" t="s">
        <v>304</v>
      </c>
      <c r="M21" s="2">
        <v>107.97</v>
      </c>
      <c r="N21" s="2">
        <v>50.7</v>
      </c>
      <c r="P21" s="1" t="s">
        <v>31</v>
      </c>
      <c r="Q21" s="1" t="s">
        <v>200</v>
      </c>
      <c r="R21" s="2">
        <v>32.200000000000003</v>
      </c>
      <c r="S21" s="2">
        <v>1.53</v>
      </c>
    </row>
    <row r="22" spans="1:19" x14ac:dyDescent="0.25">
      <c r="A22" s="1" t="s">
        <v>134</v>
      </c>
      <c r="B22" s="1" t="s">
        <v>305</v>
      </c>
      <c r="C22" s="2">
        <v>35.56</v>
      </c>
      <c r="D22" s="2">
        <v>15</v>
      </c>
      <c r="F22" s="1" t="s">
        <v>134</v>
      </c>
      <c r="G22" s="4" t="s">
        <v>305</v>
      </c>
      <c r="H22" s="2">
        <v>35.56</v>
      </c>
      <c r="I22" s="2">
        <v>13.96</v>
      </c>
      <c r="K22" s="1" t="s">
        <v>134</v>
      </c>
      <c r="L22" s="1" t="s">
        <v>305</v>
      </c>
      <c r="M22" s="2">
        <v>29.63</v>
      </c>
      <c r="N22" s="2">
        <v>15.34</v>
      </c>
      <c r="P22" s="1" t="s">
        <v>32</v>
      </c>
      <c r="Q22" s="1" t="s">
        <v>201</v>
      </c>
      <c r="R22" s="2">
        <v>977.98</v>
      </c>
      <c r="S22" s="2">
        <v>514.45000000000005</v>
      </c>
    </row>
    <row r="23" spans="1:19" x14ac:dyDescent="0.25">
      <c r="A23" s="1" t="s">
        <v>19</v>
      </c>
      <c r="B23" s="1" t="s">
        <v>188</v>
      </c>
      <c r="C23" s="2">
        <v>41.21</v>
      </c>
      <c r="D23" s="2">
        <v>7.13</v>
      </c>
      <c r="F23" s="1" t="s">
        <v>19</v>
      </c>
      <c r="G23" s="4" t="s">
        <v>188</v>
      </c>
      <c r="H23" s="2">
        <v>42.1</v>
      </c>
      <c r="I23" s="2">
        <v>13.44</v>
      </c>
      <c r="K23" s="1" t="s">
        <v>19</v>
      </c>
      <c r="L23" s="1" t="s">
        <v>188</v>
      </c>
      <c r="M23" s="2">
        <v>42.1</v>
      </c>
      <c r="N23" s="2">
        <v>7.48</v>
      </c>
      <c r="P23" s="1" t="s">
        <v>346</v>
      </c>
      <c r="Q23" s="1" t="s">
        <v>347</v>
      </c>
      <c r="R23" s="2">
        <v>43.73</v>
      </c>
      <c r="S23" s="2">
        <v>2.92</v>
      </c>
    </row>
    <row r="24" spans="1:19" x14ac:dyDescent="0.25">
      <c r="A24" s="1" t="s">
        <v>20</v>
      </c>
      <c r="B24" s="1" t="s">
        <v>189</v>
      </c>
      <c r="C24" s="2">
        <v>33.67</v>
      </c>
      <c r="D24" s="9" t="s">
        <v>363</v>
      </c>
      <c r="F24" s="1" t="s">
        <v>135</v>
      </c>
      <c r="G24" s="4" t="s">
        <v>306</v>
      </c>
      <c r="H24" s="2">
        <v>72.099999999999994</v>
      </c>
      <c r="I24" s="2">
        <v>34.587200000000003</v>
      </c>
      <c r="K24" s="1" t="s">
        <v>135</v>
      </c>
      <c r="L24" s="1" t="s">
        <v>306</v>
      </c>
      <c r="M24" s="2">
        <v>72.099999999999994</v>
      </c>
      <c r="N24" s="2">
        <v>36.517200000000003</v>
      </c>
      <c r="P24" s="1" t="s">
        <v>42</v>
      </c>
      <c r="Q24" s="1" t="s">
        <v>211</v>
      </c>
      <c r="R24" s="2">
        <v>173.4</v>
      </c>
      <c r="S24" s="2">
        <v>79.489999999999995</v>
      </c>
    </row>
    <row r="25" spans="1:19" x14ac:dyDescent="0.25">
      <c r="A25" s="1" t="s">
        <v>135</v>
      </c>
      <c r="B25" s="1" t="s">
        <v>306</v>
      </c>
      <c r="C25" s="2">
        <v>72.099999999999994</v>
      </c>
      <c r="D25" s="2">
        <v>36.677199999999999</v>
      </c>
      <c r="F25" s="1" t="s">
        <v>136</v>
      </c>
      <c r="G25" s="4" t="s">
        <v>307</v>
      </c>
      <c r="H25" s="2">
        <v>164.1</v>
      </c>
      <c r="I25" s="2">
        <v>38.31</v>
      </c>
      <c r="K25" s="1" t="s">
        <v>136</v>
      </c>
      <c r="L25" s="1" t="s">
        <v>307</v>
      </c>
      <c r="M25" s="2">
        <v>164.1</v>
      </c>
      <c r="N25" s="2">
        <v>40.44</v>
      </c>
      <c r="P25" s="1" t="s">
        <v>44</v>
      </c>
      <c r="Q25" s="1" t="s">
        <v>213</v>
      </c>
      <c r="R25" s="2">
        <v>35.337499999999999</v>
      </c>
      <c r="S25" s="2">
        <v>0.31</v>
      </c>
    </row>
    <row r="26" spans="1:19" x14ac:dyDescent="0.25">
      <c r="A26" s="1" t="s">
        <v>136</v>
      </c>
      <c r="B26" s="1" t="s">
        <v>307</v>
      </c>
      <c r="C26" s="2">
        <v>164.1</v>
      </c>
      <c r="D26" s="2">
        <v>38.22</v>
      </c>
      <c r="F26" s="1" t="s">
        <v>137</v>
      </c>
      <c r="G26" s="4" t="s">
        <v>308</v>
      </c>
      <c r="H26" s="2">
        <v>74.22</v>
      </c>
      <c r="I26" s="2">
        <v>3.33</v>
      </c>
      <c r="K26" s="1" t="s">
        <v>137</v>
      </c>
      <c r="L26" s="1" t="s">
        <v>308</v>
      </c>
      <c r="M26" s="2">
        <v>74.22</v>
      </c>
      <c r="N26" s="2">
        <v>3.27</v>
      </c>
      <c r="P26" s="1" t="s">
        <v>45</v>
      </c>
      <c r="Q26" s="1" t="s">
        <v>214</v>
      </c>
      <c r="R26" s="2">
        <v>62.24</v>
      </c>
      <c r="S26" s="2">
        <v>16.263000000000002</v>
      </c>
    </row>
    <row r="27" spans="1:19" x14ac:dyDescent="0.25">
      <c r="A27" s="1" t="s">
        <v>137</v>
      </c>
      <c r="B27" s="1" t="s">
        <v>308</v>
      </c>
      <c r="C27" s="2">
        <v>74.22</v>
      </c>
      <c r="D27" s="2">
        <v>10.1</v>
      </c>
      <c r="F27" s="1" t="s">
        <v>22</v>
      </c>
      <c r="G27" s="4" t="s">
        <v>191</v>
      </c>
      <c r="H27" s="2">
        <v>83</v>
      </c>
      <c r="I27" s="2">
        <v>0.93</v>
      </c>
      <c r="K27" s="1" t="s">
        <v>22</v>
      </c>
      <c r="L27" s="1" t="s">
        <v>191</v>
      </c>
      <c r="M27" s="2">
        <v>83</v>
      </c>
      <c r="N27" s="2">
        <v>0.93</v>
      </c>
      <c r="P27" s="1" t="s">
        <v>46</v>
      </c>
      <c r="Q27" s="1" t="s">
        <v>215</v>
      </c>
      <c r="R27" s="2">
        <v>85</v>
      </c>
      <c r="S27" s="2">
        <v>20.58</v>
      </c>
    </row>
    <row r="28" spans="1:19" x14ac:dyDescent="0.25">
      <c r="A28" s="1" t="s">
        <v>22</v>
      </c>
      <c r="B28" s="1" t="s">
        <v>191</v>
      </c>
      <c r="C28" s="2">
        <v>83</v>
      </c>
      <c r="D28" s="2">
        <v>1.3</v>
      </c>
      <c r="F28" s="1" t="s">
        <v>28</v>
      </c>
      <c r="G28" s="4" t="s">
        <v>197</v>
      </c>
      <c r="H28" s="2">
        <v>307.3</v>
      </c>
      <c r="I28" s="9" t="s">
        <v>363</v>
      </c>
      <c r="K28" s="1" t="s">
        <v>139</v>
      </c>
      <c r="L28" s="1" t="s">
        <v>310</v>
      </c>
      <c r="M28" s="2">
        <v>32.68</v>
      </c>
      <c r="N28" s="2">
        <v>17.41</v>
      </c>
      <c r="P28" s="1" t="s">
        <v>144</v>
      </c>
      <c r="Q28" s="1" t="s">
        <v>315</v>
      </c>
      <c r="R28" s="2">
        <v>89.36</v>
      </c>
      <c r="S28" s="2">
        <v>14.88</v>
      </c>
    </row>
    <row r="29" spans="1:19" x14ac:dyDescent="0.25">
      <c r="A29" s="1" t="s">
        <v>138</v>
      </c>
      <c r="B29" s="1" t="s">
        <v>309</v>
      </c>
      <c r="C29" s="2">
        <v>29.33</v>
      </c>
      <c r="D29" s="2">
        <v>6.58</v>
      </c>
      <c r="F29" s="1" t="s">
        <v>139</v>
      </c>
      <c r="G29" s="4" t="s">
        <v>310</v>
      </c>
      <c r="H29" s="2">
        <v>54.4574</v>
      </c>
      <c r="I29" s="2">
        <v>23.76</v>
      </c>
      <c r="K29" s="1" t="s">
        <v>31</v>
      </c>
      <c r="L29" s="1" t="s">
        <v>200</v>
      </c>
      <c r="M29" s="2">
        <v>32.200000000000003</v>
      </c>
      <c r="N29" s="2">
        <v>4.01</v>
      </c>
      <c r="P29" s="1" t="s">
        <v>48</v>
      </c>
      <c r="Q29" s="1" t="s">
        <v>217</v>
      </c>
      <c r="R29" s="2">
        <v>26.94</v>
      </c>
      <c r="S29" s="2">
        <v>4.99</v>
      </c>
    </row>
    <row r="30" spans="1:19" x14ac:dyDescent="0.25">
      <c r="A30" s="1" t="s">
        <v>28</v>
      </c>
      <c r="B30" s="1" t="s">
        <v>197</v>
      </c>
      <c r="C30" s="2">
        <v>307.3</v>
      </c>
      <c r="D30" s="9" t="s">
        <v>363</v>
      </c>
      <c r="F30" s="1" t="s">
        <v>31</v>
      </c>
      <c r="G30" s="4" t="s">
        <v>200</v>
      </c>
      <c r="H30" s="2">
        <v>32.200000000000003</v>
      </c>
      <c r="I30" s="2">
        <v>4.63</v>
      </c>
      <c r="K30" s="1" t="s">
        <v>32</v>
      </c>
      <c r="L30" s="1" t="s">
        <v>201</v>
      </c>
      <c r="M30" s="2">
        <v>970.85</v>
      </c>
      <c r="N30" s="2">
        <v>456.13</v>
      </c>
      <c r="P30" s="1" t="s">
        <v>50</v>
      </c>
      <c r="Q30" s="1" t="s">
        <v>219</v>
      </c>
      <c r="R30" s="2">
        <v>653</v>
      </c>
      <c r="S30" s="2">
        <v>228.00540000000001</v>
      </c>
    </row>
    <row r="31" spans="1:19" x14ac:dyDescent="0.25">
      <c r="A31" s="1" t="s">
        <v>139</v>
      </c>
      <c r="B31" s="1" t="s">
        <v>310</v>
      </c>
      <c r="C31" s="2">
        <v>54.4574</v>
      </c>
      <c r="D31" s="2">
        <v>20.170000000000002</v>
      </c>
      <c r="F31" s="1" t="s">
        <v>32</v>
      </c>
      <c r="G31" s="4" t="s">
        <v>201</v>
      </c>
      <c r="H31" s="2">
        <v>970.85</v>
      </c>
      <c r="I31" s="2">
        <v>546.87</v>
      </c>
      <c r="K31" s="1" t="s">
        <v>33</v>
      </c>
      <c r="L31" s="1" t="s">
        <v>202</v>
      </c>
      <c r="M31" s="2">
        <v>28.161999999999999</v>
      </c>
      <c r="N31" s="2">
        <v>7.02</v>
      </c>
      <c r="P31" s="1" t="s">
        <v>51</v>
      </c>
      <c r="Q31" s="1" t="s">
        <v>220</v>
      </c>
      <c r="R31" s="2">
        <v>962.18</v>
      </c>
      <c r="S31" s="2">
        <v>308.12</v>
      </c>
    </row>
    <row r="32" spans="1:19" x14ac:dyDescent="0.25">
      <c r="A32" s="1" t="s">
        <v>140</v>
      </c>
      <c r="B32" s="1" t="s">
        <v>311</v>
      </c>
      <c r="C32" s="2">
        <v>44.4</v>
      </c>
      <c r="D32" s="2">
        <v>18.22</v>
      </c>
      <c r="F32" s="1" t="s">
        <v>33</v>
      </c>
      <c r="G32" s="4" t="s">
        <v>202</v>
      </c>
      <c r="H32" s="2">
        <v>42.1</v>
      </c>
      <c r="I32" s="2">
        <v>8.4499999999999993</v>
      </c>
      <c r="K32" s="1" t="s">
        <v>35</v>
      </c>
      <c r="L32" s="1" t="s">
        <v>204</v>
      </c>
      <c r="M32" s="2">
        <v>1693.46</v>
      </c>
      <c r="N32" s="2">
        <v>3.1554000000000002</v>
      </c>
      <c r="P32" s="1" t="s">
        <v>359</v>
      </c>
      <c r="Q32" s="1" t="s">
        <v>361</v>
      </c>
      <c r="R32" s="2">
        <v>33.83</v>
      </c>
      <c r="S32" s="2">
        <v>22.55</v>
      </c>
    </row>
    <row r="33" spans="1:19" x14ac:dyDescent="0.25">
      <c r="A33" s="1" t="s">
        <v>31</v>
      </c>
      <c r="B33" s="1" t="s">
        <v>200</v>
      </c>
      <c r="C33" s="2">
        <v>44</v>
      </c>
      <c r="D33" s="2">
        <v>5.14</v>
      </c>
      <c r="F33" s="1" t="s">
        <v>35</v>
      </c>
      <c r="G33" s="4" t="s">
        <v>204</v>
      </c>
      <c r="H33" s="2">
        <v>1693.46</v>
      </c>
      <c r="I33" s="2">
        <v>5.57</v>
      </c>
      <c r="K33" s="1" t="s">
        <v>36</v>
      </c>
      <c r="L33" s="1" t="s">
        <v>205</v>
      </c>
      <c r="M33" s="2">
        <v>1565</v>
      </c>
      <c r="N33" s="2">
        <v>27.91</v>
      </c>
      <c r="P33" s="1" t="s">
        <v>146</v>
      </c>
      <c r="Q33" s="1" t="s">
        <v>317</v>
      </c>
      <c r="R33" s="2">
        <v>160.59100000000001</v>
      </c>
      <c r="S33" s="2">
        <v>95.692099999999996</v>
      </c>
    </row>
    <row r="34" spans="1:19" x14ac:dyDescent="0.25">
      <c r="A34" s="1" t="s">
        <v>32</v>
      </c>
      <c r="B34" s="1" t="s">
        <v>201</v>
      </c>
      <c r="C34" s="2">
        <v>963.27</v>
      </c>
      <c r="D34" s="2">
        <v>637.38</v>
      </c>
      <c r="F34" s="1" t="s">
        <v>36</v>
      </c>
      <c r="G34" s="4" t="s">
        <v>205</v>
      </c>
      <c r="H34" s="2">
        <v>1564</v>
      </c>
      <c r="I34" s="2">
        <v>45.99</v>
      </c>
      <c r="K34" s="1" t="s">
        <v>346</v>
      </c>
      <c r="L34" s="1" t="s">
        <v>347</v>
      </c>
      <c r="M34" s="2">
        <v>36.82</v>
      </c>
      <c r="N34" s="9" t="s">
        <v>363</v>
      </c>
      <c r="P34" s="1" t="s">
        <v>54</v>
      </c>
      <c r="Q34" s="1" t="s">
        <v>223</v>
      </c>
      <c r="R34" s="2">
        <v>35.9</v>
      </c>
      <c r="S34" s="2">
        <v>3.84</v>
      </c>
    </row>
    <row r="35" spans="1:19" x14ac:dyDescent="0.25">
      <c r="A35" s="1" t="s">
        <v>33</v>
      </c>
      <c r="B35" s="1" t="s">
        <v>202</v>
      </c>
      <c r="C35" s="2">
        <v>76.5</v>
      </c>
      <c r="D35" s="2">
        <v>8.85</v>
      </c>
      <c r="F35" s="1" t="s">
        <v>37</v>
      </c>
      <c r="G35" s="4" t="s">
        <v>206</v>
      </c>
      <c r="H35" s="2">
        <v>70.790000000000006</v>
      </c>
      <c r="I35" s="2">
        <v>12.24</v>
      </c>
      <c r="K35" s="1" t="s">
        <v>37</v>
      </c>
      <c r="L35" s="1" t="s">
        <v>206</v>
      </c>
      <c r="M35" s="2">
        <v>70.790000000000006</v>
      </c>
      <c r="N35" s="2">
        <v>7.9</v>
      </c>
      <c r="P35" s="1" t="s">
        <v>55</v>
      </c>
      <c r="Q35" s="1" t="s">
        <v>224</v>
      </c>
      <c r="R35" s="2">
        <v>624</v>
      </c>
      <c r="S35" s="2">
        <v>201.81</v>
      </c>
    </row>
    <row r="36" spans="1:19" x14ac:dyDescent="0.25">
      <c r="A36" s="1" t="s">
        <v>35</v>
      </c>
      <c r="B36" s="1" t="s">
        <v>204</v>
      </c>
      <c r="C36" s="2">
        <v>3434.05</v>
      </c>
      <c r="D36" s="2">
        <v>9.8800000000000008</v>
      </c>
      <c r="F36" s="1" t="s">
        <v>141</v>
      </c>
      <c r="G36" s="4" t="s">
        <v>312</v>
      </c>
      <c r="H36" s="2">
        <v>70.8</v>
      </c>
      <c r="I36" s="2">
        <v>22.33</v>
      </c>
      <c r="K36" s="1" t="s">
        <v>141</v>
      </c>
      <c r="L36" s="1" t="s">
        <v>312</v>
      </c>
      <c r="M36" s="2">
        <v>70.8</v>
      </c>
      <c r="N36" s="2">
        <v>21.56</v>
      </c>
      <c r="P36" s="1" t="s">
        <v>56</v>
      </c>
      <c r="Q36" s="1" t="s">
        <v>225</v>
      </c>
      <c r="R36" s="2">
        <v>80.75</v>
      </c>
      <c r="S36" s="2">
        <v>41.71</v>
      </c>
    </row>
    <row r="37" spans="1:19" x14ac:dyDescent="0.25">
      <c r="A37" s="1" t="s">
        <v>36</v>
      </c>
      <c r="B37" s="1" t="s">
        <v>205</v>
      </c>
      <c r="C37" s="2">
        <v>1564</v>
      </c>
      <c r="D37" s="2">
        <v>40.32</v>
      </c>
      <c r="F37" s="1" t="s">
        <v>40</v>
      </c>
      <c r="G37" s="4" t="s">
        <v>209</v>
      </c>
      <c r="H37" s="2">
        <v>108.005</v>
      </c>
      <c r="I37" s="2">
        <v>0.44</v>
      </c>
      <c r="K37" s="1" t="s">
        <v>40</v>
      </c>
      <c r="L37" s="1" t="s">
        <v>209</v>
      </c>
      <c r="M37" s="2">
        <v>108.005</v>
      </c>
      <c r="N37" s="2">
        <v>0.28999999999999998</v>
      </c>
      <c r="P37" s="1" t="s">
        <v>147</v>
      </c>
      <c r="Q37" s="1" t="s">
        <v>318</v>
      </c>
      <c r="R37" s="2">
        <v>191.72</v>
      </c>
      <c r="S37" s="2">
        <v>74.81</v>
      </c>
    </row>
    <row r="38" spans="1:19" x14ac:dyDescent="0.25">
      <c r="A38" s="1" t="s">
        <v>37</v>
      </c>
      <c r="B38" s="1" t="s">
        <v>206</v>
      </c>
      <c r="C38" s="2">
        <v>70.790000000000006</v>
      </c>
      <c r="D38" s="2">
        <v>17.03</v>
      </c>
      <c r="F38" s="1" t="s">
        <v>41</v>
      </c>
      <c r="G38" s="4" t="s">
        <v>210</v>
      </c>
      <c r="H38" s="2">
        <v>2896</v>
      </c>
      <c r="I38" s="2">
        <v>19.57</v>
      </c>
      <c r="K38" s="1" t="s">
        <v>41</v>
      </c>
      <c r="L38" s="1" t="s">
        <v>210</v>
      </c>
      <c r="M38" s="2">
        <v>2896</v>
      </c>
      <c r="N38" s="2">
        <v>11.130800000000001</v>
      </c>
      <c r="P38" s="1" t="s">
        <v>57</v>
      </c>
      <c r="Q38" s="1" t="s">
        <v>226</v>
      </c>
      <c r="R38" s="2">
        <v>219</v>
      </c>
      <c r="S38" s="2">
        <v>80.78</v>
      </c>
    </row>
    <row r="39" spans="1:19" x14ac:dyDescent="0.25">
      <c r="A39" s="1" t="s">
        <v>141</v>
      </c>
      <c r="B39" s="1" t="s">
        <v>312</v>
      </c>
      <c r="C39" s="2">
        <v>71</v>
      </c>
      <c r="D39" s="2">
        <v>25.62</v>
      </c>
      <c r="F39" s="1" t="s">
        <v>42</v>
      </c>
      <c r="G39" s="4" t="s">
        <v>211</v>
      </c>
      <c r="H39" s="2">
        <v>164</v>
      </c>
      <c r="I39" s="2">
        <v>87.51</v>
      </c>
      <c r="K39" s="1" t="s">
        <v>42</v>
      </c>
      <c r="L39" s="1" t="s">
        <v>211</v>
      </c>
      <c r="M39" s="2">
        <v>178</v>
      </c>
      <c r="N39" s="2">
        <v>73.989999999999995</v>
      </c>
      <c r="P39" s="1" t="s">
        <v>58</v>
      </c>
      <c r="Q39" s="1" t="s">
        <v>227</v>
      </c>
      <c r="R39" s="2">
        <v>859</v>
      </c>
      <c r="S39" s="2">
        <v>77.81</v>
      </c>
    </row>
    <row r="40" spans="1:19" x14ac:dyDescent="0.25">
      <c r="A40" s="1" t="s">
        <v>40</v>
      </c>
      <c r="B40" s="1" t="s">
        <v>209</v>
      </c>
      <c r="C40" s="2">
        <v>108.2</v>
      </c>
      <c r="D40" s="2">
        <v>0.74</v>
      </c>
      <c r="F40" s="1" t="s">
        <v>44</v>
      </c>
      <c r="G40" s="4" t="s">
        <v>213</v>
      </c>
      <c r="H40" s="2">
        <v>35.337499999999999</v>
      </c>
      <c r="I40" s="2">
        <v>1.51</v>
      </c>
      <c r="K40" s="1" t="s">
        <v>44</v>
      </c>
      <c r="L40" s="1" t="s">
        <v>213</v>
      </c>
      <c r="M40" s="2">
        <v>35.337499999999999</v>
      </c>
      <c r="N40" s="2">
        <v>0.34</v>
      </c>
      <c r="P40" s="1" t="s">
        <v>59</v>
      </c>
      <c r="Q40" s="1" t="s">
        <v>228</v>
      </c>
      <c r="R40" s="2">
        <v>49.73</v>
      </c>
      <c r="S40" s="2">
        <v>8.74</v>
      </c>
    </row>
    <row r="41" spans="1:19" x14ac:dyDescent="0.25">
      <c r="A41" s="1" t="s">
        <v>41</v>
      </c>
      <c r="B41" s="1" t="s">
        <v>210</v>
      </c>
      <c r="C41" s="2">
        <v>2896</v>
      </c>
      <c r="D41" s="2">
        <v>28.64</v>
      </c>
      <c r="F41" s="1" t="s">
        <v>142</v>
      </c>
      <c r="G41" s="4" t="s">
        <v>313</v>
      </c>
      <c r="H41" s="2">
        <v>95.33</v>
      </c>
      <c r="I41" s="2">
        <v>22.37</v>
      </c>
      <c r="K41" s="1" t="s">
        <v>142</v>
      </c>
      <c r="L41" s="1" t="s">
        <v>313</v>
      </c>
      <c r="M41" s="2">
        <v>95.33</v>
      </c>
      <c r="N41" s="2">
        <v>15.7</v>
      </c>
      <c r="P41" s="1" t="s">
        <v>60</v>
      </c>
      <c r="Q41" s="1" t="s">
        <v>229</v>
      </c>
      <c r="R41" s="2">
        <v>46.48</v>
      </c>
      <c r="S41" s="2">
        <v>1.2</v>
      </c>
    </row>
    <row r="42" spans="1:19" x14ac:dyDescent="0.25">
      <c r="A42" s="1" t="s">
        <v>42</v>
      </c>
      <c r="B42" s="1" t="s">
        <v>211</v>
      </c>
      <c r="C42" s="2">
        <v>160.97</v>
      </c>
      <c r="D42" s="2">
        <v>95.68</v>
      </c>
      <c r="F42" s="1" t="s">
        <v>143</v>
      </c>
      <c r="G42" s="4" t="s">
        <v>314</v>
      </c>
      <c r="H42" s="2">
        <v>84.03</v>
      </c>
      <c r="I42" s="2">
        <v>48.47</v>
      </c>
      <c r="K42" s="1" t="s">
        <v>143</v>
      </c>
      <c r="L42" s="1" t="s">
        <v>314</v>
      </c>
      <c r="M42" s="2">
        <v>84.03</v>
      </c>
      <c r="N42" s="2">
        <v>24.29</v>
      </c>
      <c r="P42" s="1" t="s">
        <v>149</v>
      </c>
      <c r="Q42" s="1" t="s">
        <v>320</v>
      </c>
      <c r="R42" s="2">
        <v>67.322999999999993</v>
      </c>
      <c r="S42" s="2">
        <v>44.084600000000002</v>
      </c>
    </row>
    <row r="43" spans="1:19" x14ac:dyDescent="0.25">
      <c r="A43" s="1" t="s">
        <v>44</v>
      </c>
      <c r="B43" s="1" t="s">
        <v>213</v>
      </c>
      <c r="C43" s="2">
        <v>35.337499999999999</v>
      </c>
      <c r="D43" s="2">
        <v>0.82</v>
      </c>
      <c r="F43" s="1" t="s">
        <v>45</v>
      </c>
      <c r="G43" s="4" t="s">
        <v>214</v>
      </c>
      <c r="H43" s="2">
        <v>30.9</v>
      </c>
      <c r="I43" s="2">
        <v>11.42</v>
      </c>
      <c r="K43" s="1" t="s">
        <v>45</v>
      </c>
      <c r="L43" s="1" t="s">
        <v>214</v>
      </c>
      <c r="M43" s="2">
        <v>30.5</v>
      </c>
      <c r="N43" s="2">
        <v>6.38</v>
      </c>
      <c r="P43" s="1" t="s">
        <v>61</v>
      </c>
      <c r="Q43" s="1" t="s">
        <v>230</v>
      </c>
      <c r="R43" s="2">
        <v>37.6</v>
      </c>
      <c r="S43" s="2">
        <v>4.62</v>
      </c>
    </row>
    <row r="44" spans="1:19" x14ac:dyDescent="0.25">
      <c r="A44" s="1" t="s">
        <v>142</v>
      </c>
      <c r="B44" s="1" t="s">
        <v>313</v>
      </c>
      <c r="C44" s="2">
        <v>77.900000000000006</v>
      </c>
      <c r="D44" s="2">
        <v>23.68</v>
      </c>
      <c r="F44" s="1" t="s">
        <v>46</v>
      </c>
      <c r="G44" s="4" t="s">
        <v>215</v>
      </c>
      <c r="H44" s="2">
        <v>83.25</v>
      </c>
      <c r="I44" s="2">
        <v>14.33</v>
      </c>
      <c r="K44" s="1" t="s">
        <v>46</v>
      </c>
      <c r="L44" s="1" t="s">
        <v>215</v>
      </c>
      <c r="M44" s="2">
        <v>83.25</v>
      </c>
      <c r="N44" s="2">
        <v>18.117000000000001</v>
      </c>
      <c r="P44" s="1" t="s">
        <v>63</v>
      </c>
      <c r="Q44" s="1" t="s">
        <v>232</v>
      </c>
      <c r="R44" s="2">
        <v>51.44</v>
      </c>
      <c r="S44" s="2">
        <v>5.79</v>
      </c>
    </row>
    <row r="45" spans="1:19" x14ac:dyDescent="0.25">
      <c r="A45" s="1" t="s">
        <v>143</v>
      </c>
      <c r="B45" s="1" t="s">
        <v>314</v>
      </c>
      <c r="C45" s="2">
        <v>84.03</v>
      </c>
      <c r="D45" s="2">
        <v>36.880000000000003</v>
      </c>
      <c r="F45" s="1" t="s">
        <v>144</v>
      </c>
      <c r="G45" s="4" t="s">
        <v>315</v>
      </c>
      <c r="H45" s="2">
        <v>89.36</v>
      </c>
      <c r="I45" s="2">
        <v>27.992999999999999</v>
      </c>
      <c r="K45" s="1" t="s">
        <v>144</v>
      </c>
      <c r="L45" s="1" t="s">
        <v>315</v>
      </c>
      <c r="M45" s="2">
        <v>89.36</v>
      </c>
      <c r="N45" s="2">
        <v>22.794</v>
      </c>
      <c r="P45" s="1" t="s">
        <v>64</v>
      </c>
      <c r="Q45" s="1" t="s">
        <v>233</v>
      </c>
      <c r="R45" s="2">
        <v>102.5</v>
      </c>
      <c r="S45" s="2">
        <v>20.57</v>
      </c>
    </row>
    <row r="46" spans="1:19" x14ac:dyDescent="0.25">
      <c r="A46" s="1" t="s">
        <v>45</v>
      </c>
      <c r="B46" s="1" t="s">
        <v>214</v>
      </c>
      <c r="C46" s="2">
        <v>27.2</v>
      </c>
      <c r="D46" s="2">
        <v>3.85</v>
      </c>
      <c r="F46" s="1" t="s">
        <v>48</v>
      </c>
      <c r="G46" s="4" t="s">
        <v>217</v>
      </c>
      <c r="H46" s="2">
        <v>38.9</v>
      </c>
      <c r="I46" s="2">
        <v>28</v>
      </c>
      <c r="K46" s="1" t="s">
        <v>48</v>
      </c>
      <c r="L46" s="1" t="s">
        <v>217</v>
      </c>
      <c r="M46" s="2">
        <v>39.1</v>
      </c>
      <c r="N46" s="2">
        <v>34.590000000000003</v>
      </c>
      <c r="P46" s="1" t="s">
        <v>344</v>
      </c>
      <c r="Q46" s="1" t="s">
        <v>345</v>
      </c>
      <c r="R46" s="2">
        <v>45.603999999999999</v>
      </c>
      <c r="S46" s="2">
        <v>32.68</v>
      </c>
    </row>
    <row r="47" spans="1:19" x14ac:dyDescent="0.25">
      <c r="A47" s="1" t="s">
        <v>46</v>
      </c>
      <c r="B47" s="1" t="s">
        <v>215</v>
      </c>
      <c r="C47" s="2">
        <v>83.25</v>
      </c>
      <c r="D47" s="2">
        <v>15.23</v>
      </c>
      <c r="F47" s="1" t="s">
        <v>50</v>
      </c>
      <c r="G47" s="4" t="s">
        <v>219</v>
      </c>
      <c r="H47" s="2">
        <v>2512</v>
      </c>
      <c r="I47" s="2">
        <v>398.05</v>
      </c>
      <c r="K47" s="1" t="s">
        <v>50</v>
      </c>
      <c r="L47" s="1" t="s">
        <v>219</v>
      </c>
      <c r="M47" s="2">
        <v>2512</v>
      </c>
      <c r="N47" s="2">
        <v>226.19</v>
      </c>
      <c r="P47" s="1" t="s">
        <v>350</v>
      </c>
      <c r="Q47" s="1" t="s">
        <v>355</v>
      </c>
      <c r="R47" s="2">
        <v>33.4</v>
      </c>
      <c r="S47" s="2">
        <v>5.7</v>
      </c>
    </row>
    <row r="48" spans="1:19" x14ac:dyDescent="0.25">
      <c r="A48" s="1" t="s">
        <v>144</v>
      </c>
      <c r="B48" s="1" t="s">
        <v>315</v>
      </c>
      <c r="C48" s="2">
        <v>89.36</v>
      </c>
      <c r="D48" s="2">
        <v>43.76</v>
      </c>
      <c r="F48" s="1" t="s">
        <v>145</v>
      </c>
      <c r="G48" s="4" t="s">
        <v>316</v>
      </c>
      <c r="H48" s="2">
        <v>42.65</v>
      </c>
      <c r="I48" s="2">
        <v>14.964</v>
      </c>
      <c r="K48" s="1" t="s">
        <v>145</v>
      </c>
      <c r="L48" s="1" t="s">
        <v>316</v>
      </c>
      <c r="M48" s="2">
        <v>42.65</v>
      </c>
      <c r="N48" s="2">
        <v>14.744</v>
      </c>
      <c r="P48" s="1" t="s">
        <v>74</v>
      </c>
      <c r="Q48" s="1" t="s">
        <v>243</v>
      </c>
      <c r="R48" s="2">
        <v>145.69999999999999</v>
      </c>
      <c r="S48" s="2">
        <v>19.760000000000002</v>
      </c>
    </row>
    <row r="49" spans="1:19" x14ac:dyDescent="0.25">
      <c r="A49" s="1" t="s">
        <v>48</v>
      </c>
      <c r="B49" s="1" t="s">
        <v>217</v>
      </c>
      <c r="C49" s="2">
        <v>40.700000000000003</v>
      </c>
      <c r="D49" s="2">
        <v>32.42</v>
      </c>
      <c r="F49" s="1" t="s">
        <v>51</v>
      </c>
      <c r="G49" s="4" t="s">
        <v>220</v>
      </c>
      <c r="H49" s="2">
        <v>937.10699999999997</v>
      </c>
      <c r="I49" s="2">
        <v>386.69</v>
      </c>
      <c r="K49" s="1" t="s">
        <v>51</v>
      </c>
      <c r="L49" s="1" t="s">
        <v>220</v>
      </c>
      <c r="M49" s="2">
        <v>937.57</v>
      </c>
      <c r="N49" s="2">
        <v>374.41</v>
      </c>
      <c r="P49" s="1" t="s">
        <v>152</v>
      </c>
      <c r="Q49" s="1" t="s">
        <v>323</v>
      </c>
      <c r="R49" s="2">
        <v>34.327500000000001</v>
      </c>
      <c r="S49" s="2">
        <v>15.83</v>
      </c>
    </row>
    <row r="50" spans="1:19" x14ac:dyDescent="0.25">
      <c r="A50" s="1" t="s">
        <v>50</v>
      </c>
      <c r="B50" s="1" t="s">
        <v>219</v>
      </c>
      <c r="C50" s="2">
        <v>2825</v>
      </c>
      <c r="D50" s="2">
        <v>523.41</v>
      </c>
      <c r="F50" s="1" t="s">
        <v>52</v>
      </c>
      <c r="G50" s="4" t="s">
        <v>221</v>
      </c>
      <c r="H50" s="2">
        <v>150.69999999999999</v>
      </c>
      <c r="I50" s="2">
        <v>118.7</v>
      </c>
      <c r="K50" s="1" t="s">
        <v>146</v>
      </c>
      <c r="L50" s="1" t="s">
        <v>317</v>
      </c>
      <c r="M50" s="2">
        <v>175</v>
      </c>
      <c r="N50" s="2">
        <v>135.06899999999999</v>
      </c>
      <c r="P50" s="1" t="s">
        <v>155</v>
      </c>
      <c r="Q50" s="1" t="s">
        <v>326</v>
      </c>
      <c r="R50" s="2">
        <v>193</v>
      </c>
      <c r="S50" s="2">
        <v>11.388</v>
      </c>
    </row>
    <row r="51" spans="1:19" x14ac:dyDescent="0.25">
      <c r="A51" s="1" t="s">
        <v>145</v>
      </c>
      <c r="B51" s="1" t="s">
        <v>316</v>
      </c>
      <c r="C51" s="2">
        <v>42.65</v>
      </c>
      <c r="D51" s="2">
        <v>16.494</v>
      </c>
      <c r="F51" s="1" t="s">
        <v>146</v>
      </c>
      <c r="G51" s="4" t="s">
        <v>317</v>
      </c>
      <c r="H51" s="2">
        <v>170.64</v>
      </c>
      <c r="I51" s="2">
        <v>149.22</v>
      </c>
      <c r="K51" s="1" t="s">
        <v>54</v>
      </c>
      <c r="L51" s="1" t="s">
        <v>223</v>
      </c>
      <c r="M51" s="2">
        <v>33.6</v>
      </c>
      <c r="N51" s="2">
        <v>6.16</v>
      </c>
      <c r="P51" s="1" t="s">
        <v>158</v>
      </c>
      <c r="Q51" s="1" t="s">
        <v>329</v>
      </c>
      <c r="R51" s="2">
        <v>51.2</v>
      </c>
      <c r="S51" s="2">
        <v>3.34</v>
      </c>
    </row>
    <row r="52" spans="1:19" x14ac:dyDescent="0.25">
      <c r="A52" s="1" t="s">
        <v>51</v>
      </c>
      <c r="B52" s="1" t="s">
        <v>220</v>
      </c>
      <c r="C52" s="2">
        <v>937.10699999999997</v>
      </c>
      <c r="D52" s="2">
        <v>447.88</v>
      </c>
      <c r="F52" s="1" t="s">
        <v>54</v>
      </c>
      <c r="G52" s="4" t="s">
        <v>223</v>
      </c>
      <c r="H52" s="2">
        <v>33.6</v>
      </c>
      <c r="I52" s="2">
        <v>7.18</v>
      </c>
      <c r="K52" s="1" t="s">
        <v>55</v>
      </c>
      <c r="L52" s="1" t="s">
        <v>224</v>
      </c>
      <c r="M52" s="2">
        <v>603.58500000000004</v>
      </c>
      <c r="N52" s="2">
        <v>300.52</v>
      </c>
      <c r="P52" s="1" t="s">
        <v>85</v>
      </c>
      <c r="Q52" s="1" t="s">
        <v>254</v>
      </c>
      <c r="R52" s="2">
        <v>190.4</v>
      </c>
      <c r="S52" s="2">
        <v>2.2400000000000002</v>
      </c>
    </row>
    <row r="53" spans="1:19" x14ac:dyDescent="0.25">
      <c r="A53" s="1" t="s">
        <v>52</v>
      </c>
      <c r="B53" s="1" t="s">
        <v>221</v>
      </c>
      <c r="C53" s="2">
        <v>150.69999999999999</v>
      </c>
      <c r="D53" s="2">
        <v>132.1</v>
      </c>
      <c r="F53" s="1" t="s">
        <v>55</v>
      </c>
      <c r="G53" s="4" t="s">
        <v>224</v>
      </c>
      <c r="H53" s="2">
        <v>714</v>
      </c>
      <c r="I53" s="2">
        <v>351.99</v>
      </c>
      <c r="K53" s="1" t="s">
        <v>56</v>
      </c>
      <c r="L53" s="1" t="s">
        <v>225</v>
      </c>
      <c r="M53" s="2">
        <v>60.709800000000001</v>
      </c>
      <c r="N53" s="2">
        <v>15.33</v>
      </c>
      <c r="P53" s="1" t="s">
        <v>159</v>
      </c>
      <c r="Q53" s="1" t="s">
        <v>330</v>
      </c>
      <c r="R53" s="2">
        <v>52.65</v>
      </c>
      <c r="S53" s="2">
        <v>40.31</v>
      </c>
    </row>
    <row r="54" spans="1:19" x14ac:dyDescent="0.25">
      <c r="A54" s="1" t="s">
        <v>146</v>
      </c>
      <c r="B54" s="1" t="s">
        <v>317</v>
      </c>
      <c r="C54" s="2">
        <v>100.75</v>
      </c>
      <c r="D54" s="2">
        <v>75.5</v>
      </c>
      <c r="F54" s="1" t="s">
        <v>56</v>
      </c>
      <c r="G54" s="4" t="s">
        <v>225</v>
      </c>
      <c r="H54" s="2">
        <v>60.709800000000001</v>
      </c>
      <c r="I54" s="2">
        <v>49.15</v>
      </c>
      <c r="K54" s="1" t="s">
        <v>147</v>
      </c>
      <c r="L54" s="1" t="s">
        <v>318</v>
      </c>
      <c r="M54" s="2">
        <v>184.23</v>
      </c>
      <c r="N54" s="2">
        <v>77.17</v>
      </c>
      <c r="P54" s="1" t="s">
        <v>93</v>
      </c>
      <c r="Q54" s="1" t="s">
        <v>262</v>
      </c>
      <c r="R54" s="2">
        <v>89.1</v>
      </c>
      <c r="S54" s="2">
        <v>20.713999999999999</v>
      </c>
    </row>
    <row r="55" spans="1:19" x14ac:dyDescent="0.25">
      <c r="A55" s="1" t="s">
        <v>54</v>
      </c>
      <c r="B55" s="1" t="s">
        <v>223</v>
      </c>
      <c r="C55" s="2">
        <v>46.1</v>
      </c>
      <c r="D55" s="2">
        <v>9.2899999999999991</v>
      </c>
      <c r="F55" s="1" t="s">
        <v>147</v>
      </c>
      <c r="G55" s="4" t="s">
        <v>318</v>
      </c>
      <c r="H55" s="2">
        <v>169.23</v>
      </c>
      <c r="I55" s="2">
        <v>67.86</v>
      </c>
      <c r="K55" s="1" t="s">
        <v>57</v>
      </c>
      <c r="L55" s="1" t="s">
        <v>226</v>
      </c>
      <c r="M55" s="2">
        <v>224.45</v>
      </c>
      <c r="N55" s="2">
        <v>59.03</v>
      </c>
      <c r="P55" s="1" t="s">
        <v>98</v>
      </c>
      <c r="Q55" s="1" t="s">
        <v>267</v>
      </c>
      <c r="R55" s="2">
        <v>187.45</v>
      </c>
      <c r="S55" s="2">
        <v>5.2626999999999997</v>
      </c>
    </row>
    <row r="56" spans="1:19" x14ac:dyDescent="0.25">
      <c r="A56" s="1" t="s">
        <v>55</v>
      </c>
      <c r="B56" s="1" t="s">
        <v>224</v>
      </c>
      <c r="C56" s="2">
        <v>714</v>
      </c>
      <c r="D56" s="2">
        <v>385.29320000000001</v>
      </c>
      <c r="F56" s="1" t="s">
        <v>57</v>
      </c>
      <c r="G56" s="4" t="s">
        <v>226</v>
      </c>
      <c r="H56" s="2">
        <v>224.45</v>
      </c>
      <c r="I56" s="2">
        <v>62.96</v>
      </c>
      <c r="K56" s="1" t="s">
        <v>58</v>
      </c>
      <c r="L56" s="1" t="s">
        <v>227</v>
      </c>
      <c r="M56" s="2">
        <v>1512.5</v>
      </c>
      <c r="N56" s="2">
        <v>9.44</v>
      </c>
      <c r="P56" s="1" t="s">
        <v>99</v>
      </c>
      <c r="Q56" s="1" t="s">
        <v>268</v>
      </c>
      <c r="R56" s="2">
        <v>77</v>
      </c>
      <c r="S56" s="2">
        <v>49.09</v>
      </c>
    </row>
    <row r="57" spans="1:19" x14ac:dyDescent="0.25">
      <c r="A57" s="1" t="s">
        <v>56</v>
      </c>
      <c r="B57" s="1" t="s">
        <v>225</v>
      </c>
      <c r="C57" s="2">
        <v>60.569800000000001</v>
      </c>
      <c r="D57" s="2">
        <v>27.47</v>
      </c>
      <c r="F57" s="1" t="s">
        <v>58</v>
      </c>
      <c r="G57" s="4" t="s">
        <v>227</v>
      </c>
      <c r="H57" s="2">
        <v>1512.5</v>
      </c>
      <c r="I57" s="2">
        <v>59.22</v>
      </c>
      <c r="K57" s="1" t="s">
        <v>59</v>
      </c>
      <c r="L57" s="1" t="s">
        <v>228</v>
      </c>
      <c r="M57" s="2">
        <v>28.062000000000001</v>
      </c>
      <c r="N57" s="2">
        <v>19.43</v>
      </c>
      <c r="P57" s="1" t="s">
        <v>161</v>
      </c>
      <c r="Q57" s="1" t="s">
        <v>332</v>
      </c>
      <c r="R57" s="2">
        <v>98.85</v>
      </c>
      <c r="S57" s="2">
        <v>31.81</v>
      </c>
    </row>
    <row r="58" spans="1:19" x14ac:dyDescent="0.25">
      <c r="A58" s="1" t="s">
        <v>147</v>
      </c>
      <c r="B58" s="1" t="s">
        <v>318</v>
      </c>
      <c r="C58" s="2">
        <v>169.23</v>
      </c>
      <c r="D58" s="2">
        <v>74.27</v>
      </c>
      <c r="F58" s="1" t="s">
        <v>59</v>
      </c>
      <c r="G58" s="4" t="s">
        <v>228</v>
      </c>
      <c r="H58" s="2">
        <v>28.062000000000001</v>
      </c>
      <c r="I58" s="2">
        <v>14.01</v>
      </c>
      <c r="K58" s="1" t="s">
        <v>60</v>
      </c>
      <c r="L58" s="1" t="s">
        <v>229</v>
      </c>
      <c r="M58" s="2">
        <v>47.68</v>
      </c>
      <c r="N58" s="2">
        <v>1.05</v>
      </c>
      <c r="P58" s="1" t="s">
        <v>102</v>
      </c>
      <c r="Q58" s="1" t="s">
        <v>271</v>
      </c>
      <c r="R58" s="2">
        <v>29.49</v>
      </c>
      <c r="S58" s="2">
        <v>5.83</v>
      </c>
    </row>
    <row r="59" spans="1:19" x14ac:dyDescent="0.25">
      <c r="A59" s="1" t="s">
        <v>57</v>
      </c>
      <c r="B59" s="1" t="s">
        <v>226</v>
      </c>
      <c r="C59" s="2">
        <v>224.45</v>
      </c>
      <c r="D59" s="2">
        <v>52.6</v>
      </c>
      <c r="F59" s="1" t="s">
        <v>60</v>
      </c>
      <c r="G59" s="4" t="s">
        <v>229</v>
      </c>
      <c r="H59" s="2">
        <v>47.68</v>
      </c>
      <c r="I59" s="2">
        <v>1.29</v>
      </c>
      <c r="K59" s="1" t="s">
        <v>148</v>
      </c>
      <c r="L59" s="1" t="s">
        <v>319</v>
      </c>
      <c r="M59" s="2">
        <v>97.6</v>
      </c>
      <c r="N59" s="2">
        <v>16.71</v>
      </c>
      <c r="P59" s="1" t="s">
        <v>162</v>
      </c>
      <c r="Q59" s="1" t="s">
        <v>333</v>
      </c>
      <c r="R59" s="2">
        <v>273.10000000000002</v>
      </c>
      <c r="S59" s="2">
        <v>53.47</v>
      </c>
    </row>
    <row r="60" spans="1:19" x14ac:dyDescent="0.25">
      <c r="A60" s="1" t="s">
        <v>58</v>
      </c>
      <c r="B60" s="1" t="s">
        <v>227</v>
      </c>
      <c r="C60" s="2">
        <v>1512.5</v>
      </c>
      <c r="D60" s="2">
        <v>72.05</v>
      </c>
      <c r="F60" s="1" t="s">
        <v>148</v>
      </c>
      <c r="G60" s="4" t="s">
        <v>319</v>
      </c>
      <c r="H60" s="2">
        <v>97.6</v>
      </c>
      <c r="I60" s="2">
        <v>16.690000000000001</v>
      </c>
      <c r="K60" s="1" t="s">
        <v>149</v>
      </c>
      <c r="L60" s="1" t="s">
        <v>320</v>
      </c>
      <c r="M60" s="2">
        <v>54.963000000000001</v>
      </c>
      <c r="N60" s="2">
        <v>23.61</v>
      </c>
      <c r="P60" s="1" t="s">
        <v>163</v>
      </c>
      <c r="Q60" s="1" t="s">
        <v>334</v>
      </c>
      <c r="R60" s="2">
        <v>363</v>
      </c>
      <c r="S60" s="2">
        <v>142.93</v>
      </c>
    </row>
    <row r="61" spans="1:19" x14ac:dyDescent="0.25">
      <c r="A61" s="1" t="s">
        <v>59</v>
      </c>
      <c r="B61" s="1" t="s">
        <v>228</v>
      </c>
      <c r="C61" s="2">
        <v>28.1</v>
      </c>
      <c r="D61" s="2">
        <v>11.53</v>
      </c>
      <c r="F61" s="1" t="s">
        <v>149</v>
      </c>
      <c r="G61" s="4" t="s">
        <v>320</v>
      </c>
      <c r="H61" s="2">
        <v>53.762999999999998</v>
      </c>
      <c r="I61" s="2">
        <v>45.96</v>
      </c>
      <c r="K61" s="1" t="s">
        <v>61</v>
      </c>
      <c r="L61" s="1" t="s">
        <v>230</v>
      </c>
      <c r="M61" s="2">
        <v>1510.3</v>
      </c>
      <c r="N61" s="2">
        <v>3.6787000000000001</v>
      </c>
      <c r="P61" s="1" t="s">
        <v>165</v>
      </c>
      <c r="Q61" s="1" t="s">
        <v>336</v>
      </c>
      <c r="R61" s="2">
        <v>141.04</v>
      </c>
      <c r="S61" s="2">
        <v>42.77</v>
      </c>
    </row>
    <row r="62" spans="1:19" x14ac:dyDescent="0.25">
      <c r="A62" s="1" t="s">
        <v>60</v>
      </c>
      <c r="B62" s="1" t="s">
        <v>229</v>
      </c>
      <c r="C62" s="2">
        <v>47.68</v>
      </c>
      <c r="D62" s="2">
        <v>0</v>
      </c>
      <c r="F62" s="1" t="s">
        <v>61</v>
      </c>
      <c r="G62" s="4" t="s">
        <v>230</v>
      </c>
      <c r="H62" s="2">
        <v>1510.3</v>
      </c>
      <c r="I62" s="2">
        <v>5.31</v>
      </c>
      <c r="K62" s="1" t="s">
        <v>63</v>
      </c>
      <c r="L62" s="1" t="s">
        <v>232</v>
      </c>
      <c r="M62" s="2">
        <v>51.17</v>
      </c>
      <c r="N62" s="2">
        <v>8.2899999999999991</v>
      </c>
      <c r="P62" s="1" t="s">
        <v>166</v>
      </c>
      <c r="Q62" s="1" t="s">
        <v>337</v>
      </c>
      <c r="R62" s="2">
        <v>137</v>
      </c>
      <c r="S62" s="2">
        <v>57.11</v>
      </c>
    </row>
    <row r="63" spans="1:19" x14ac:dyDescent="0.25">
      <c r="A63" s="1" t="s">
        <v>148</v>
      </c>
      <c r="B63" s="1" t="s">
        <v>319</v>
      </c>
      <c r="C63" s="2">
        <v>97.6</v>
      </c>
      <c r="D63" s="2">
        <v>16.079999999999998</v>
      </c>
      <c r="F63" s="1" t="s">
        <v>63</v>
      </c>
      <c r="G63" s="4" t="s">
        <v>232</v>
      </c>
      <c r="H63" s="2">
        <v>51.17</v>
      </c>
      <c r="I63" s="2">
        <v>9.32</v>
      </c>
      <c r="K63" s="1" t="s">
        <v>64</v>
      </c>
      <c r="L63" s="1" t="s">
        <v>233</v>
      </c>
      <c r="M63" s="2">
        <v>102.9</v>
      </c>
      <c r="N63" s="2">
        <v>40.08</v>
      </c>
      <c r="P63" s="1" t="s">
        <v>167</v>
      </c>
      <c r="Q63" s="1" t="s">
        <v>338</v>
      </c>
      <c r="R63" s="2">
        <v>38.5</v>
      </c>
      <c r="S63" s="2">
        <v>12.65</v>
      </c>
    </row>
    <row r="64" spans="1:19" x14ac:dyDescent="0.25">
      <c r="A64" s="1" t="s">
        <v>149</v>
      </c>
      <c r="B64" s="1" t="s">
        <v>320</v>
      </c>
      <c r="C64" s="2">
        <v>54.963000000000001</v>
      </c>
      <c r="D64" s="2">
        <v>43.49</v>
      </c>
      <c r="F64" s="1" t="s">
        <v>64</v>
      </c>
      <c r="G64" s="4" t="s">
        <v>233</v>
      </c>
      <c r="H64" s="2">
        <v>102.9</v>
      </c>
      <c r="I64" s="2">
        <v>66.09</v>
      </c>
      <c r="K64" s="1" t="s">
        <v>150</v>
      </c>
      <c r="L64" s="1" t="s">
        <v>321</v>
      </c>
      <c r="M64" s="2">
        <v>48.56</v>
      </c>
      <c r="N64" s="2">
        <v>3.9740000000000002</v>
      </c>
      <c r="P64" s="1" t="s">
        <v>168</v>
      </c>
      <c r="Q64" s="1" t="s">
        <v>339</v>
      </c>
      <c r="R64" s="2">
        <v>283.54000000000002</v>
      </c>
      <c r="S64" s="2">
        <v>102.52500000000001</v>
      </c>
    </row>
    <row r="65" spans="1:19" x14ac:dyDescent="0.25">
      <c r="A65" s="1" t="s">
        <v>61</v>
      </c>
      <c r="B65" s="1" t="s">
        <v>230</v>
      </c>
      <c r="C65" s="2">
        <v>1510.3</v>
      </c>
      <c r="D65" s="2">
        <v>3.37</v>
      </c>
      <c r="F65" s="1" t="s">
        <v>150</v>
      </c>
      <c r="G65" s="4" t="s">
        <v>321</v>
      </c>
      <c r="H65" s="2">
        <v>48.56</v>
      </c>
      <c r="I65" s="2">
        <v>5.61</v>
      </c>
      <c r="K65" s="1" t="s">
        <v>151</v>
      </c>
      <c r="L65" s="1" t="s">
        <v>322</v>
      </c>
      <c r="M65" s="2">
        <v>128.84700000000001</v>
      </c>
      <c r="N65" s="2">
        <v>9.1516000000000002</v>
      </c>
      <c r="P65" s="1" t="s">
        <v>105</v>
      </c>
      <c r="Q65" s="1" t="s">
        <v>274</v>
      </c>
      <c r="R65" s="2">
        <v>6751.05</v>
      </c>
      <c r="S65" s="2">
        <v>534.63</v>
      </c>
    </row>
    <row r="66" spans="1:19" x14ac:dyDescent="0.25">
      <c r="A66" s="1" t="s">
        <v>63</v>
      </c>
      <c r="B66" s="1" t="s">
        <v>232</v>
      </c>
      <c r="C66" s="2">
        <v>51.17</v>
      </c>
      <c r="D66" s="2">
        <v>6.9</v>
      </c>
      <c r="F66" s="1" t="s">
        <v>151</v>
      </c>
      <c r="G66" s="4" t="s">
        <v>322</v>
      </c>
      <c r="H66" s="2">
        <v>122.127</v>
      </c>
      <c r="I66" s="2">
        <v>7.3841999999999999</v>
      </c>
      <c r="K66" s="1" t="s">
        <v>344</v>
      </c>
      <c r="L66" s="1" t="s">
        <v>345</v>
      </c>
      <c r="M66" s="2">
        <v>45.6</v>
      </c>
      <c r="N66" s="2">
        <v>27.86</v>
      </c>
      <c r="P66" s="1" t="s">
        <v>107</v>
      </c>
      <c r="Q66" s="1" t="s">
        <v>276</v>
      </c>
      <c r="R66" s="2">
        <v>153</v>
      </c>
      <c r="S66" s="2">
        <v>18.75</v>
      </c>
    </row>
    <row r="67" spans="1:19" x14ac:dyDescent="0.25">
      <c r="A67" s="1" t="s">
        <v>64</v>
      </c>
      <c r="B67" s="1" t="s">
        <v>233</v>
      </c>
      <c r="C67" s="2">
        <v>102.9</v>
      </c>
      <c r="D67" s="2">
        <v>55.39</v>
      </c>
      <c r="F67" s="1" t="s">
        <v>344</v>
      </c>
      <c r="G67" s="4" t="s">
        <v>345</v>
      </c>
      <c r="H67" s="2">
        <v>46.683999999999997</v>
      </c>
      <c r="I67" s="2">
        <v>33.06</v>
      </c>
      <c r="K67" s="1" t="s">
        <v>70</v>
      </c>
      <c r="L67" s="1" t="s">
        <v>239</v>
      </c>
      <c r="M67" s="2">
        <v>36.79</v>
      </c>
      <c r="N67" s="2">
        <v>4.6399999999999997</v>
      </c>
      <c r="P67" s="1" t="s">
        <v>108</v>
      </c>
      <c r="Q67" s="1" t="s">
        <v>277</v>
      </c>
      <c r="R67" s="2">
        <v>186.3</v>
      </c>
      <c r="S67" s="2">
        <v>23.43</v>
      </c>
    </row>
    <row r="68" spans="1:19" x14ac:dyDescent="0.25">
      <c r="A68" s="1" t="s">
        <v>150</v>
      </c>
      <c r="B68" s="1" t="s">
        <v>321</v>
      </c>
      <c r="C68" s="2">
        <v>48.56</v>
      </c>
      <c r="D68" s="2">
        <v>12.03</v>
      </c>
      <c r="F68" s="1" t="s">
        <v>70</v>
      </c>
      <c r="G68" s="4" t="s">
        <v>239</v>
      </c>
      <c r="H68" s="2">
        <v>37.11</v>
      </c>
      <c r="I68" s="2">
        <v>5.25</v>
      </c>
      <c r="K68" s="1" t="s">
        <v>74</v>
      </c>
      <c r="L68" s="1" t="s">
        <v>243</v>
      </c>
      <c r="M68" s="2">
        <v>139.69999999999999</v>
      </c>
      <c r="N68" s="2">
        <v>13.52</v>
      </c>
      <c r="P68" s="1" t="s">
        <v>109</v>
      </c>
      <c r="Q68" s="1" t="s">
        <v>278</v>
      </c>
      <c r="R68" s="2">
        <v>32.119999999999997</v>
      </c>
      <c r="S68" s="2">
        <v>13.29</v>
      </c>
    </row>
    <row r="69" spans="1:19" x14ac:dyDescent="0.25">
      <c r="A69" s="1" t="s">
        <v>151</v>
      </c>
      <c r="B69" s="1" t="s">
        <v>322</v>
      </c>
      <c r="C69" s="2">
        <v>122.127</v>
      </c>
      <c r="D69" s="2">
        <v>3.3778999999999999</v>
      </c>
      <c r="F69" s="1" t="s">
        <v>74</v>
      </c>
      <c r="G69" s="4" t="s">
        <v>243</v>
      </c>
      <c r="H69" s="2">
        <v>139.69999999999999</v>
      </c>
      <c r="I69" s="2">
        <v>10.96</v>
      </c>
      <c r="K69" s="1" t="s">
        <v>152</v>
      </c>
      <c r="L69" s="1" t="s">
        <v>323</v>
      </c>
      <c r="M69" s="2">
        <v>35.134999999999998</v>
      </c>
      <c r="N69" s="2">
        <v>12.71</v>
      </c>
      <c r="P69" s="1" t="s">
        <v>112</v>
      </c>
      <c r="Q69" s="1" t="s">
        <v>281</v>
      </c>
      <c r="R69" s="2">
        <v>53.84</v>
      </c>
      <c r="S69" s="2">
        <v>0.37</v>
      </c>
    </row>
    <row r="70" spans="1:19" x14ac:dyDescent="0.25">
      <c r="A70" s="1" t="s">
        <v>70</v>
      </c>
      <c r="B70" s="1" t="s">
        <v>239</v>
      </c>
      <c r="C70" s="2">
        <v>37.1</v>
      </c>
      <c r="D70" s="2">
        <v>6.04</v>
      </c>
      <c r="F70" s="1" t="s">
        <v>152</v>
      </c>
      <c r="G70" s="4" t="s">
        <v>323</v>
      </c>
      <c r="H70" s="2">
        <v>35.134999999999998</v>
      </c>
      <c r="I70" s="2">
        <v>21.21</v>
      </c>
      <c r="K70" s="1" t="s">
        <v>153</v>
      </c>
      <c r="L70" s="1" t="s">
        <v>324</v>
      </c>
      <c r="M70" s="2">
        <v>54</v>
      </c>
      <c r="N70" s="2">
        <v>5.94</v>
      </c>
      <c r="P70" s="1" t="s">
        <v>114</v>
      </c>
      <c r="Q70" s="1" t="s">
        <v>283</v>
      </c>
      <c r="R70" s="2">
        <v>39.93</v>
      </c>
      <c r="S70" s="2">
        <v>67.290000000000006</v>
      </c>
    </row>
    <row r="71" spans="1:19" x14ac:dyDescent="0.25">
      <c r="A71" s="1" t="s">
        <v>74</v>
      </c>
      <c r="B71" s="1" t="s">
        <v>243</v>
      </c>
      <c r="C71" s="2">
        <v>139.69999999999999</v>
      </c>
      <c r="D71" s="2">
        <v>9.64</v>
      </c>
      <c r="F71" s="1" t="s">
        <v>153</v>
      </c>
      <c r="G71" s="4" t="s">
        <v>324</v>
      </c>
      <c r="H71" s="2">
        <v>62.8</v>
      </c>
      <c r="I71" s="2">
        <v>6.69</v>
      </c>
      <c r="K71" s="1" t="s">
        <v>81</v>
      </c>
      <c r="L71" s="1" t="s">
        <v>250</v>
      </c>
      <c r="M71" s="2">
        <v>66.2</v>
      </c>
      <c r="N71" s="2">
        <v>6.9</v>
      </c>
      <c r="P71" s="1" t="s">
        <v>115</v>
      </c>
      <c r="Q71" s="1" t="s">
        <v>284</v>
      </c>
      <c r="R71" s="2">
        <v>27.8</v>
      </c>
      <c r="S71" s="2">
        <v>3.0226999999999999</v>
      </c>
    </row>
    <row r="72" spans="1:19" x14ac:dyDescent="0.25">
      <c r="A72" s="1" t="s">
        <v>152</v>
      </c>
      <c r="B72" s="1" t="s">
        <v>323</v>
      </c>
      <c r="C72" s="2">
        <v>35.134999999999998</v>
      </c>
      <c r="D72" s="2">
        <v>24.57</v>
      </c>
      <c r="F72" s="1" t="s">
        <v>81</v>
      </c>
      <c r="G72" s="4" t="s">
        <v>250</v>
      </c>
      <c r="H72" s="2">
        <v>66.2</v>
      </c>
      <c r="I72" s="2">
        <v>5.96</v>
      </c>
      <c r="K72" s="1" t="s">
        <v>155</v>
      </c>
      <c r="L72" s="1" t="s">
        <v>326</v>
      </c>
      <c r="M72" s="2">
        <v>194</v>
      </c>
      <c r="N72" s="2">
        <v>17.75</v>
      </c>
      <c r="P72" s="1" t="s">
        <v>121</v>
      </c>
      <c r="Q72" s="1" t="s">
        <v>290</v>
      </c>
      <c r="R72" s="2">
        <v>78.86</v>
      </c>
      <c r="S72" s="2">
        <v>0.51</v>
      </c>
    </row>
    <row r="73" spans="1:19" x14ac:dyDescent="0.25">
      <c r="A73" s="1" t="s">
        <v>153</v>
      </c>
      <c r="B73" s="1" t="s">
        <v>324</v>
      </c>
      <c r="C73" s="2">
        <v>63.179000000000002</v>
      </c>
      <c r="D73" s="2">
        <v>9.75</v>
      </c>
      <c r="F73" s="1" t="s">
        <v>154</v>
      </c>
      <c r="G73" s="4" t="s">
        <v>325</v>
      </c>
      <c r="H73" s="2">
        <v>27.286899999999999</v>
      </c>
      <c r="I73" s="2">
        <v>3.51</v>
      </c>
      <c r="K73" s="1" t="s">
        <v>156</v>
      </c>
      <c r="L73" s="1" t="s">
        <v>327</v>
      </c>
      <c r="M73" s="2">
        <v>53.93</v>
      </c>
      <c r="N73" s="2">
        <v>2.66</v>
      </c>
      <c r="P73" s="1" t="s">
        <v>123</v>
      </c>
      <c r="Q73" s="1" t="s">
        <v>292</v>
      </c>
      <c r="R73" s="2">
        <v>27.93</v>
      </c>
      <c r="S73" s="2">
        <v>6.9</v>
      </c>
    </row>
    <row r="74" spans="1:19" x14ac:dyDescent="0.25">
      <c r="A74" s="1" t="s">
        <v>81</v>
      </c>
      <c r="B74" s="1" t="s">
        <v>250</v>
      </c>
      <c r="C74" s="2">
        <v>66.2</v>
      </c>
      <c r="D74" s="2">
        <v>6.58</v>
      </c>
      <c r="F74" s="1" t="s">
        <v>155</v>
      </c>
      <c r="G74" s="4" t="s">
        <v>326</v>
      </c>
      <c r="H74" s="2">
        <v>191.38</v>
      </c>
      <c r="I74" s="2">
        <v>26.78</v>
      </c>
      <c r="K74" s="1" t="s">
        <v>158</v>
      </c>
      <c r="L74" s="1" t="s">
        <v>329</v>
      </c>
      <c r="M74" s="2">
        <v>45.4756</v>
      </c>
      <c r="N74" s="2">
        <v>3.08</v>
      </c>
      <c r="R74" s="73" t="s">
        <v>373</v>
      </c>
      <c r="S74" s="109">
        <f>SUM(S4:S73)</f>
        <v>3492.957699999999</v>
      </c>
    </row>
    <row r="75" spans="1:19" x14ac:dyDescent="0.25">
      <c r="A75" s="1" t="s">
        <v>154</v>
      </c>
      <c r="B75" s="1" t="s">
        <v>325</v>
      </c>
      <c r="C75" s="2">
        <v>27.286899999999999</v>
      </c>
      <c r="D75" s="2">
        <v>13.28</v>
      </c>
      <c r="F75" s="1" t="s">
        <v>156</v>
      </c>
      <c r="G75" s="4" t="s">
        <v>327</v>
      </c>
      <c r="H75" s="2">
        <v>53.93</v>
      </c>
      <c r="I75" s="2">
        <v>6.1</v>
      </c>
      <c r="K75" s="1" t="s">
        <v>85</v>
      </c>
      <c r="L75" s="1" t="s">
        <v>254</v>
      </c>
      <c r="M75" s="2">
        <v>190.4</v>
      </c>
      <c r="N75" s="2">
        <v>29.24</v>
      </c>
    </row>
    <row r="76" spans="1:19" x14ac:dyDescent="0.25">
      <c r="A76" s="1" t="s">
        <v>155</v>
      </c>
      <c r="B76" s="1" t="s">
        <v>326</v>
      </c>
      <c r="C76" s="2">
        <v>191.38</v>
      </c>
      <c r="D76" s="2">
        <v>48.85</v>
      </c>
      <c r="F76" s="1" t="s">
        <v>158</v>
      </c>
      <c r="G76" s="4" t="s">
        <v>329</v>
      </c>
      <c r="H76" s="2">
        <v>45.4756</v>
      </c>
      <c r="I76" s="2">
        <v>3.99</v>
      </c>
      <c r="K76" s="1" t="s">
        <v>159</v>
      </c>
      <c r="L76" s="1" t="s">
        <v>330</v>
      </c>
      <c r="M76" s="2">
        <v>51.5</v>
      </c>
      <c r="N76" s="2">
        <v>49.62</v>
      </c>
    </row>
    <row r="77" spans="1:19" x14ac:dyDescent="0.25">
      <c r="A77" s="1" t="s">
        <v>156</v>
      </c>
      <c r="B77" s="1" t="s">
        <v>327</v>
      </c>
      <c r="C77" s="2">
        <v>53.93</v>
      </c>
      <c r="D77" s="2">
        <v>6.85</v>
      </c>
      <c r="F77" s="1" t="s">
        <v>85</v>
      </c>
      <c r="G77" s="4" t="s">
        <v>254</v>
      </c>
      <c r="H77" s="2">
        <v>190.4</v>
      </c>
      <c r="I77" s="2">
        <v>20.05</v>
      </c>
      <c r="K77" s="1" t="s">
        <v>160</v>
      </c>
      <c r="L77" s="1" t="s">
        <v>331</v>
      </c>
      <c r="M77" s="2">
        <v>55.87</v>
      </c>
      <c r="N77" s="2">
        <v>23.51</v>
      </c>
    </row>
    <row r="78" spans="1:19" x14ac:dyDescent="0.25">
      <c r="A78" s="1" t="s">
        <v>157</v>
      </c>
      <c r="B78" s="1" t="s">
        <v>328</v>
      </c>
      <c r="C78" s="2">
        <v>46.7</v>
      </c>
      <c r="D78" s="9" t="s">
        <v>363</v>
      </c>
      <c r="F78" s="1" t="s">
        <v>159</v>
      </c>
      <c r="G78" s="4" t="s">
        <v>330</v>
      </c>
      <c r="H78" s="2">
        <v>51.5</v>
      </c>
      <c r="I78" s="2">
        <v>37.25</v>
      </c>
      <c r="K78" s="1" t="s">
        <v>93</v>
      </c>
      <c r="L78" s="1" t="s">
        <v>262</v>
      </c>
      <c r="M78" s="2">
        <v>110.8</v>
      </c>
      <c r="N78" s="2">
        <v>46.43</v>
      </c>
    </row>
    <row r="79" spans="1:19" x14ac:dyDescent="0.25">
      <c r="A79" s="1" t="s">
        <v>158</v>
      </c>
      <c r="B79" s="1" t="s">
        <v>329</v>
      </c>
      <c r="C79" s="2">
        <v>45.4756</v>
      </c>
      <c r="D79" s="2">
        <v>4.24</v>
      </c>
      <c r="F79" s="1" t="s">
        <v>160</v>
      </c>
      <c r="G79" s="4" t="s">
        <v>331</v>
      </c>
      <c r="H79" s="2">
        <v>74.873000000000005</v>
      </c>
      <c r="I79" s="2">
        <v>17.32</v>
      </c>
      <c r="K79" s="1" t="s">
        <v>95</v>
      </c>
      <c r="L79" s="1" t="s">
        <v>264</v>
      </c>
      <c r="M79" s="2">
        <v>116.57899999999999</v>
      </c>
      <c r="N79" s="2">
        <v>7.98</v>
      </c>
    </row>
    <row r="80" spans="1:19" x14ac:dyDescent="0.25">
      <c r="A80" s="1" t="s">
        <v>85</v>
      </c>
      <c r="B80" s="1" t="s">
        <v>254</v>
      </c>
      <c r="C80" s="2">
        <v>190.4</v>
      </c>
      <c r="D80" s="2">
        <v>26.47</v>
      </c>
      <c r="F80" s="1" t="s">
        <v>93</v>
      </c>
      <c r="G80" s="4" t="s">
        <v>262</v>
      </c>
      <c r="H80" s="2">
        <v>110.8</v>
      </c>
      <c r="I80" s="2">
        <v>46.91</v>
      </c>
      <c r="K80" s="1" t="s">
        <v>98</v>
      </c>
      <c r="L80" s="1" t="s">
        <v>267</v>
      </c>
      <c r="M80" s="2">
        <v>189.96</v>
      </c>
      <c r="N80" s="2">
        <v>16.7</v>
      </c>
    </row>
    <row r="81" spans="1:14" x14ac:dyDescent="0.25">
      <c r="A81" s="1" t="s">
        <v>159</v>
      </c>
      <c r="B81" s="1" t="s">
        <v>330</v>
      </c>
      <c r="C81" s="2">
        <v>51.5</v>
      </c>
      <c r="D81" s="2">
        <v>26.75</v>
      </c>
      <c r="F81" s="1" t="s">
        <v>95</v>
      </c>
      <c r="G81" s="4" t="s">
        <v>264</v>
      </c>
      <c r="H81" s="2">
        <v>116.57899999999999</v>
      </c>
      <c r="I81" s="2">
        <v>27.901</v>
      </c>
      <c r="K81" s="1" t="s">
        <v>99</v>
      </c>
      <c r="L81" s="1" t="s">
        <v>268</v>
      </c>
      <c r="M81" s="2">
        <v>77</v>
      </c>
      <c r="N81" s="2">
        <v>8.4600000000000009</v>
      </c>
    </row>
    <row r="82" spans="1:14" x14ac:dyDescent="0.25">
      <c r="A82" s="1" t="s">
        <v>160</v>
      </c>
      <c r="B82" s="1" t="s">
        <v>331</v>
      </c>
      <c r="C82" s="2">
        <v>75.53</v>
      </c>
      <c r="D82" s="2">
        <v>31.09</v>
      </c>
      <c r="F82" s="1" t="s">
        <v>97</v>
      </c>
      <c r="G82" s="4" t="s">
        <v>266</v>
      </c>
      <c r="H82" s="2">
        <v>43</v>
      </c>
      <c r="I82" s="2">
        <v>17.1388</v>
      </c>
      <c r="K82" s="1" t="s">
        <v>161</v>
      </c>
      <c r="L82" s="1" t="s">
        <v>332</v>
      </c>
      <c r="M82" s="2">
        <v>83.3</v>
      </c>
      <c r="N82" s="2">
        <v>37.53</v>
      </c>
    </row>
    <row r="83" spans="1:14" x14ac:dyDescent="0.25">
      <c r="A83" s="1" t="s">
        <v>93</v>
      </c>
      <c r="B83" s="1" t="s">
        <v>262</v>
      </c>
      <c r="C83" s="2">
        <v>110.8</v>
      </c>
      <c r="D83" s="2">
        <v>42.16</v>
      </c>
      <c r="F83" s="1" t="s">
        <v>98</v>
      </c>
      <c r="G83" s="4" t="s">
        <v>267</v>
      </c>
      <c r="H83" s="2">
        <v>189.96</v>
      </c>
      <c r="I83" s="2">
        <v>17.72</v>
      </c>
      <c r="K83" s="1" t="s">
        <v>102</v>
      </c>
      <c r="L83" s="1" t="s">
        <v>271</v>
      </c>
      <c r="M83" s="2">
        <v>27.55</v>
      </c>
      <c r="N83" s="2">
        <v>6.2</v>
      </c>
    </row>
    <row r="84" spans="1:14" x14ac:dyDescent="0.25">
      <c r="A84" s="1" t="s">
        <v>95</v>
      </c>
      <c r="B84" s="1" t="s">
        <v>264</v>
      </c>
      <c r="C84" s="2">
        <v>116.57899999999999</v>
      </c>
      <c r="D84" s="2">
        <v>41.401000000000003</v>
      </c>
      <c r="F84" s="1" t="s">
        <v>99</v>
      </c>
      <c r="G84" s="4" t="s">
        <v>268</v>
      </c>
      <c r="H84" s="2">
        <v>77</v>
      </c>
      <c r="I84" s="2">
        <v>10.029999999999999</v>
      </c>
      <c r="K84" s="1" t="s">
        <v>162</v>
      </c>
      <c r="L84" s="1" t="s">
        <v>333</v>
      </c>
      <c r="M84" s="2">
        <v>243.8</v>
      </c>
      <c r="N84" s="2">
        <v>30.39</v>
      </c>
    </row>
    <row r="85" spans="1:14" x14ac:dyDescent="0.25">
      <c r="A85" s="1" t="s">
        <v>97</v>
      </c>
      <c r="B85" s="1" t="s">
        <v>266</v>
      </c>
      <c r="C85" s="2">
        <v>43</v>
      </c>
      <c r="D85" s="2">
        <v>16.954000000000001</v>
      </c>
      <c r="F85" s="1" t="s">
        <v>161</v>
      </c>
      <c r="G85" s="4" t="s">
        <v>332</v>
      </c>
      <c r="H85" s="2">
        <v>83.14</v>
      </c>
      <c r="I85" s="2">
        <v>40.65</v>
      </c>
      <c r="K85" s="1" t="s">
        <v>163</v>
      </c>
      <c r="L85" s="1" t="s">
        <v>334</v>
      </c>
      <c r="M85" s="2">
        <v>917</v>
      </c>
      <c r="N85" s="2">
        <v>322.7</v>
      </c>
    </row>
    <row r="86" spans="1:14" x14ac:dyDescent="0.25">
      <c r="A86" s="1" t="s">
        <v>98</v>
      </c>
      <c r="B86" s="1" t="s">
        <v>267</v>
      </c>
      <c r="C86" s="2">
        <v>189.96</v>
      </c>
      <c r="D86" s="2">
        <v>20.13</v>
      </c>
      <c r="F86" s="1" t="s">
        <v>102</v>
      </c>
      <c r="G86" s="4" t="s">
        <v>271</v>
      </c>
      <c r="H86" s="2">
        <v>27.55</v>
      </c>
      <c r="I86" s="2">
        <v>4.13</v>
      </c>
      <c r="K86" s="1" t="s">
        <v>164</v>
      </c>
      <c r="L86" s="1" t="s">
        <v>335</v>
      </c>
      <c r="M86" s="2">
        <v>43.91</v>
      </c>
      <c r="N86" s="2">
        <v>2.41</v>
      </c>
    </row>
    <row r="87" spans="1:14" x14ac:dyDescent="0.25">
      <c r="A87" s="1" t="s">
        <v>99</v>
      </c>
      <c r="B87" s="1" t="s">
        <v>268</v>
      </c>
      <c r="C87" s="2">
        <v>77</v>
      </c>
      <c r="D87" s="2">
        <v>15.08</v>
      </c>
      <c r="F87" s="1" t="s">
        <v>162</v>
      </c>
      <c r="G87" s="4" t="s">
        <v>333</v>
      </c>
      <c r="H87" s="2">
        <v>243.8</v>
      </c>
      <c r="I87" s="2">
        <v>34.71</v>
      </c>
      <c r="K87" s="1" t="s">
        <v>165</v>
      </c>
      <c r="L87" s="1" t="s">
        <v>336</v>
      </c>
      <c r="M87" s="2">
        <v>136.66999999999999</v>
      </c>
      <c r="N87" s="2">
        <v>71.989999999999995</v>
      </c>
    </row>
    <row r="88" spans="1:14" x14ac:dyDescent="0.25">
      <c r="A88" s="1" t="s">
        <v>161</v>
      </c>
      <c r="B88" s="1" t="s">
        <v>332</v>
      </c>
      <c r="C88" s="2">
        <v>83.14</v>
      </c>
      <c r="D88" s="2">
        <v>42.47</v>
      </c>
      <c r="F88" s="1" t="s">
        <v>163</v>
      </c>
      <c r="G88" s="4" t="s">
        <v>334</v>
      </c>
      <c r="H88" s="2">
        <v>906.4</v>
      </c>
      <c r="I88" s="2">
        <v>537.76</v>
      </c>
      <c r="K88" s="1" t="s">
        <v>166</v>
      </c>
      <c r="L88" s="1" t="s">
        <v>337</v>
      </c>
      <c r="M88" s="2">
        <v>167</v>
      </c>
      <c r="N88" s="2">
        <v>37.36</v>
      </c>
    </row>
    <row r="89" spans="1:14" x14ac:dyDescent="0.25">
      <c r="A89" s="1" t="s">
        <v>102</v>
      </c>
      <c r="B89" s="1" t="s">
        <v>271</v>
      </c>
      <c r="C89" s="2">
        <v>27.55</v>
      </c>
      <c r="D89" s="2">
        <v>2.37</v>
      </c>
      <c r="F89" s="1" t="s">
        <v>164</v>
      </c>
      <c r="G89" s="4" t="s">
        <v>335</v>
      </c>
      <c r="H89" s="2">
        <v>43.91</v>
      </c>
      <c r="I89" s="2">
        <v>6.63</v>
      </c>
      <c r="K89" s="1" t="s">
        <v>167</v>
      </c>
      <c r="L89" s="1" t="s">
        <v>338</v>
      </c>
      <c r="M89" s="2">
        <v>37.75</v>
      </c>
      <c r="N89" s="2">
        <v>23.4</v>
      </c>
    </row>
    <row r="90" spans="1:14" x14ac:dyDescent="0.25">
      <c r="A90" s="1" t="s">
        <v>162</v>
      </c>
      <c r="B90" s="1" t="s">
        <v>333</v>
      </c>
      <c r="C90" s="2">
        <v>243.8</v>
      </c>
      <c r="D90" s="2">
        <v>41.02</v>
      </c>
      <c r="F90" s="1" t="s">
        <v>165</v>
      </c>
      <c r="G90" s="4" t="s">
        <v>336</v>
      </c>
      <c r="H90" s="2">
        <v>134.5</v>
      </c>
      <c r="I90" s="2">
        <v>78.569999999999993</v>
      </c>
      <c r="K90" s="1" t="s">
        <v>168</v>
      </c>
      <c r="L90" s="1" t="s">
        <v>339</v>
      </c>
      <c r="M90" s="2">
        <v>302.20999999999998</v>
      </c>
      <c r="N90" s="2">
        <v>138.50200000000001</v>
      </c>
    </row>
    <row r="91" spans="1:14" x14ac:dyDescent="0.25">
      <c r="A91" s="1" t="s">
        <v>163</v>
      </c>
      <c r="B91" s="1" t="s">
        <v>334</v>
      </c>
      <c r="C91" s="2">
        <v>855.1</v>
      </c>
      <c r="D91" s="2">
        <v>610.23</v>
      </c>
      <c r="F91" s="1" t="s">
        <v>166</v>
      </c>
      <c r="G91" s="4" t="s">
        <v>337</v>
      </c>
      <c r="H91" s="2">
        <v>167</v>
      </c>
      <c r="I91" s="2">
        <v>91.37</v>
      </c>
      <c r="K91" s="1" t="s">
        <v>105</v>
      </c>
      <c r="L91" s="1" t="s">
        <v>274</v>
      </c>
      <c r="M91" s="2">
        <v>6580</v>
      </c>
      <c r="N91" s="2">
        <v>479.39</v>
      </c>
    </row>
    <row r="92" spans="1:14" x14ac:dyDescent="0.25">
      <c r="A92" s="1" t="s">
        <v>164</v>
      </c>
      <c r="B92" s="1" t="s">
        <v>335</v>
      </c>
      <c r="C92" s="2">
        <v>43.9</v>
      </c>
      <c r="D92" s="2">
        <v>11.73</v>
      </c>
      <c r="F92" s="1" t="s">
        <v>167</v>
      </c>
      <c r="G92" s="4" t="s">
        <v>338</v>
      </c>
      <c r="H92" s="2">
        <v>37.75</v>
      </c>
      <c r="I92" s="2">
        <v>23.77</v>
      </c>
      <c r="K92" s="1" t="s">
        <v>106</v>
      </c>
      <c r="L92" s="1" t="s">
        <v>275</v>
      </c>
      <c r="M92" s="2">
        <v>110.87</v>
      </c>
      <c r="N92" s="2">
        <v>10.99</v>
      </c>
    </row>
    <row r="93" spans="1:14" x14ac:dyDescent="0.25">
      <c r="A93" s="1" t="s">
        <v>165</v>
      </c>
      <c r="B93" s="1" t="s">
        <v>336</v>
      </c>
      <c r="C93" s="2">
        <v>134.5</v>
      </c>
      <c r="D93" s="2">
        <v>116.94</v>
      </c>
      <c r="F93" s="1" t="s">
        <v>168</v>
      </c>
      <c r="G93" s="4" t="s">
        <v>339</v>
      </c>
      <c r="H93" s="2">
        <v>302.20999999999998</v>
      </c>
      <c r="I93" s="2">
        <v>159.79</v>
      </c>
      <c r="K93" s="1" t="s">
        <v>169</v>
      </c>
      <c r="L93" s="1" t="s">
        <v>340</v>
      </c>
      <c r="M93" s="2">
        <v>555</v>
      </c>
      <c r="N93" s="2">
        <v>10.8</v>
      </c>
    </row>
    <row r="94" spans="1:14" x14ac:dyDescent="0.25">
      <c r="A94" s="1" t="s">
        <v>166</v>
      </c>
      <c r="B94" s="1" t="s">
        <v>337</v>
      </c>
      <c r="C94" s="2">
        <v>164</v>
      </c>
      <c r="D94" s="2">
        <v>111.64</v>
      </c>
      <c r="F94" s="1" t="s">
        <v>105</v>
      </c>
      <c r="G94" s="4" t="s">
        <v>274</v>
      </c>
      <c r="H94" s="2">
        <v>6630</v>
      </c>
      <c r="I94" s="2">
        <v>491.22</v>
      </c>
      <c r="K94" s="1" t="s">
        <v>107</v>
      </c>
      <c r="L94" s="1" t="s">
        <v>276</v>
      </c>
      <c r="M94" s="2">
        <v>153.428</v>
      </c>
      <c r="N94" s="2">
        <v>34.78</v>
      </c>
    </row>
    <row r="95" spans="1:14" x14ac:dyDescent="0.25">
      <c r="A95" s="1" t="s">
        <v>167</v>
      </c>
      <c r="B95" s="1" t="s">
        <v>338</v>
      </c>
      <c r="C95" s="2">
        <v>37.08</v>
      </c>
      <c r="D95" s="2">
        <v>24.32</v>
      </c>
      <c r="F95" s="1" t="s">
        <v>106</v>
      </c>
      <c r="G95" s="4" t="s">
        <v>275</v>
      </c>
      <c r="H95" s="2">
        <v>110.87</v>
      </c>
      <c r="I95" s="2">
        <v>9.41</v>
      </c>
      <c r="K95" s="1" t="s">
        <v>108</v>
      </c>
      <c r="L95" s="1" t="s">
        <v>277</v>
      </c>
      <c r="M95" s="2">
        <v>105.9</v>
      </c>
      <c r="N95" s="2">
        <v>29.939800000000002</v>
      </c>
    </row>
    <row r="96" spans="1:14" x14ac:dyDescent="0.25">
      <c r="A96" s="1" t="s">
        <v>168</v>
      </c>
      <c r="B96" s="1" t="s">
        <v>339</v>
      </c>
      <c r="C96" s="2">
        <v>302.20999999999998</v>
      </c>
      <c r="D96" s="2">
        <v>152.88999999999999</v>
      </c>
      <c r="F96" s="1" t="s">
        <v>169</v>
      </c>
      <c r="G96" s="4" t="s">
        <v>340</v>
      </c>
      <c r="H96" s="2">
        <v>554</v>
      </c>
      <c r="I96" s="2">
        <v>13.11</v>
      </c>
      <c r="K96" s="1" t="s">
        <v>109</v>
      </c>
      <c r="L96" s="1" t="s">
        <v>278</v>
      </c>
      <c r="M96" s="2">
        <v>31.77</v>
      </c>
      <c r="N96" s="2">
        <v>13.15</v>
      </c>
    </row>
    <row r="97" spans="1:14" x14ac:dyDescent="0.25">
      <c r="A97" s="1" t="s">
        <v>105</v>
      </c>
      <c r="B97" s="1" t="s">
        <v>274</v>
      </c>
      <c r="C97" s="2">
        <v>8063</v>
      </c>
      <c r="D97" s="2">
        <v>542.96</v>
      </c>
      <c r="F97" s="1" t="s">
        <v>107</v>
      </c>
      <c r="G97" s="4" t="s">
        <v>276</v>
      </c>
      <c r="H97" s="2">
        <v>153.428</v>
      </c>
      <c r="I97" s="2">
        <v>33.520000000000003</v>
      </c>
      <c r="K97" s="1" t="s">
        <v>170</v>
      </c>
      <c r="L97" s="1" t="s">
        <v>341</v>
      </c>
      <c r="M97" s="2">
        <v>99.7</v>
      </c>
      <c r="N97" s="2">
        <v>1.28</v>
      </c>
    </row>
    <row r="98" spans="1:14" x14ac:dyDescent="0.25">
      <c r="A98" s="1" t="s">
        <v>106</v>
      </c>
      <c r="B98" s="1" t="s">
        <v>275</v>
      </c>
      <c r="C98" s="2">
        <v>110.82</v>
      </c>
      <c r="D98" s="2">
        <v>6.77</v>
      </c>
      <c r="F98" s="1" t="s">
        <v>108</v>
      </c>
      <c r="G98" s="4" t="s">
        <v>277</v>
      </c>
      <c r="H98" s="2">
        <v>105.42</v>
      </c>
      <c r="I98" s="2">
        <v>32.86</v>
      </c>
      <c r="K98" s="1" t="s">
        <v>112</v>
      </c>
      <c r="L98" s="1" t="s">
        <v>281</v>
      </c>
      <c r="M98" s="2">
        <v>54.97</v>
      </c>
      <c r="N98" s="2">
        <v>1.27</v>
      </c>
    </row>
    <row r="99" spans="1:14" x14ac:dyDescent="0.25">
      <c r="A99" s="1" t="s">
        <v>169</v>
      </c>
      <c r="B99" s="1" t="s">
        <v>340</v>
      </c>
      <c r="C99" s="2">
        <v>552.48</v>
      </c>
      <c r="D99" s="2">
        <v>55.84</v>
      </c>
      <c r="F99" s="1" t="s">
        <v>109</v>
      </c>
      <c r="G99" s="4" t="s">
        <v>278</v>
      </c>
      <c r="H99" s="2">
        <v>31.77</v>
      </c>
      <c r="I99" s="2">
        <v>12.13</v>
      </c>
      <c r="K99" s="1" t="s">
        <v>114</v>
      </c>
      <c r="L99" s="1" t="s">
        <v>283</v>
      </c>
      <c r="M99" s="2">
        <v>44.9</v>
      </c>
      <c r="N99" s="2">
        <v>12.85</v>
      </c>
    </row>
    <row r="100" spans="1:14" x14ac:dyDescent="0.25">
      <c r="A100" s="1" t="s">
        <v>107</v>
      </c>
      <c r="B100" s="1" t="s">
        <v>276</v>
      </c>
      <c r="C100" s="2">
        <v>153.428</v>
      </c>
      <c r="D100" s="2">
        <v>32.49</v>
      </c>
      <c r="F100" s="1" t="s">
        <v>170</v>
      </c>
      <c r="G100" s="4" t="s">
        <v>341</v>
      </c>
      <c r="H100" s="2">
        <v>102</v>
      </c>
      <c r="I100" s="2">
        <v>1.48</v>
      </c>
      <c r="K100" s="1" t="s">
        <v>121</v>
      </c>
      <c r="L100" s="1" t="s">
        <v>290</v>
      </c>
      <c r="M100" s="2">
        <v>78.86</v>
      </c>
      <c r="N100" s="2">
        <v>0.3</v>
      </c>
    </row>
    <row r="101" spans="1:14" x14ac:dyDescent="0.25">
      <c r="A101" s="1" t="s">
        <v>108</v>
      </c>
      <c r="B101" s="1" t="s">
        <v>277</v>
      </c>
      <c r="C101" s="2">
        <v>105.42</v>
      </c>
      <c r="D101" s="2">
        <v>25.12</v>
      </c>
      <c r="F101" s="1" t="s">
        <v>112</v>
      </c>
      <c r="G101" s="4" t="s">
        <v>281</v>
      </c>
      <c r="H101" s="2">
        <v>54.97</v>
      </c>
      <c r="I101" s="2">
        <v>2.56</v>
      </c>
      <c r="K101" s="1" t="s">
        <v>123</v>
      </c>
      <c r="L101" s="1" t="s">
        <v>292</v>
      </c>
      <c r="M101" s="2">
        <v>39.11</v>
      </c>
      <c r="N101" s="2">
        <v>9.75</v>
      </c>
    </row>
    <row r="102" spans="1:14" x14ac:dyDescent="0.25">
      <c r="A102" s="1" t="s">
        <v>109</v>
      </c>
      <c r="B102" s="1" t="s">
        <v>278</v>
      </c>
      <c r="C102" s="2">
        <v>31.77</v>
      </c>
      <c r="D102" s="2">
        <v>11.91</v>
      </c>
      <c r="F102" s="1" t="s">
        <v>114</v>
      </c>
      <c r="G102" s="4" t="s">
        <v>283</v>
      </c>
      <c r="H102" s="2">
        <v>44.9</v>
      </c>
      <c r="I102" s="2">
        <v>13.6</v>
      </c>
      <c r="K102" s="1" t="s">
        <v>124</v>
      </c>
      <c r="L102" s="1" t="s">
        <v>293</v>
      </c>
      <c r="M102" s="2">
        <v>40.08</v>
      </c>
      <c r="N102" s="2">
        <v>0.14000000000000001</v>
      </c>
    </row>
    <row r="103" spans="1:14" x14ac:dyDescent="0.25">
      <c r="A103" s="1" t="s">
        <v>170</v>
      </c>
      <c r="B103" s="1" t="s">
        <v>341</v>
      </c>
      <c r="C103" s="2">
        <v>102</v>
      </c>
      <c r="D103" s="2">
        <v>1.34</v>
      </c>
      <c r="F103" s="1" t="s">
        <v>121</v>
      </c>
      <c r="G103" s="4" t="s">
        <v>290</v>
      </c>
      <c r="H103" s="2">
        <v>78.86</v>
      </c>
      <c r="I103" s="2">
        <v>0.39</v>
      </c>
      <c r="K103" s="1" t="s">
        <v>126</v>
      </c>
      <c r="L103" s="1" t="s">
        <v>295</v>
      </c>
      <c r="M103" s="2">
        <v>328</v>
      </c>
      <c r="N103" s="2">
        <v>3.12</v>
      </c>
    </row>
    <row r="104" spans="1:14" x14ac:dyDescent="0.25">
      <c r="A104" s="1" t="s">
        <v>112</v>
      </c>
      <c r="B104" s="1" t="s">
        <v>281</v>
      </c>
      <c r="C104" s="2">
        <v>54.97</v>
      </c>
      <c r="D104" s="2">
        <v>4.1500000000000004</v>
      </c>
      <c r="F104" s="1" t="s">
        <v>123</v>
      </c>
      <c r="G104" s="4" t="s">
        <v>292</v>
      </c>
      <c r="H104" s="2">
        <v>39.11</v>
      </c>
      <c r="I104" s="2">
        <v>17.02</v>
      </c>
      <c r="M104" s="73" t="s">
        <v>373</v>
      </c>
      <c r="N104" s="109">
        <f>SUM(N4:N103)</f>
        <v>4203.4980999999998</v>
      </c>
    </row>
    <row r="105" spans="1:14" x14ac:dyDescent="0.25">
      <c r="A105" s="1" t="s">
        <v>114</v>
      </c>
      <c r="B105" s="1" t="s">
        <v>283</v>
      </c>
      <c r="C105" s="2">
        <v>44.9</v>
      </c>
      <c r="D105" s="2">
        <v>13.72</v>
      </c>
      <c r="F105" s="1" t="s">
        <v>124</v>
      </c>
      <c r="G105" s="4" t="s">
        <v>293</v>
      </c>
      <c r="H105" s="2">
        <v>40.08</v>
      </c>
      <c r="I105" s="2">
        <v>0.14000000000000001</v>
      </c>
    </row>
    <row r="106" spans="1:14" x14ac:dyDescent="0.25">
      <c r="A106" s="1" t="s">
        <v>121</v>
      </c>
      <c r="B106" s="1" t="s">
        <v>290</v>
      </c>
      <c r="C106" s="2">
        <v>78.88</v>
      </c>
      <c r="D106" s="2">
        <v>0.43</v>
      </c>
      <c r="F106" s="1" t="s">
        <v>125</v>
      </c>
      <c r="G106" s="4" t="s">
        <v>294</v>
      </c>
      <c r="H106" s="2">
        <v>69.927000000000007</v>
      </c>
      <c r="I106" s="9" t="s">
        <v>363</v>
      </c>
    </row>
    <row r="107" spans="1:14" x14ac:dyDescent="0.25">
      <c r="A107" s="1" t="s">
        <v>123</v>
      </c>
      <c r="B107" s="1" t="s">
        <v>292</v>
      </c>
      <c r="C107" s="2">
        <v>39.11</v>
      </c>
      <c r="D107" s="2">
        <v>7.01</v>
      </c>
      <c r="F107" s="8" t="s">
        <v>126</v>
      </c>
      <c r="G107" s="5" t="s">
        <v>295</v>
      </c>
      <c r="H107" s="3">
        <v>328</v>
      </c>
      <c r="I107" s="2">
        <v>4.4000000000000004</v>
      </c>
    </row>
    <row r="108" spans="1:14" x14ac:dyDescent="0.25">
      <c r="A108" s="1" t="s">
        <v>124</v>
      </c>
      <c r="B108" s="1" t="s">
        <v>293</v>
      </c>
      <c r="C108" s="2">
        <v>40.1</v>
      </c>
      <c r="D108" s="2">
        <v>0.2</v>
      </c>
      <c r="H108" s="73" t="s">
        <v>373</v>
      </c>
      <c r="I108" s="109">
        <f>SUM(I4:I107)</f>
        <v>5303.9582000000019</v>
      </c>
    </row>
    <row r="109" spans="1:14" x14ac:dyDescent="0.25">
      <c r="A109" s="1" t="s">
        <v>125</v>
      </c>
      <c r="B109" s="1" t="s">
        <v>294</v>
      </c>
      <c r="C109" s="2">
        <v>69.927000000000007</v>
      </c>
      <c r="D109" s="9" t="s">
        <v>363</v>
      </c>
    </row>
    <row r="110" spans="1:14" x14ac:dyDescent="0.25">
      <c r="A110" s="1" t="s">
        <v>126</v>
      </c>
      <c r="B110" s="1" t="s">
        <v>295</v>
      </c>
      <c r="C110" s="2">
        <v>328</v>
      </c>
      <c r="D110" s="2">
        <v>4.78</v>
      </c>
    </row>
    <row r="111" spans="1:14" x14ac:dyDescent="0.25">
      <c r="C111" s="73" t="s">
        <v>373</v>
      </c>
      <c r="D111" s="109">
        <f>SUM(D4:D110)</f>
        <v>5853.7682999999997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864D1-A7E9-4D68-8BE4-BEA2171DBDE6}">
  <dimension ref="A1:L147"/>
  <sheetViews>
    <sheetView zoomScaleNormal="100" workbookViewId="0">
      <pane ySplit="1" topLeftCell="A2" activePane="bottomLeft" state="frozen"/>
      <selection pane="bottomLeft"/>
    </sheetView>
  </sheetViews>
  <sheetFormatPr defaultRowHeight="15" x14ac:dyDescent="0.25"/>
  <cols>
    <col min="1" max="1" width="9.140625" style="35"/>
    <col min="2" max="2" width="52.140625" style="35" bestFit="1" customWidth="1"/>
    <col min="3" max="3" width="19.28515625" style="35" bestFit="1" customWidth="1"/>
    <col min="4" max="4" width="14.42578125" style="35" bestFit="1" customWidth="1"/>
    <col min="5" max="5" width="14.42578125" style="35" customWidth="1"/>
    <col min="6" max="6" width="19.28515625" style="35" customWidth="1"/>
    <col min="7" max="9" width="14.42578125" style="35" bestFit="1" customWidth="1"/>
    <col min="10" max="10" width="14.42578125" style="35" customWidth="1"/>
    <col min="11" max="12" width="19.28515625" style="35" customWidth="1"/>
    <col min="13" max="13" width="26.7109375" style="35" bestFit="1" customWidth="1"/>
    <col min="14" max="16384" width="9.140625" style="35"/>
  </cols>
  <sheetData>
    <row r="1" spans="1:12" ht="39" thickBot="1" x14ac:dyDescent="0.3">
      <c r="A1" s="47" t="s">
        <v>1</v>
      </c>
      <c r="B1" s="48" t="s">
        <v>0</v>
      </c>
      <c r="C1" s="47" t="s">
        <v>382</v>
      </c>
      <c r="D1" s="49" t="s">
        <v>381</v>
      </c>
      <c r="E1" s="48" t="s">
        <v>374</v>
      </c>
      <c r="F1" s="47" t="s">
        <v>362</v>
      </c>
      <c r="G1" s="49" t="s">
        <v>378</v>
      </c>
      <c r="H1" s="49" t="s">
        <v>379</v>
      </c>
      <c r="I1" s="48" t="s">
        <v>380</v>
      </c>
      <c r="J1" s="47" t="s">
        <v>376</v>
      </c>
      <c r="K1" s="49" t="s">
        <v>375</v>
      </c>
      <c r="L1" s="48" t="s">
        <v>377</v>
      </c>
    </row>
    <row r="2" spans="1:12" x14ac:dyDescent="0.25">
      <c r="A2" s="42" t="s">
        <v>3</v>
      </c>
      <c r="B2" s="43" t="s">
        <v>172</v>
      </c>
      <c r="C2" s="44">
        <v>223</v>
      </c>
      <c r="D2" s="45">
        <v>91.07</v>
      </c>
      <c r="E2" s="46" t="s">
        <v>384</v>
      </c>
      <c r="F2" s="44">
        <v>91.07</v>
      </c>
      <c r="G2" s="45">
        <v>55.03</v>
      </c>
      <c r="H2" s="45">
        <v>44.04</v>
      </c>
      <c r="I2" s="46">
        <v>35.78</v>
      </c>
      <c r="J2" s="66"/>
      <c r="K2" s="51"/>
      <c r="L2" s="67"/>
    </row>
    <row r="3" spans="1:12" x14ac:dyDescent="0.25">
      <c r="A3" s="16" t="s">
        <v>4</v>
      </c>
      <c r="B3" s="17" t="s">
        <v>173</v>
      </c>
      <c r="C3" s="18">
        <v>84.77</v>
      </c>
      <c r="D3" s="10">
        <v>13.68</v>
      </c>
      <c r="E3" s="13" t="s">
        <v>384</v>
      </c>
      <c r="F3" s="18">
        <v>13.68</v>
      </c>
      <c r="G3" s="10">
        <v>13.93</v>
      </c>
      <c r="H3" s="10">
        <v>11.08</v>
      </c>
      <c r="I3" s="56"/>
      <c r="J3" s="68">
        <f>(G3-(F3*0.8))*8511.33</f>
        <v>25414.831379999989</v>
      </c>
      <c r="K3" s="12">
        <f t="shared" ref="K3:K66" si="0">(H3-(F3*0.8))*8755.33</f>
        <v>1190.7248799999932</v>
      </c>
      <c r="L3" s="69"/>
    </row>
    <row r="4" spans="1:12" x14ac:dyDescent="0.25">
      <c r="A4" s="16" t="s">
        <v>5</v>
      </c>
      <c r="B4" s="17" t="s">
        <v>174</v>
      </c>
      <c r="C4" s="18">
        <v>2169.5</v>
      </c>
      <c r="D4" s="10">
        <v>458.09</v>
      </c>
      <c r="E4" s="13" t="s">
        <v>384</v>
      </c>
      <c r="F4" s="18">
        <v>458.09</v>
      </c>
      <c r="G4" s="10">
        <v>501.95</v>
      </c>
      <c r="H4" s="10">
        <v>466.87</v>
      </c>
      <c r="I4" s="13">
        <v>179.67</v>
      </c>
      <c r="J4" s="68">
        <f t="shared" ref="J4:J67" si="1">(G4-(F4*0.8))*8511.33</f>
        <v>1153097.9657400001</v>
      </c>
      <c r="K4" s="12">
        <f t="shared" si="0"/>
        <v>879017.62134000019</v>
      </c>
      <c r="L4" s="69"/>
    </row>
    <row r="5" spans="1:12" x14ac:dyDescent="0.25">
      <c r="A5" s="16" t="s">
        <v>6</v>
      </c>
      <c r="B5" s="17" t="s">
        <v>175</v>
      </c>
      <c r="C5" s="18">
        <v>67</v>
      </c>
      <c r="D5" s="10">
        <v>12.14</v>
      </c>
      <c r="E5" s="13" t="s">
        <v>384</v>
      </c>
      <c r="F5" s="18">
        <v>12.14</v>
      </c>
      <c r="G5" s="10">
        <v>28.33</v>
      </c>
      <c r="H5" s="10">
        <v>29.91</v>
      </c>
      <c r="I5" s="13">
        <v>13.08</v>
      </c>
      <c r="J5" s="68">
        <f t="shared" si="1"/>
        <v>158463.94193999996</v>
      </c>
      <c r="K5" s="12">
        <f t="shared" si="0"/>
        <v>176840.15534</v>
      </c>
      <c r="L5" s="69">
        <f t="shared" ref="L5:L61" si="2">(I5-(F5*0.8))*11152.67</f>
        <v>37562.192559999981</v>
      </c>
    </row>
    <row r="6" spans="1:12" x14ac:dyDescent="0.25">
      <c r="A6" s="16" t="s">
        <v>7</v>
      </c>
      <c r="B6" s="17" t="s">
        <v>176</v>
      </c>
      <c r="C6" s="18">
        <v>301.97000000000003</v>
      </c>
      <c r="D6" s="10">
        <v>3.66</v>
      </c>
      <c r="E6" s="13" t="s">
        <v>384</v>
      </c>
      <c r="F6" s="18">
        <v>3.66</v>
      </c>
      <c r="G6" s="10">
        <v>5.71</v>
      </c>
      <c r="H6" s="10">
        <v>1.56</v>
      </c>
      <c r="I6" s="13">
        <v>0</v>
      </c>
      <c r="J6" s="68">
        <f t="shared" si="1"/>
        <v>23678.520059999995</v>
      </c>
      <c r="K6" s="12"/>
      <c r="L6" s="69"/>
    </row>
    <row r="7" spans="1:12" x14ac:dyDescent="0.25">
      <c r="A7" s="16" t="s">
        <v>8</v>
      </c>
      <c r="B7" s="17" t="s">
        <v>177</v>
      </c>
      <c r="C7" s="18">
        <v>55.9499</v>
      </c>
      <c r="D7" s="10">
        <v>0.02</v>
      </c>
      <c r="E7" s="13" t="s">
        <v>384</v>
      </c>
      <c r="F7" s="18">
        <v>0.02</v>
      </c>
      <c r="G7" s="10">
        <v>0</v>
      </c>
      <c r="H7" s="10">
        <v>0</v>
      </c>
      <c r="I7" s="56"/>
      <c r="J7" s="68"/>
      <c r="K7" s="12"/>
      <c r="L7" s="69"/>
    </row>
    <row r="8" spans="1:12" x14ac:dyDescent="0.25">
      <c r="A8" s="16" t="s">
        <v>9</v>
      </c>
      <c r="B8" s="17" t="s">
        <v>178</v>
      </c>
      <c r="C8" s="18">
        <v>198.3</v>
      </c>
      <c r="D8" s="10">
        <v>112.79</v>
      </c>
      <c r="E8" s="13" t="s">
        <v>384</v>
      </c>
      <c r="F8" s="18">
        <v>112.79</v>
      </c>
      <c r="G8" s="10">
        <v>112.6</v>
      </c>
      <c r="H8" s="10">
        <v>99.35</v>
      </c>
      <c r="I8" s="13">
        <v>14.88</v>
      </c>
      <c r="J8" s="68">
        <f t="shared" si="1"/>
        <v>190381.42943999983</v>
      </c>
      <c r="K8" s="12">
        <f t="shared" si="0"/>
        <v>79831.098939999836</v>
      </c>
      <c r="L8" s="69"/>
    </row>
    <row r="9" spans="1:12" x14ac:dyDescent="0.25">
      <c r="A9" s="16" t="s">
        <v>10</v>
      </c>
      <c r="B9" s="17" t="s">
        <v>179</v>
      </c>
      <c r="C9" s="18">
        <v>74.41</v>
      </c>
      <c r="D9" s="10">
        <v>9.5</v>
      </c>
      <c r="E9" s="13" t="s">
        <v>384</v>
      </c>
      <c r="F9" s="18">
        <v>9.5</v>
      </c>
      <c r="G9" s="10">
        <v>30.42</v>
      </c>
      <c r="H9" s="10">
        <v>31.06</v>
      </c>
      <c r="I9" s="56"/>
      <c r="J9" s="68">
        <f t="shared" si="1"/>
        <v>194228.55059999999</v>
      </c>
      <c r="K9" s="12">
        <f t="shared" si="0"/>
        <v>205400.04179999998</v>
      </c>
      <c r="L9" s="69"/>
    </row>
    <row r="10" spans="1:12" x14ac:dyDescent="0.25">
      <c r="A10" s="16" t="s">
        <v>11</v>
      </c>
      <c r="B10" s="17" t="s">
        <v>180</v>
      </c>
      <c r="C10" s="18">
        <v>52.12</v>
      </c>
      <c r="D10" s="10">
        <v>6</v>
      </c>
      <c r="E10" s="13" t="s">
        <v>384</v>
      </c>
      <c r="F10" s="18">
        <v>6</v>
      </c>
      <c r="G10" s="10">
        <v>23.05</v>
      </c>
      <c r="H10" s="10">
        <v>21.54</v>
      </c>
      <c r="I10" s="56"/>
      <c r="J10" s="68">
        <f t="shared" si="1"/>
        <v>155331.77249999999</v>
      </c>
      <c r="K10" s="12">
        <f t="shared" si="0"/>
        <v>146564.2242</v>
      </c>
      <c r="L10" s="69"/>
    </row>
    <row r="11" spans="1:12" x14ac:dyDescent="0.25">
      <c r="A11" s="16" t="s">
        <v>12</v>
      </c>
      <c r="B11" s="17" t="s">
        <v>181</v>
      </c>
      <c r="C11" s="18">
        <v>65.400000000000006</v>
      </c>
      <c r="D11" s="10">
        <v>14.37</v>
      </c>
      <c r="E11" s="13" t="s">
        <v>384</v>
      </c>
      <c r="F11" s="18">
        <v>14.37</v>
      </c>
      <c r="G11" s="10">
        <v>12.19</v>
      </c>
      <c r="H11" s="10">
        <v>11.61</v>
      </c>
      <c r="I11" s="13">
        <v>8.11</v>
      </c>
      <c r="J11" s="68">
        <f t="shared" si="1"/>
        <v>5906.8630199999916</v>
      </c>
      <c r="K11" s="12">
        <f t="shared" si="0"/>
        <v>998.10761999999113</v>
      </c>
      <c r="L11" s="69"/>
    </row>
    <row r="12" spans="1:12" x14ac:dyDescent="0.25">
      <c r="A12" s="16" t="s">
        <v>13</v>
      </c>
      <c r="B12" s="17" t="s">
        <v>182</v>
      </c>
      <c r="C12" s="18">
        <v>430.91</v>
      </c>
      <c r="D12" s="10">
        <v>61.13</v>
      </c>
      <c r="E12" s="13" t="s">
        <v>384</v>
      </c>
      <c r="F12" s="18">
        <v>61.13</v>
      </c>
      <c r="G12" s="10">
        <v>62.65</v>
      </c>
      <c r="H12" s="10">
        <v>54.57</v>
      </c>
      <c r="I12" s="13">
        <v>29.08</v>
      </c>
      <c r="J12" s="68">
        <f t="shared" si="1"/>
        <v>116996.74217999996</v>
      </c>
      <c r="K12" s="12">
        <f t="shared" si="0"/>
        <v>49607.699779999974</v>
      </c>
      <c r="L12" s="69"/>
    </row>
    <row r="13" spans="1:12" x14ac:dyDescent="0.25">
      <c r="A13" s="16" t="s">
        <v>14</v>
      </c>
      <c r="B13" s="17" t="s">
        <v>183</v>
      </c>
      <c r="C13" s="18">
        <v>105.98050000000001</v>
      </c>
      <c r="D13" s="10">
        <v>15.78</v>
      </c>
      <c r="E13" s="13" t="s">
        <v>384</v>
      </c>
      <c r="F13" s="18">
        <v>15.78</v>
      </c>
      <c r="G13" s="10">
        <v>13.77</v>
      </c>
      <c r="H13" s="10">
        <v>15.25</v>
      </c>
      <c r="I13" s="13">
        <v>16.440000000000001</v>
      </c>
      <c r="J13" s="68">
        <f t="shared" si="1"/>
        <v>9753.9841799999922</v>
      </c>
      <c r="K13" s="12">
        <f t="shared" si="0"/>
        <v>22991.496579999995</v>
      </c>
      <c r="L13" s="69">
        <f t="shared" si="2"/>
        <v>42558.588720000007</v>
      </c>
    </row>
    <row r="14" spans="1:12" x14ac:dyDescent="0.25">
      <c r="A14" s="16" t="s">
        <v>15</v>
      </c>
      <c r="B14" s="17" t="s">
        <v>184</v>
      </c>
      <c r="C14" s="18">
        <v>81.34</v>
      </c>
      <c r="D14" s="10">
        <v>32.700000000000003</v>
      </c>
      <c r="E14" s="13" t="s">
        <v>384</v>
      </c>
      <c r="F14" s="18">
        <v>32.700000000000003</v>
      </c>
      <c r="G14" s="10">
        <v>31.51</v>
      </c>
      <c r="H14" s="10">
        <v>31.68</v>
      </c>
      <c r="I14" s="13">
        <v>38</v>
      </c>
      <c r="J14" s="68">
        <f t="shared" si="1"/>
        <v>45535.615499999978</v>
      </c>
      <c r="K14" s="12">
        <f t="shared" si="0"/>
        <v>48329.421599999965</v>
      </c>
      <c r="L14" s="69">
        <f t="shared" si="2"/>
        <v>132047.61279999997</v>
      </c>
    </row>
    <row r="15" spans="1:12" x14ac:dyDescent="0.25">
      <c r="A15" s="16" t="s">
        <v>16</v>
      </c>
      <c r="B15" s="17" t="s">
        <v>185</v>
      </c>
      <c r="C15" s="18">
        <v>1129</v>
      </c>
      <c r="D15" s="10">
        <v>189.45</v>
      </c>
      <c r="E15" s="13" t="s">
        <v>384</v>
      </c>
      <c r="F15" s="18">
        <v>189.45</v>
      </c>
      <c r="G15" s="10">
        <v>150.84</v>
      </c>
      <c r="H15" s="10">
        <v>128.71</v>
      </c>
      <c r="I15" s="13">
        <v>26.95</v>
      </c>
      <c r="J15" s="68"/>
      <c r="K15" s="12"/>
      <c r="L15" s="69"/>
    </row>
    <row r="16" spans="1:12" x14ac:dyDescent="0.25">
      <c r="A16" s="16" t="s">
        <v>17</v>
      </c>
      <c r="B16" s="17" t="s">
        <v>186</v>
      </c>
      <c r="C16" s="18">
        <v>179.58</v>
      </c>
      <c r="D16" s="10">
        <v>12.39</v>
      </c>
      <c r="E16" s="13" t="s">
        <v>384</v>
      </c>
      <c r="F16" s="18">
        <v>12.39</v>
      </c>
      <c r="G16" s="10">
        <v>16.670000000000002</v>
      </c>
      <c r="H16" s="10">
        <v>21.53</v>
      </c>
      <c r="I16" s="56"/>
      <c r="J16" s="68">
        <f t="shared" si="1"/>
        <v>57519.56814000001</v>
      </c>
      <c r="K16" s="12">
        <f t="shared" si="0"/>
        <v>101719.42394000001</v>
      </c>
      <c r="L16" s="69"/>
    </row>
    <row r="17" spans="1:12" x14ac:dyDescent="0.25">
      <c r="A17" s="16" t="s">
        <v>18</v>
      </c>
      <c r="B17" s="17" t="s">
        <v>187</v>
      </c>
      <c r="C17" s="18">
        <v>43975.6</v>
      </c>
      <c r="D17" s="10">
        <v>797.99</v>
      </c>
      <c r="E17" s="13" t="s">
        <v>384</v>
      </c>
      <c r="F17" s="18">
        <v>797.99</v>
      </c>
      <c r="G17" s="10">
        <v>708.37</v>
      </c>
      <c r="H17" s="10">
        <v>269.88</v>
      </c>
      <c r="I17" s="56"/>
      <c r="J17" s="68">
        <f t="shared" si="1"/>
        <v>595605.85073999956</v>
      </c>
      <c r="K17" s="12"/>
      <c r="L17" s="69"/>
    </row>
    <row r="18" spans="1:12" x14ac:dyDescent="0.25">
      <c r="A18" s="16" t="s">
        <v>19</v>
      </c>
      <c r="B18" s="17" t="s">
        <v>188</v>
      </c>
      <c r="C18" s="18">
        <v>441.36</v>
      </c>
      <c r="D18" s="10">
        <v>63.2</v>
      </c>
      <c r="E18" s="13" t="s">
        <v>384</v>
      </c>
      <c r="F18" s="18">
        <v>63.2</v>
      </c>
      <c r="G18" s="10">
        <v>66.08</v>
      </c>
      <c r="H18" s="10">
        <v>79.45</v>
      </c>
      <c r="I18" s="13">
        <v>20.260000000000002</v>
      </c>
      <c r="J18" s="68">
        <f t="shared" si="1"/>
        <v>132095.84159999996</v>
      </c>
      <c r="K18" s="12">
        <f t="shared" si="0"/>
        <v>252941.48370000001</v>
      </c>
      <c r="L18" s="69"/>
    </row>
    <row r="19" spans="1:12" x14ac:dyDescent="0.25">
      <c r="A19" s="16" t="s">
        <v>22</v>
      </c>
      <c r="B19" s="17" t="s">
        <v>191</v>
      </c>
      <c r="C19" s="18">
        <v>1258</v>
      </c>
      <c r="D19" s="10">
        <v>958.11</v>
      </c>
      <c r="E19" s="13" t="s">
        <v>384</v>
      </c>
      <c r="F19" s="18">
        <v>958.11</v>
      </c>
      <c r="G19" s="10">
        <v>989.93</v>
      </c>
      <c r="H19" s="10">
        <v>760.54</v>
      </c>
      <c r="I19" s="13">
        <v>795.25</v>
      </c>
      <c r="J19" s="68">
        <f t="shared" si="1"/>
        <v>1901788.5978599992</v>
      </c>
      <c r="K19" s="12"/>
      <c r="L19" s="69">
        <f t="shared" si="2"/>
        <v>320773.09453999938</v>
      </c>
    </row>
    <row r="20" spans="1:12" x14ac:dyDescent="0.25">
      <c r="A20" s="16" t="s">
        <v>23</v>
      </c>
      <c r="B20" s="17" t="s">
        <v>192</v>
      </c>
      <c r="C20" s="18">
        <v>62.5</v>
      </c>
      <c r="D20" s="10">
        <v>23.88</v>
      </c>
      <c r="E20" s="13" t="s">
        <v>384</v>
      </c>
      <c r="F20" s="18">
        <v>23.88</v>
      </c>
      <c r="G20" s="10">
        <v>5.27</v>
      </c>
      <c r="H20" s="10">
        <v>0</v>
      </c>
      <c r="I20" s="56"/>
      <c r="J20" s="68"/>
      <c r="K20" s="12"/>
      <c r="L20" s="69"/>
    </row>
    <row r="21" spans="1:12" x14ac:dyDescent="0.25">
      <c r="A21" s="16" t="s">
        <v>24</v>
      </c>
      <c r="B21" s="17" t="s">
        <v>193</v>
      </c>
      <c r="C21" s="18">
        <v>38.5</v>
      </c>
      <c r="D21" s="10">
        <v>29.89</v>
      </c>
      <c r="E21" s="13" t="s">
        <v>384</v>
      </c>
      <c r="F21" s="18">
        <v>29.89</v>
      </c>
      <c r="G21" s="10">
        <v>27.17</v>
      </c>
      <c r="H21" s="10">
        <v>25.92</v>
      </c>
      <c r="I21" s="56"/>
      <c r="J21" s="68">
        <f t="shared" si="1"/>
        <v>27729.913139999993</v>
      </c>
      <c r="K21" s="12">
        <f t="shared" si="0"/>
        <v>17580.702639999992</v>
      </c>
      <c r="L21" s="69"/>
    </row>
    <row r="22" spans="1:12" x14ac:dyDescent="0.25">
      <c r="A22" s="16" t="s">
        <v>25</v>
      </c>
      <c r="B22" s="17" t="s">
        <v>194</v>
      </c>
      <c r="C22" s="18">
        <v>81.569999999999993</v>
      </c>
      <c r="D22" s="10">
        <v>6.23</v>
      </c>
      <c r="E22" s="13" t="s">
        <v>384</v>
      </c>
      <c r="F22" s="18">
        <v>6.23</v>
      </c>
      <c r="G22" s="10">
        <v>6.63</v>
      </c>
      <c r="H22" s="10">
        <v>6.54</v>
      </c>
      <c r="I22" s="13">
        <v>7.66</v>
      </c>
      <c r="J22" s="68">
        <f t="shared" si="1"/>
        <v>14009.649179999991</v>
      </c>
      <c r="K22" s="12">
        <f t="shared" si="0"/>
        <v>13623.293479999993</v>
      </c>
      <c r="L22" s="69">
        <f t="shared" si="2"/>
        <v>29844.544919999993</v>
      </c>
    </row>
    <row r="23" spans="1:12" x14ac:dyDescent="0.25">
      <c r="A23" s="16" t="s">
        <v>26</v>
      </c>
      <c r="B23" s="17" t="s">
        <v>195</v>
      </c>
      <c r="C23" s="18">
        <v>55.32</v>
      </c>
      <c r="D23" s="10">
        <v>20.87</v>
      </c>
      <c r="E23" s="13" t="s">
        <v>384</v>
      </c>
      <c r="F23" s="18">
        <v>20.87</v>
      </c>
      <c r="G23" s="10">
        <v>3.06</v>
      </c>
      <c r="H23" s="10">
        <v>2.64</v>
      </c>
      <c r="I23" s="56"/>
      <c r="J23" s="68"/>
      <c r="K23" s="12"/>
      <c r="L23" s="69"/>
    </row>
    <row r="24" spans="1:12" x14ac:dyDescent="0.25">
      <c r="A24" s="16" t="s">
        <v>27</v>
      </c>
      <c r="B24" s="17" t="s">
        <v>196</v>
      </c>
      <c r="C24" s="18">
        <v>56.4</v>
      </c>
      <c r="D24" s="10">
        <v>4.66</v>
      </c>
      <c r="E24" s="13" t="s">
        <v>384</v>
      </c>
      <c r="F24" s="18">
        <v>4.66</v>
      </c>
      <c r="G24" s="10">
        <v>0.49</v>
      </c>
      <c r="H24" s="11">
        <v>0</v>
      </c>
      <c r="I24" s="56"/>
      <c r="J24" s="68"/>
      <c r="K24" s="12"/>
      <c r="L24" s="69"/>
    </row>
    <row r="25" spans="1:12" x14ac:dyDescent="0.25">
      <c r="A25" s="16" t="s">
        <v>29</v>
      </c>
      <c r="B25" s="17" t="s">
        <v>198</v>
      </c>
      <c r="C25" s="18">
        <v>133.55000000000001</v>
      </c>
      <c r="D25" s="10">
        <v>94.49</v>
      </c>
      <c r="E25" s="13" t="s">
        <v>384</v>
      </c>
      <c r="F25" s="18">
        <v>94.49</v>
      </c>
      <c r="G25" s="10">
        <v>92.03</v>
      </c>
      <c r="H25" s="10">
        <v>90.65</v>
      </c>
      <c r="I25" s="56"/>
      <c r="J25" s="68">
        <f t="shared" si="1"/>
        <v>139909.24254000001</v>
      </c>
      <c r="K25" s="12">
        <f t="shared" si="0"/>
        <v>131837.75914000007</v>
      </c>
      <c r="L25" s="69"/>
    </row>
    <row r="26" spans="1:12" x14ac:dyDescent="0.25">
      <c r="A26" s="16" t="s">
        <v>30</v>
      </c>
      <c r="B26" s="17" t="s">
        <v>199</v>
      </c>
      <c r="C26" s="18">
        <v>66.290000000000006</v>
      </c>
      <c r="D26" s="10">
        <v>5.9</v>
      </c>
      <c r="E26" s="13" t="s">
        <v>384</v>
      </c>
      <c r="F26" s="18">
        <v>5.9</v>
      </c>
      <c r="G26" s="10">
        <v>5.27</v>
      </c>
      <c r="H26" s="10">
        <v>5.32</v>
      </c>
      <c r="I26" s="13">
        <v>5.12</v>
      </c>
      <c r="J26" s="68">
        <f t="shared" si="1"/>
        <v>4681.2314999999908</v>
      </c>
      <c r="K26" s="12">
        <f t="shared" si="0"/>
        <v>5253.1979999999967</v>
      </c>
      <c r="L26" s="69">
        <f t="shared" si="2"/>
        <v>4461.0679999999938</v>
      </c>
    </row>
    <row r="27" spans="1:12" x14ac:dyDescent="0.25">
      <c r="A27" s="16" t="s">
        <v>31</v>
      </c>
      <c r="B27" s="17" t="s">
        <v>200</v>
      </c>
      <c r="C27" s="18">
        <v>249</v>
      </c>
      <c r="D27" s="10">
        <v>47.67</v>
      </c>
      <c r="E27" s="13" t="s">
        <v>384</v>
      </c>
      <c r="F27" s="18">
        <v>47.67</v>
      </c>
      <c r="G27" s="10">
        <v>41.4</v>
      </c>
      <c r="H27" s="10">
        <v>24.37</v>
      </c>
      <c r="I27" s="13">
        <v>17.61</v>
      </c>
      <c r="J27" s="68">
        <f t="shared" si="1"/>
        <v>27780.981119999964</v>
      </c>
      <c r="K27" s="12"/>
      <c r="L27" s="69"/>
    </row>
    <row r="28" spans="1:12" x14ac:dyDescent="0.25">
      <c r="A28" s="16" t="s">
        <v>32</v>
      </c>
      <c r="B28" s="17" t="s">
        <v>201</v>
      </c>
      <c r="C28" s="18">
        <v>140.34</v>
      </c>
      <c r="D28" s="10">
        <v>38.270000000000003</v>
      </c>
      <c r="E28" s="13" t="s">
        <v>384</v>
      </c>
      <c r="F28" s="18">
        <v>38.270000000000003</v>
      </c>
      <c r="G28" s="10">
        <v>28.67</v>
      </c>
      <c r="H28" s="10">
        <v>24.23</v>
      </c>
      <c r="I28" s="13">
        <v>6.95</v>
      </c>
      <c r="J28" s="68"/>
      <c r="K28" s="12"/>
      <c r="L28" s="69"/>
    </row>
    <row r="29" spans="1:12" x14ac:dyDescent="0.25">
      <c r="A29" s="16" t="s">
        <v>33</v>
      </c>
      <c r="B29" s="17" t="s">
        <v>202</v>
      </c>
      <c r="C29" s="18">
        <v>80.2</v>
      </c>
      <c r="D29" s="10">
        <v>27.61</v>
      </c>
      <c r="E29" s="13" t="s">
        <v>384</v>
      </c>
      <c r="F29" s="18">
        <v>27.61</v>
      </c>
      <c r="G29" s="10">
        <v>11.82</v>
      </c>
      <c r="H29" s="10">
        <v>12.03</v>
      </c>
      <c r="I29" s="56"/>
      <c r="J29" s="68"/>
      <c r="K29" s="12"/>
      <c r="L29" s="69"/>
    </row>
    <row r="30" spans="1:12" x14ac:dyDescent="0.25">
      <c r="A30" s="16" t="s">
        <v>34</v>
      </c>
      <c r="B30" s="17" t="s">
        <v>203</v>
      </c>
      <c r="C30" s="18">
        <v>81.599999999999994</v>
      </c>
      <c r="D30" s="10">
        <v>14.23</v>
      </c>
      <c r="E30" s="13" t="s">
        <v>384</v>
      </c>
      <c r="F30" s="18">
        <v>14.23</v>
      </c>
      <c r="G30" s="10">
        <v>12.24</v>
      </c>
      <c r="H30" s="10">
        <v>12.46</v>
      </c>
      <c r="I30" s="56"/>
      <c r="J30" s="68">
        <f t="shared" si="1"/>
        <v>7285.6984799999991</v>
      </c>
      <c r="K30" s="12">
        <f t="shared" si="0"/>
        <v>9420.735080000004</v>
      </c>
      <c r="L30" s="69"/>
    </row>
    <row r="31" spans="1:12" x14ac:dyDescent="0.25">
      <c r="A31" s="16" t="s">
        <v>35</v>
      </c>
      <c r="B31" s="17" t="s">
        <v>204</v>
      </c>
      <c r="C31" s="18">
        <v>44956</v>
      </c>
      <c r="D31" s="10">
        <v>147.44999999999999</v>
      </c>
      <c r="E31" s="13" t="s">
        <v>384</v>
      </c>
      <c r="F31" s="18">
        <v>147.44999999999999</v>
      </c>
      <c r="G31" s="10">
        <v>113.09</v>
      </c>
      <c r="H31" s="10">
        <v>44.01</v>
      </c>
      <c r="I31" s="13">
        <v>49.14</v>
      </c>
      <c r="J31" s="68"/>
      <c r="K31" s="12"/>
      <c r="L31" s="69"/>
    </row>
    <row r="32" spans="1:12" x14ac:dyDescent="0.25">
      <c r="A32" s="16" t="s">
        <v>36</v>
      </c>
      <c r="B32" s="17" t="s">
        <v>205</v>
      </c>
      <c r="C32" s="18">
        <v>29477</v>
      </c>
      <c r="D32" s="10">
        <v>3381.65</v>
      </c>
      <c r="E32" s="13" t="s">
        <v>384</v>
      </c>
      <c r="F32" s="18">
        <v>3381.65</v>
      </c>
      <c r="G32" s="10">
        <v>3060.71</v>
      </c>
      <c r="H32" s="10">
        <v>1898.59</v>
      </c>
      <c r="I32" s="56"/>
      <c r="J32" s="68">
        <f t="shared" si="1"/>
        <v>3024841.5686999988</v>
      </c>
      <c r="K32" s="12"/>
      <c r="L32" s="69"/>
    </row>
    <row r="33" spans="1:12" x14ac:dyDescent="0.25">
      <c r="A33" s="16" t="s">
        <v>37</v>
      </c>
      <c r="B33" s="17" t="s">
        <v>206</v>
      </c>
      <c r="C33" s="18">
        <v>25.88</v>
      </c>
      <c r="D33" s="10">
        <v>6.12</v>
      </c>
      <c r="E33" s="13" t="s">
        <v>384</v>
      </c>
      <c r="F33" s="18">
        <v>6.12</v>
      </c>
      <c r="G33" s="10">
        <v>8.09</v>
      </c>
      <c r="H33" s="10">
        <v>6.68</v>
      </c>
      <c r="I33" s="56"/>
      <c r="J33" s="68">
        <f t="shared" si="1"/>
        <v>27185.188019999991</v>
      </c>
      <c r="K33" s="12">
        <f t="shared" si="0"/>
        <v>15619.508719999991</v>
      </c>
      <c r="L33" s="69"/>
    </row>
    <row r="34" spans="1:12" x14ac:dyDescent="0.25">
      <c r="A34" s="16" t="s">
        <v>38</v>
      </c>
      <c r="B34" s="17" t="s">
        <v>207</v>
      </c>
      <c r="C34" s="18">
        <v>99</v>
      </c>
      <c r="D34" s="10">
        <v>22.26</v>
      </c>
      <c r="E34" s="13" t="s">
        <v>384</v>
      </c>
      <c r="F34" s="18">
        <v>22.26</v>
      </c>
      <c r="G34" s="10">
        <v>16.489999999999998</v>
      </c>
      <c r="H34" s="10">
        <v>21.32</v>
      </c>
      <c r="I34" s="13">
        <v>15.04</v>
      </c>
      <c r="J34" s="68"/>
      <c r="K34" s="12">
        <f t="shared" si="0"/>
        <v>30748.718959999973</v>
      </c>
      <c r="L34" s="69"/>
    </row>
    <row r="35" spans="1:12" x14ac:dyDescent="0.25">
      <c r="A35" s="16" t="s">
        <v>39</v>
      </c>
      <c r="B35" s="17" t="s">
        <v>208</v>
      </c>
      <c r="C35" s="18">
        <v>162.80000000000001</v>
      </c>
      <c r="D35" s="10">
        <v>21.04</v>
      </c>
      <c r="E35" s="13" t="s">
        <v>384</v>
      </c>
      <c r="F35" s="18">
        <v>21.04</v>
      </c>
      <c r="G35" s="10">
        <v>17.690000000000001</v>
      </c>
      <c r="H35" s="10">
        <v>13.7</v>
      </c>
      <c r="I35" s="56"/>
      <c r="J35" s="68">
        <f t="shared" si="1"/>
        <v>7302.7211400000042</v>
      </c>
      <c r="K35" s="12"/>
      <c r="L35" s="69"/>
    </row>
    <row r="36" spans="1:12" x14ac:dyDescent="0.25">
      <c r="A36" s="16" t="s">
        <v>40</v>
      </c>
      <c r="B36" s="17" t="s">
        <v>209</v>
      </c>
      <c r="C36" s="18">
        <v>1580</v>
      </c>
      <c r="D36" s="10">
        <v>43.72</v>
      </c>
      <c r="E36" s="13" t="s">
        <v>384</v>
      </c>
      <c r="F36" s="18">
        <v>43.72</v>
      </c>
      <c r="G36" s="10">
        <v>20.22</v>
      </c>
      <c r="H36" s="10">
        <v>6.01</v>
      </c>
      <c r="I36" s="56"/>
      <c r="J36" s="68"/>
      <c r="K36" s="12"/>
      <c r="L36" s="69"/>
    </row>
    <row r="37" spans="1:12" x14ac:dyDescent="0.25">
      <c r="A37" s="16" t="s">
        <v>41</v>
      </c>
      <c r="B37" s="17" t="s">
        <v>210</v>
      </c>
      <c r="C37" s="18">
        <v>42594</v>
      </c>
      <c r="D37" s="10">
        <v>327.94</v>
      </c>
      <c r="E37" s="13" t="s">
        <v>384</v>
      </c>
      <c r="F37" s="18">
        <v>327.94</v>
      </c>
      <c r="G37" s="10">
        <v>180.21</v>
      </c>
      <c r="H37" s="10">
        <v>66.72</v>
      </c>
      <c r="I37" s="56"/>
      <c r="J37" s="68"/>
      <c r="K37" s="12"/>
      <c r="L37" s="69"/>
    </row>
    <row r="38" spans="1:12" x14ac:dyDescent="0.25">
      <c r="A38" s="16" t="s">
        <v>42</v>
      </c>
      <c r="B38" s="17" t="s">
        <v>211</v>
      </c>
      <c r="C38" s="18">
        <v>50.54</v>
      </c>
      <c r="D38" s="10">
        <v>10.69</v>
      </c>
      <c r="E38" s="13" t="s">
        <v>384</v>
      </c>
      <c r="F38" s="18">
        <v>10.69</v>
      </c>
      <c r="G38" s="10">
        <v>13.27</v>
      </c>
      <c r="H38" s="10">
        <v>7.65</v>
      </c>
      <c r="I38" s="13">
        <v>5.27</v>
      </c>
      <c r="J38" s="68">
        <f t="shared" si="1"/>
        <v>40156.454939999996</v>
      </c>
      <c r="K38" s="12"/>
      <c r="L38" s="69"/>
    </row>
    <row r="39" spans="1:12" x14ac:dyDescent="0.25">
      <c r="A39" s="16" t="s">
        <v>43</v>
      </c>
      <c r="B39" s="17" t="s">
        <v>212</v>
      </c>
      <c r="C39" s="18">
        <v>178.51</v>
      </c>
      <c r="D39" s="10">
        <v>22.68</v>
      </c>
      <c r="E39" s="13" t="s">
        <v>384</v>
      </c>
      <c r="F39" s="18">
        <v>22.68</v>
      </c>
      <c r="G39" s="10">
        <v>9.35</v>
      </c>
      <c r="H39" s="10">
        <v>8.8000000000000007</v>
      </c>
      <c r="I39" s="56"/>
      <c r="J39" s="68"/>
      <c r="K39" s="12"/>
      <c r="L39" s="69"/>
    </row>
    <row r="40" spans="1:12" x14ac:dyDescent="0.25">
      <c r="A40" s="16" t="s">
        <v>44</v>
      </c>
      <c r="B40" s="17" t="s">
        <v>213</v>
      </c>
      <c r="C40" s="18">
        <v>845.66499999999996</v>
      </c>
      <c r="D40" s="10">
        <v>36.4</v>
      </c>
      <c r="E40" s="13" t="s">
        <v>384</v>
      </c>
      <c r="F40" s="18">
        <v>36.4</v>
      </c>
      <c r="G40" s="10">
        <v>68.23</v>
      </c>
      <c r="H40" s="10">
        <v>6.54</v>
      </c>
      <c r="I40" s="13">
        <v>1.51</v>
      </c>
      <c r="J40" s="68">
        <f t="shared" si="1"/>
        <v>332878.11629999999</v>
      </c>
      <c r="K40" s="12"/>
      <c r="L40" s="69"/>
    </row>
    <row r="41" spans="1:12" x14ac:dyDescent="0.25">
      <c r="A41" s="16" t="s">
        <v>45</v>
      </c>
      <c r="B41" s="17" t="s">
        <v>214</v>
      </c>
      <c r="C41" s="18">
        <v>68.7</v>
      </c>
      <c r="D41" s="10">
        <v>17.57</v>
      </c>
      <c r="E41" s="13" t="s">
        <v>384</v>
      </c>
      <c r="F41" s="18">
        <v>17.57</v>
      </c>
      <c r="G41" s="10">
        <v>21.96</v>
      </c>
      <c r="H41" s="10">
        <v>16.87</v>
      </c>
      <c r="I41" s="13">
        <v>18.309999999999999</v>
      </c>
      <c r="J41" s="68">
        <f t="shared" si="1"/>
        <v>67273.552320000003</v>
      </c>
      <c r="K41" s="12">
        <f t="shared" si="0"/>
        <v>24637.498619999998</v>
      </c>
      <c r="L41" s="69">
        <f t="shared" si="2"/>
        <v>47443.458179999972</v>
      </c>
    </row>
    <row r="42" spans="1:12" x14ac:dyDescent="0.25">
      <c r="A42" s="16" t="s">
        <v>46</v>
      </c>
      <c r="B42" s="17" t="s">
        <v>215</v>
      </c>
      <c r="C42" s="18">
        <v>39.299999999999997</v>
      </c>
      <c r="D42" s="10">
        <v>6.87</v>
      </c>
      <c r="E42" s="13" t="s">
        <v>384</v>
      </c>
      <c r="F42" s="18">
        <v>6.87</v>
      </c>
      <c r="G42" s="10">
        <v>6.88</v>
      </c>
      <c r="H42" s="10">
        <v>9.7309999999999999</v>
      </c>
      <c r="I42" s="56"/>
      <c r="J42" s="68">
        <f t="shared" si="1"/>
        <v>11779.680719999995</v>
      </c>
      <c r="K42" s="12">
        <f t="shared" si="0"/>
        <v>37078.822549999997</v>
      </c>
      <c r="L42" s="69"/>
    </row>
    <row r="43" spans="1:12" x14ac:dyDescent="0.25">
      <c r="A43" s="16" t="s">
        <v>47</v>
      </c>
      <c r="B43" s="17" t="s">
        <v>216</v>
      </c>
      <c r="C43" s="18">
        <v>107.73</v>
      </c>
      <c r="D43" s="10">
        <v>14.69</v>
      </c>
      <c r="E43" s="13" t="s">
        <v>384</v>
      </c>
      <c r="F43" s="18">
        <v>14.69</v>
      </c>
      <c r="G43" s="10">
        <v>13.97</v>
      </c>
      <c r="H43" s="10">
        <v>15.33</v>
      </c>
      <c r="I43" s="13">
        <v>9.8699999999999992</v>
      </c>
      <c r="J43" s="68">
        <f t="shared" si="1"/>
        <v>18878.129939999999</v>
      </c>
      <c r="K43" s="12">
        <f t="shared" si="0"/>
        <v>31326.570739999996</v>
      </c>
      <c r="L43" s="69"/>
    </row>
    <row r="44" spans="1:12" x14ac:dyDescent="0.25">
      <c r="A44" s="16" t="s">
        <v>48</v>
      </c>
      <c r="B44" s="17" t="s">
        <v>217</v>
      </c>
      <c r="C44" s="18">
        <v>204</v>
      </c>
      <c r="D44" s="10">
        <v>153.30000000000001</v>
      </c>
      <c r="E44" s="13" t="s">
        <v>384</v>
      </c>
      <c r="F44" s="18">
        <v>153.30000000000001</v>
      </c>
      <c r="G44" s="10">
        <v>155.04</v>
      </c>
      <c r="H44" s="10">
        <v>158.19</v>
      </c>
      <c r="I44" s="13">
        <v>34.49</v>
      </c>
      <c r="J44" s="68">
        <f t="shared" si="1"/>
        <v>275767.09199999983</v>
      </c>
      <c r="K44" s="12">
        <f t="shared" si="0"/>
        <v>311251.98149999982</v>
      </c>
      <c r="L44" s="69"/>
    </row>
    <row r="45" spans="1:12" x14ac:dyDescent="0.25">
      <c r="A45" s="16" t="s">
        <v>49</v>
      </c>
      <c r="B45" s="17" t="s">
        <v>218</v>
      </c>
      <c r="C45" s="18">
        <v>114.8</v>
      </c>
      <c r="D45" s="10">
        <v>28.22</v>
      </c>
      <c r="E45" s="13" t="s">
        <v>384</v>
      </c>
      <c r="F45" s="18">
        <v>28.22</v>
      </c>
      <c r="G45" s="10">
        <v>42.63</v>
      </c>
      <c r="H45" s="10">
        <v>50.72</v>
      </c>
      <c r="I45" s="13">
        <v>5.82</v>
      </c>
      <c r="J45" s="68">
        <f t="shared" si="1"/>
        <v>170686.21182000003</v>
      </c>
      <c r="K45" s="12">
        <f t="shared" si="0"/>
        <v>246410.00751999998</v>
      </c>
      <c r="L45" s="69"/>
    </row>
    <row r="46" spans="1:12" x14ac:dyDescent="0.25">
      <c r="A46" s="16" t="s">
        <v>50</v>
      </c>
      <c r="B46" s="17" t="s">
        <v>219</v>
      </c>
      <c r="C46" s="18">
        <v>545</v>
      </c>
      <c r="D46" s="10">
        <v>225.31</v>
      </c>
      <c r="E46" s="13" t="s">
        <v>384</v>
      </c>
      <c r="F46" s="18">
        <v>225.31</v>
      </c>
      <c r="G46" s="10">
        <v>226.06</v>
      </c>
      <c r="H46" s="10">
        <v>257.52999999999997</v>
      </c>
      <c r="I46" s="56"/>
      <c r="J46" s="68">
        <f t="shared" si="1"/>
        <v>389921.04995999986</v>
      </c>
      <c r="K46" s="12">
        <f t="shared" si="0"/>
        <v>676629.41305999958</v>
      </c>
      <c r="L46" s="69"/>
    </row>
    <row r="47" spans="1:12" x14ac:dyDescent="0.25">
      <c r="A47" s="16" t="s">
        <v>51</v>
      </c>
      <c r="B47" s="17" t="s">
        <v>220</v>
      </c>
      <c r="C47" s="18">
        <v>75.569999999999993</v>
      </c>
      <c r="D47" s="10">
        <v>49.04</v>
      </c>
      <c r="E47" s="13" t="s">
        <v>384</v>
      </c>
      <c r="F47" s="18">
        <v>49.04</v>
      </c>
      <c r="G47" s="10">
        <v>20.57</v>
      </c>
      <c r="H47" s="10">
        <v>18.29</v>
      </c>
      <c r="I47" s="13">
        <v>18.03</v>
      </c>
      <c r="J47" s="68"/>
      <c r="K47" s="12"/>
      <c r="L47" s="69"/>
    </row>
    <row r="48" spans="1:12" x14ac:dyDescent="0.25">
      <c r="A48" s="16" t="s">
        <v>52</v>
      </c>
      <c r="B48" s="17" t="s">
        <v>221</v>
      </c>
      <c r="C48" s="18">
        <v>28.88</v>
      </c>
      <c r="D48" s="10">
        <v>13.28</v>
      </c>
      <c r="E48" s="13" t="s">
        <v>384</v>
      </c>
      <c r="F48" s="18">
        <v>13.28</v>
      </c>
      <c r="G48" s="10">
        <v>12.45</v>
      </c>
      <c r="H48" s="10">
        <v>26.59</v>
      </c>
      <c r="I48" s="56"/>
      <c r="J48" s="68">
        <f t="shared" si="1"/>
        <v>15541.688579999989</v>
      </c>
      <c r="K48" s="12">
        <f t="shared" si="0"/>
        <v>139787.59878</v>
      </c>
      <c r="L48" s="69"/>
    </row>
    <row r="49" spans="1:12" x14ac:dyDescent="0.25">
      <c r="A49" s="16" t="s">
        <v>53</v>
      </c>
      <c r="B49" s="17" t="s">
        <v>222</v>
      </c>
      <c r="C49" s="18">
        <v>84.82</v>
      </c>
      <c r="D49" s="10">
        <v>28.86</v>
      </c>
      <c r="E49" s="13" t="s">
        <v>384</v>
      </c>
      <c r="F49" s="18">
        <v>28.86</v>
      </c>
      <c r="G49" s="10">
        <v>25.17</v>
      </c>
      <c r="H49" s="10">
        <v>13.53</v>
      </c>
      <c r="I49" s="56"/>
      <c r="J49" s="68">
        <f t="shared" si="1"/>
        <v>17720.589060000006</v>
      </c>
      <c r="K49" s="12"/>
      <c r="L49" s="69"/>
    </row>
    <row r="50" spans="1:12" x14ac:dyDescent="0.25">
      <c r="A50" s="16" t="s">
        <v>54</v>
      </c>
      <c r="B50" s="17" t="s">
        <v>223</v>
      </c>
      <c r="C50" s="18">
        <v>123</v>
      </c>
      <c r="D50" s="10">
        <v>28.36</v>
      </c>
      <c r="E50" s="13" t="s">
        <v>384</v>
      </c>
      <c r="F50" s="18">
        <v>28.36</v>
      </c>
      <c r="G50" s="10">
        <v>12.36</v>
      </c>
      <c r="H50" s="10">
        <v>7.74</v>
      </c>
      <c r="I50" s="13">
        <v>4.68</v>
      </c>
      <c r="J50" s="68"/>
      <c r="K50" s="12"/>
      <c r="L50" s="69"/>
    </row>
    <row r="51" spans="1:12" x14ac:dyDescent="0.25">
      <c r="A51" s="16" t="s">
        <v>55</v>
      </c>
      <c r="B51" s="17" t="s">
        <v>224</v>
      </c>
      <c r="C51" s="18">
        <v>30.6</v>
      </c>
      <c r="D51" s="10">
        <v>16.02</v>
      </c>
      <c r="E51" s="13" t="s">
        <v>384</v>
      </c>
      <c r="F51" s="18">
        <v>16.02</v>
      </c>
      <c r="G51" s="10">
        <v>12.43</v>
      </c>
      <c r="H51" s="10">
        <v>10.49</v>
      </c>
      <c r="I51" s="13">
        <v>11.7</v>
      </c>
      <c r="J51" s="68"/>
      <c r="K51" s="12"/>
      <c r="L51" s="69"/>
    </row>
    <row r="52" spans="1:12" x14ac:dyDescent="0.25">
      <c r="A52" s="16" t="s">
        <v>56</v>
      </c>
      <c r="B52" s="17" t="s">
        <v>225</v>
      </c>
      <c r="C52" s="18">
        <v>255</v>
      </c>
      <c r="D52" s="10">
        <v>94.5</v>
      </c>
      <c r="E52" s="13" t="s">
        <v>384</v>
      </c>
      <c r="F52" s="18">
        <v>94.5</v>
      </c>
      <c r="G52" s="10">
        <v>91.58</v>
      </c>
      <c r="H52" s="10">
        <v>37.44</v>
      </c>
      <c r="I52" s="13">
        <v>33.43</v>
      </c>
      <c r="J52" s="68">
        <f t="shared" si="1"/>
        <v>136011.05339999992</v>
      </c>
      <c r="K52" s="12"/>
      <c r="L52" s="69"/>
    </row>
    <row r="53" spans="1:12" x14ac:dyDescent="0.25">
      <c r="A53" s="16" t="s">
        <v>57</v>
      </c>
      <c r="B53" s="17" t="s">
        <v>226</v>
      </c>
      <c r="C53" s="18">
        <v>71.7</v>
      </c>
      <c r="D53" s="10">
        <v>6.01</v>
      </c>
      <c r="E53" s="13" t="s">
        <v>384</v>
      </c>
      <c r="F53" s="18">
        <v>6.01</v>
      </c>
      <c r="G53" s="10">
        <v>6.42</v>
      </c>
      <c r="H53" s="10">
        <v>5.14</v>
      </c>
      <c r="I53" s="13">
        <v>0.02</v>
      </c>
      <c r="J53" s="68">
        <f t="shared" si="1"/>
        <v>13720.26396</v>
      </c>
      <c r="K53" s="12">
        <f t="shared" si="0"/>
        <v>2906.7695599999988</v>
      </c>
      <c r="L53" s="69"/>
    </row>
    <row r="54" spans="1:12" x14ac:dyDescent="0.25">
      <c r="A54" s="16" t="s">
        <v>58</v>
      </c>
      <c r="B54" s="17" t="s">
        <v>227</v>
      </c>
      <c r="C54" s="18">
        <v>365.2</v>
      </c>
      <c r="D54" s="10">
        <v>72.17</v>
      </c>
      <c r="E54" s="13" t="s">
        <v>384</v>
      </c>
      <c r="F54" s="18">
        <v>72.17</v>
      </c>
      <c r="G54" s="10">
        <v>34.090000000000003</v>
      </c>
      <c r="H54" s="10">
        <v>6.09</v>
      </c>
      <c r="I54" s="13">
        <v>8.52</v>
      </c>
      <c r="J54" s="68"/>
      <c r="K54" s="12"/>
      <c r="L54" s="69"/>
    </row>
    <row r="55" spans="1:12" x14ac:dyDescent="0.25">
      <c r="A55" s="16" t="s">
        <v>59</v>
      </c>
      <c r="B55" s="17" t="s">
        <v>228</v>
      </c>
      <c r="C55" s="18">
        <v>25.69</v>
      </c>
      <c r="D55" s="10">
        <v>6.86</v>
      </c>
      <c r="E55" s="13" t="s">
        <v>384</v>
      </c>
      <c r="F55" s="18">
        <v>6.86</v>
      </c>
      <c r="G55" s="10">
        <v>11.19</v>
      </c>
      <c r="H55" s="10">
        <v>4.4000000000000004</v>
      </c>
      <c r="I55" s="56"/>
      <c r="J55" s="68">
        <f t="shared" si="1"/>
        <v>48531.603659999993</v>
      </c>
      <c r="K55" s="12"/>
      <c r="L55" s="69"/>
    </row>
    <row r="56" spans="1:12" x14ac:dyDescent="0.25">
      <c r="A56" s="16" t="s">
        <v>60</v>
      </c>
      <c r="B56" s="17" t="s">
        <v>229</v>
      </c>
      <c r="C56" s="18">
        <v>252.36</v>
      </c>
      <c r="D56" s="10">
        <v>2.68</v>
      </c>
      <c r="E56" s="13" t="s">
        <v>384</v>
      </c>
      <c r="F56" s="18">
        <v>2.68</v>
      </c>
      <c r="G56" s="10">
        <v>13.19</v>
      </c>
      <c r="H56" s="10">
        <v>4.51</v>
      </c>
      <c r="I56" s="13">
        <v>6.72</v>
      </c>
      <c r="J56" s="68">
        <f t="shared" si="1"/>
        <v>94016.151180000001</v>
      </c>
      <c r="K56" s="12">
        <f t="shared" si="0"/>
        <v>20715.110779999995</v>
      </c>
      <c r="L56" s="69">
        <f t="shared" si="2"/>
        <v>51034.617919999997</v>
      </c>
    </row>
    <row r="57" spans="1:12" x14ac:dyDescent="0.25">
      <c r="A57" s="16" t="s">
        <v>61</v>
      </c>
      <c r="B57" s="17" t="s">
        <v>230</v>
      </c>
      <c r="C57" s="18">
        <v>18363.3</v>
      </c>
      <c r="D57" s="10">
        <v>111.75</v>
      </c>
      <c r="E57" s="13" t="s">
        <v>384</v>
      </c>
      <c r="F57" s="18">
        <v>111.75</v>
      </c>
      <c r="G57" s="10">
        <v>66.86</v>
      </c>
      <c r="H57" s="10">
        <v>49.63</v>
      </c>
      <c r="I57" s="13">
        <v>62.75</v>
      </c>
      <c r="J57" s="68"/>
      <c r="K57" s="12"/>
      <c r="L57" s="69"/>
    </row>
    <row r="58" spans="1:12" x14ac:dyDescent="0.25">
      <c r="A58" s="16" t="s">
        <v>63</v>
      </c>
      <c r="B58" s="17" t="s">
        <v>232</v>
      </c>
      <c r="C58" s="18">
        <v>965.92</v>
      </c>
      <c r="D58" s="10">
        <v>312.88</v>
      </c>
      <c r="E58" s="13" t="s">
        <v>384</v>
      </c>
      <c r="F58" s="18">
        <v>312.88</v>
      </c>
      <c r="G58" s="10">
        <v>395.36</v>
      </c>
      <c r="H58" s="10">
        <v>343.11</v>
      </c>
      <c r="I58" s="13">
        <v>228.98</v>
      </c>
      <c r="J58" s="68">
        <f t="shared" si="1"/>
        <v>1234619.4844800001</v>
      </c>
      <c r="K58" s="12">
        <f t="shared" si="0"/>
        <v>812547.15598000004</v>
      </c>
      <c r="L58" s="69"/>
    </row>
    <row r="59" spans="1:12" x14ac:dyDescent="0.25">
      <c r="A59" s="16" t="s">
        <v>64</v>
      </c>
      <c r="B59" s="17" t="s">
        <v>233</v>
      </c>
      <c r="C59" s="18">
        <v>292.39999999999998</v>
      </c>
      <c r="D59" s="10">
        <v>135.74</v>
      </c>
      <c r="E59" s="13" t="s">
        <v>384</v>
      </c>
      <c r="F59" s="18">
        <v>135.74</v>
      </c>
      <c r="G59" s="10">
        <v>134.29</v>
      </c>
      <c r="H59" s="10">
        <v>157.41999999999999</v>
      </c>
      <c r="I59" s="13">
        <v>121.76</v>
      </c>
      <c r="J59" s="68">
        <f t="shared" si="1"/>
        <v>218724.15833999982</v>
      </c>
      <c r="K59" s="12">
        <f t="shared" si="0"/>
        <v>427505.25323999976</v>
      </c>
      <c r="L59" s="69">
        <f t="shared" si="2"/>
        <v>146858.35855999991</v>
      </c>
    </row>
    <row r="60" spans="1:12" x14ac:dyDescent="0.25">
      <c r="A60" s="52" t="s">
        <v>65</v>
      </c>
      <c r="B60" s="53" t="s">
        <v>234</v>
      </c>
      <c r="C60" s="70">
        <v>100.42</v>
      </c>
      <c r="D60" s="11">
        <v>32.979999999999997</v>
      </c>
      <c r="E60" s="13" t="s">
        <v>384</v>
      </c>
      <c r="F60" s="70">
        <v>32.979999999999997</v>
      </c>
      <c r="G60" s="11">
        <v>58.47</v>
      </c>
      <c r="H60" s="11">
        <v>89.61</v>
      </c>
      <c r="I60" s="13">
        <v>52.34</v>
      </c>
      <c r="J60" s="68">
        <f t="shared" si="1"/>
        <v>273094.53437999997</v>
      </c>
      <c r="K60" s="12">
        <f t="shared" si="0"/>
        <v>553564.49457999994</v>
      </c>
      <c r="L60" s="69">
        <f t="shared" si="2"/>
        <v>289478.70252000005</v>
      </c>
    </row>
    <row r="61" spans="1:12" x14ac:dyDescent="0.25">
      <c r="A61" s="16" t="s">
        <v>66</v>
      </c>
      <c r="B61" s="17" t="s">
        <v>235</v>
      </c>
      <c r="C61" s="18">
        <v>47.7</v>
      </c>
      <c r="D61" s="10">
        <v>18.149999999999999</v>
      </c>
      <c r="E61" s="13" t="s">
        <v>384</v>
      </c>
      <c r="F61" s="18">
        <v>18.149999999999999</v>
      </c>
      <c r="G61" s="10">
        <v>17.91</v>
      </c>
      <c r="H61" s="10">
        <v>17.149999999999999</v>
      </c>
      <c r="I61" s="13">
        <v>17.96</v>
      </c>
      <c r="J61" s="68">
        <f t="shared" si="1"/>
        <v>28853.408700000004</v>
      </c>
      <c r="K61" s="12">
        <f t="shared" si="0"/>
        <v>23026.517899999992</v>
      </c>
      <c r="L61" s="69">
        <f t="shared" si="2"/>
        <v>38365.184800000017</v>
      </c>
    </row>
    <row r="62" spans="1:12" x14ac:dyDescent="0.25">
      <c r="A62" s="16" t="s">
        <v>67</v>
      </c>
      <c r="B62" s="17" t="s">
        <v>236</v>
      </c>
      <c r="C62" s="18">
        <v>125</v>
      </c>
      <c r="D62" s="10">
        <v>8.94</v>
      </c>
      <c r="E62" s="13" t="s">
        <v>384</v>
      </c>
      <c r="F62" s="18">
        <v>8.94</v>
      </c>
      <c r="G62" s="10">
        <v>8.5500000000000007</v>
      </c>
      <c r="H62" s="10">
        <v>10.44</v>
      </c>
      <c r="I62" s="13">
        <v>3.86</v>
      </c>
      <c r="J62" s="68">
        <f t="shared" si="1"/>
        <v>11898.839340000004</v>
      </c>
      <c r="K62" s="12">
        <f t="shared" si="0"/>
        <v>28787.525039999993</v>
      </c>
      <c r="L62" s="69"/>
    </row>
    <row r="63" spans="1:12" x14ac:dyDescent="0.25">
      <c r="A63" s="16" t="s">
        <v>68</v>
      </c>
      <c r="B63" s="17" t="s">
        <v>237</v>
      </c>
      <c r="C63" s="18">
        <v>84.28</v>
      </c>
      <c r="D63" s="10">
        <v>11.76</v>
      </c>
      <c r="E63" s="13" t="s">
        <v>384</v>
      </c>
      <c r="F63" s="18">
        <v>11.76</v>
      </c>
      <c r="G63" s="10">
        <v>11.38</v>
      </c>
      <c r="H63" s="10">
        <v>9.44</v>
      </c>
      <c r="I63" s="56"/>
      <c r="J63" s="68">
        <f t="shared" si="1"/>
        <v>16784.34276000001</v>
      </c>
      <c r="K63" s="12">
        <f t="shared" si="0"/>
        <v>280.17056000000025</v>
      </c>
      <c r="L63" s="69"/>
    </row>
    <row r="64" spans="1:12" x14ac:dyDescent="0.25">
      <c r="A64" s="16" t="s">
        <v>69</v>
      </c>
      <c r="B64" s="17" t="s">
        <v>238</v>
      </c>
      <c r="C64" s="18">
        <v>29.71</v>
      </c>
      <c r="D64" s="10">
        <v>2.48</v>
      </c>
      <c r="E64" s="13" t="s">
        <v>384</v>
      </c>
      <c r="F64" s="18">
        <v>2.48</v>
      </c>
      <c r="G64" s="10">
        <v>2.21</v>
      </c>
      <c r="H64" s="55"/>
      <c r="I64" s="56"/>
      <c r="J64" s="68">
        <f t="shared" si="1"/>
        <v>1923.5605799999998</v>
      </c>
      <c r="K64" s="12"/>
      <c r="L64" s="69"/>
    </row>
    <row r="65" spans="1:12" x14ac:dyDescent="0.25">
      <c r="A65" s="16" t="s">
        <v>70</v>
      </c>
      <c r="B65" s="17" t="s">
        <v>239</v>
      </c>
      <c r="C65" s="18">
        <v>301</v>
      </c>
      <c r="D65" s="10">
        <v>30.28</v>
      </c>
      <c r="E65" s="13" t="s">
        <v>384</v>
      </c>
      <c r="F65" s="18">
        <v>30.28</v>
      </c>
      <c r="G65" s="10">
        <v>26.8</v>
      </c>
      <c r="H65" s="10">
        <v>24.96</v>
      </c>
      <c r="I65" s="13">
        <v>16.41</v>
      </c>
      <c r="J65" s="68">
        <f t="shared" si="1"/>
        <v>21925.186079999974</v>
      </c>
      <c r="K65" s="12">
        <f t="shared" si="0"/>
        <v>6443.9228799999746</v>
      </c>
      <c r="L65" s="69"/>
    </row>
    <row r="66" spans="1:12" x14ac:dyDescent="0.25">
      <c r="A66" s="16" t="s">
        <v>71</v>
      </c>
      <c r="B66" s="17" t="s">
        <v>240</v>
      </c>
      <c r="C66" s="18">
        <v>80.239999999999995</v>
      </c>
      <c r="D66" s="10">
        <v>60.2</v>
      </c>
      <c r="E66" s="13" t="s">
        <v>384</v>
      </c>
      <c r="F66" s="18">
        <v>60.2</v>
      </c>
      <c r="G66" s="10">
        <v>60.05</v>
      </c>
      <c r="H66" s="10">
        <v>61.46</v>
      </c>
      <c r="I66" s="56"/>
      <c r="J66" s="68">
        <f t="shared" si="1"/>
        <v>101199.71369999995</v>
      </c>
      <c r="K66" s="12">
        <f t="shared" si="0"/>
        <v>116445.88899999998</v>
      </c>
      <c r="L66" s="69"/>
    </row>
    <row r="67" spans="1:12" x14ac:dyDescent="0.25">
      <c r="A67" s="16" t="s">
        <v>72</v>
      </c>
      <c r="B67" s="17" t="s">
        <v>241</v>
      </c>
      <c r="C67" s="18">
        <v>32.527000000000001</v>
      </c>
      <c r="D67" s="10">
        <v>6.08</v>
      </c>
      <c r="E67" s="13" t="s">
        <v>384</v>
      </c>
      <c r="F67" s="18">
        <v>6.08</v>
      </c>
      <c r="G67" s="10">
        <v>5.79</v>
      </c>
      <c r="H67" s="10">
        <v>11.38</v>
      </c>
      <c r="I67" s="13">
        <v>5.48</v>
      </c>
      <c r="J67" s="68">
        <f t="shared" si="1"/>
        <v>7881.4915799999935</v>
      </c>
      <c r="K67" s="12">
        <f t="shared" ref="K67:K122" si="3">(H67-(F67*0.8))*8755.33</f>
        <v>57049.730279999996</v>
      </c>
      <c r="L67" s="69">
        <f t="shared" ref="L67:L121" si="4">(I67-(F67*0.8))*11152.67</f>
        <v>6870.0447199999962</v>
      </c>
    </row>
    <row r="68" spans="1:12" x14ac:dyDescent="0.25">
      <c r="A68" s="16" t="s">
        <v>73</v>
      </c>
      <c r="B68" s="17" t="s">
        <v>242</v>
      </c>
      <c r="C68" s="18">
        <v>47.59</v>
      </c>
      <c r="D68" s="10">
        <v>6.66</v>
      </c>
      <c r="E68" s="13" t="s">
        <v>384</v>
      </c>
      <c r="F68" s="18">
        <v>6.66</v>
      </c>
      <c r="G68" s="10">
        <v>6.82</v>
      </c>
      <c r="H68" s="10">
        <v>9.94</v>
      </c>
      <c r="I68" s="13">
        <v>4.4800000000000004</v>
      </c>
      <c r="J68" s="68">
        <f t="shared" ref="J68:J121" si="5">(G68-(F68*0.8))*8511.33</f>
        <v>12698.90436</v>
      </c>
      <c r="K68" s="12">
        <f t="shared" si="3"/>
        <v>40379.581959999996</v>
      </c>
      <c r="L68" s="69"/>
    </row>
    <row r="69" spans="1:12" x14ac:dyDescent="0.25">
      <c r="A69" s="16" t="s">
        <v>74</v>
      </c>
      <c r="B69" s="17" t="s">
        <v>243</v>
      </c>
      <c r="C69" s="18">
        <v>49.6</v>
      </c>
      <c r="D69" s="10">
        <v>1.99</v>
      </c>
      <c r="E69" s="13" t="s">
        <v>384</v>
      </c>
      <c r="F69" s="18">
        <v>1.99</v>
      </c>
      <c r="G69" s="10">
        <v>6.03</v>
      </c>
      <c r="H69" s="10">
        <v>5.59</v>
      </c>
      <c r="I69" s="13">
        <v>22.42</v>
      </c>
      <c r="J69" s="68">
        <f t="shared" si="5"/>
        <v>37773.282540000007</v>
      </c>
      <c r="K69" s="12">
        <f t="shared" si="3"/>
        <v>35003.80934</v>
      </c>
      <c r="L69" s="69">
        <f t="shared" si="4"/>
        <v>232287.81076000002</v>
      </c>
    </row>
    <row r="70" spans="1:12" x14ac:dyDescent="0.25">
      <c r="A70" s="16" t="s">
        <v>75</v>
      </c>
      <c r="B70" s="17" t="s">
        <v>244</v>
      </c>
      <c r="C70" s="18">
        <v>108.06</v>
      </c>
      <c r="D70" s="10">
        <v>19.21</v>
      </c>
      <c r="E70" s="13" t="s">
        <v>384</v>
      </c>
      <c r="F70" s="18">
        <v>19.21</v>
      </c>
      <c r="G70" s="10">
        <v>19.559999999999999</v>
      </c>
      <c r="H70" s="10">
        <v>19.079999999999998</v>
      </c>
      <c r="I70" s="13">
        <v>7.14</v>
      </c>
      <c r="J70" s="68">
        <f t="shared" si="5"/>
        <v>35679.495359999972</v>
      </c>
      <c r="K70" s="12">
        <f t="shared" si="3"/>
        <v>32499.784959999968</v>
      </c>
      <c r="L70" s="69"/>
    </row>
    <row r="71" spans="1:12" x14ac:dyDescent="0.25">
      <c r="A71" s="16" t="s">
        <v>76</v>
      </c>
      <c r="B71" s="17" t="s">
        <v>245</v>
      </c>
      <c r="C71" s="18">
        <v>74.2</v>
      </c>
      <c r="D71" s="10">
        <v>15.69</v>
      </c>
      <c r="E71" s="13" t="s">
        <v>384</v>
      </c>
      <c r="F71" s="18">
        <v>15.69</v>
      </c>
      <c r="G71" s="10">
        <v>12.116300000000001</v>
      </c>
      <c r="H71" s="10">
        <v>14.07</v>
      </c>
      <c r="I71" s="13">
        <v>16.98</v>
      </c>
      <c r="J71" s="68"/>
      <c r="K71" s="12">
        <f t="shared" si="3"/>
        <v>13290.590940000006</v>
      </c>
      <c r="L71" s="69">
        <f t="shared" si="4"/>
        <v>49384.022760000007</v>
      </c>
    </row>
    <row r="72" spans="1:12" x14ac:dyDescent="0.25">
      <c r="A72" s="16" t="s">
        <v>77</v>
      </c>
      <c r="B72" s="17" t="s">
        <v>246</v>
      </c>
      <c r="C72" s="18">
        <v>53.11</v>
      </c>
      <c r="D72" s="10">
        <v>0.16</v>
      </c>
      <c r="E72" s="13" t="s">
        <v>384</v>
      </c>
      <c r="F72" s="18">
        <v>0.16</v>
      </c>
      <c r="G72" s="10">
        <v>0.18</v>
      </c>
      <c r="H72" s="10">
        <v>0.13</v>
      </c>
      <c r="I72" s="13">
        <v>17.27</v>
      </c>
      <c r="J72" s="68">
        <f t="shared" si="5"/>
        <v>442.58915999999994</v>
      </c>
      <c r="K72" s="12">
        <f t="shared" si="3"/>
        <v>17.510660000000016</v>
      </c>
      <c r="L72" s="69">
        <f t="shared" si="4"/>
        <v>191179.06914000001</v>
      </c>
    </row>
    <row r="73" spans="1:12" x14ac:dyDescent="0.25">
      <c r="A73" s="16" t="s">
        <v>78</v>
      </c>
      <c r="B73" s="17" t="s">
        <v>247</v>
      </c>
      <c r="C73" s="18">
        <v>105.8</v>
      </c>
      <c r="D73" s="10">
        <v>0.57999999999999996</v>
      </c>
      <c r="E73" s="13" t="s">
        <v>384</v>
      </c>
      <c r="F73" s="18">
        <v>0.57999999999999996</v>
      </c>
      <c r="G73" s="10">
        <v>0.16</v>
      </c>
      <c r="H73" s="10">
        <v>1.18</v>
      </c>
      <c r="I73" s="13"/>
      <c r="J73" s="68"/>
      <c r="K73" s="12">
        <f t="shared" si="3"/>
        <v>6268.81628</v>
      </c>
      <c r="L73" s="69"/>
    </row>
    <row r="74" spans="1:12" x14ac:dyDescent="0.25">
      <c r="A74" s="16" t="s">
        <v>79</v>
      </c>
      <c r="B74" s="17" t="s">
        <v>248</v>
      </c>
      <c r="C74" s="18">
        <v>57.31</v>
      </c>
      <c r="D74" s="10">
        <v>18.989999999999998</v>
      </c>
      <c r="E74" s="13" t="s">
        <v>384</v>
      </c>
      <c r="F74" s="18">
        <v>18.989999999999998</v>
      </c>
      <c r="G74" s="10">
        <v>20.86</v>
      </c>
      <c r="H74" s="10">
        <v>21.05</v>
      </c>
      <c r="I74" s="13"/>
      <c r="J74" s="68">
        <f t="shared" si="5"/>
        <v>48242.218439999997</v>
      </c>
      <c r="K74" s="12">
        <f t="shared" si="3"/>
        <v>51288.723140000002</v>
      </c>
      <c r="L74" s="69"/>
    </row>
    <row r="75" spans="1:12" x14ac:dyDescent="0.25">
      <c r="A75" s="16" t="s">
        <v>80</v>
      </c>
      <c r="B75" s="17" t="s">
        <v>249</v>
      </c>
      <c r="C75" s="18">
        <v>93</v>
      </c>
      <c r="D75" s="10">
        <v>23.62</v>
      </c>
      <c r="E75" s="13" t="s">
        <v>384</v>
      </c>
      <c r="F75" s="18">
        <v>23.62</v>
      </c>
      <c r="G75" s="10">
        <v>17.72</v>
      </c>
      <c r="H75" s="10">
        <v>4.1399999999999997</v>
      </c>
      <c r="I75" s="13"/>
      <c r="J75" s="68"/>
      <c r="K75" s="12"/>
      <c r="L75" s="69"/>
    </row>
    <row r="76" spans="1:12" x14ac:dyDescent="0.25">
      <c r="A76" s="16" t="s">
        <v>81</v>
      </c>
      <c r="B76" s="17" t="s">
        <v>250</v>
      </c>
      <c r="C76" s="18">
        <v>147</v>
      </c>
      <c r="D76" s="10">
        <v>14.08</v>
      </c>
      <c r="E76" s="13" t="s">
        <v>384</v>
      </c>
      <c r="F76" s="18">
        <v>14.08</v>
      </c>
      <c r="G76" s="10">
        <v>11.9</v>
      </c>
      <c r="H76" s="10">
        <v>8.26</v>
      </c>
      <c r="I76" s="13"/>
      <c r="J76" s="68">
        <f t="shared" si="5"/>
        <v>5413.2058799999932</v>
      </c>
      <c r="K76" s="12"/>
      <c r="L76" s="69"/>
    </row>
    <row r="77" spans="1:12" x14ac:dyDescent="0.25">
      <c r="A77" s="16" t="s">
        <v>82</v>
      </c>
      <c r="B77" s="17" t="s">
        <v>251</v>
      </c>
      <c r="C77" s="18">
        <v>48.76</v>
      </c>
      <c r="D77" s="10">
        <v>11.97</v>
      </c>
      <c r="E77" s="13" t="s">
        <v>384</v>
      </c>
      <c r="F77" s="18">
        <v>11.97</v>
      </c>
      <c r="G77" s="10">
        <v>14.46</v>
      </c>
      <c r="H77" s="10">
        <v>11.23</v>
      </c>
      <c r="I77" s="13">
        <v>10.44</v>
      </c>
      <c r="J77" s="68">
        <f t="shared" si="5"/>
        <v>41569.335720000003</v>
      </c>
      <c r="K77" s="12">
        <f t="shared" si="3"/>
        <v>14481.31582</v>
      </c>
      <c r="L77" s="69">
        <f t="shared" si="4"/>
        <v>9635.9068799999895</v>
      </c>
    </row>
    <row r="78" spans="1:12" x14ac:dyDescent="0.25">
      <c r="A78" s="16" t="s">
        <v>83</v>
      </c>
      <c r="B78" s="17" t="s">
        <v>252</v>
      </c>
      <c r="C78" s="18">
        <v>38.479999999999997</v>
      </c>
      <c r="D78" s="10">
        <v>10.93</v>
      </c>
      <c r="E78" s="13" t="s">
        <v>384</v>
      </c>
      <c r="F78" s="18">
        <v>10.93</v>
      </c>
      <c r="G78" s="10">
        <v>10.199999999999999</v>
      </c>
      <c r="H78" s="10">
        <v>10.26</v>
      </c>
      <c r="I78" s="56"/>
      <c r="J78" s="68">
        <f t="shared" si="5"/>
        <v>12392.496479999996</v>
      </c>
      <c r="K78" s="12">
        <f t="shared" si="3"/>
        <v>13273.08028</v>
      </c>
      <c r="L78" s="69"/>
    </row>
    <row r="79" spans="1:12" x14ac:dyDescent="0.25">
      <c r="A79" s="16" t="s">
        <v>84</v>
      </c>
      <c r="B79" s="17" t="s">
        <v>253</v>
      </c>
      <c r="C79" s="18">
        <v>72.27</v>
      </c>
      <c r="D79" s="10">
        <v>6.69</v>
      </c>
      <c r="E79" s="13" t="s">
        <v>384</v>
      </c>
      <c r="F79" s="18">
        <v>6.69</v>
      </c>
      <c r="G79" s="10">
        <v>6.87</v>
      </c>
      <c r="H79" s="10">
        <v>6.1</v>
      </c>
      <c r="I79" s="13">
        <v>4.78</v>
      </c>
      <c r="J79" s="68">
        <f t="shared" si="5"/>
        <v>12920.198939999998</v>
      </c>
      <c r="K79" s="12">
        <f t="shared" si="3"/>
        <v>6548.9868399999941</v>
      </c>
      <c r="L79" s="69"/>
    </row>
    <row r="80" spans="1:12" x14ac:dyDescent="0.25">
      <c r="A80" s="16" t="s">
        <v>85</v>
      </c>
      <c r="B80" s="17" t="s">
        <v>254</v>
      </c>
      <c r="C80" s="18">
        <v>399.4</v>
      </c>
      <c r="D80" s="10">
        <v>42.97</v>
      </c>
      <c r="E80" s="13" t="s">
        <v>384</v>
      </c>
      <c r="F80" s="18">
        <v>42.97</v>
      </c>
      <c r="G80" s="10">
        <v>38.92</v>
      </c>
      <c r="H80" s="10">
        <v>57.75</v>
      </c>
      <c r="I80" s="13">
        <v>7.44</v>
      </c>
      <c r="J80" s="68">
        <f t="shared" si="5"/>
        <v>38675.483520000031</v>
      </c>
      <c r="K80" s="12">
        <f t="shared" si="3"/>
        <v>204647.08342000001</v>
      </c>
      <c r="L80" s="69"/>
    </row>
    <row r="81" spans="1:12" x14ac:dyDescent="0.25">
      <c r="A81" s="16" t="s">
        <v>86</v>
      </c>
      <c r="B81" s="17" t="s">
        <v>255</v>
      </c>
      <c r="C81" s="18">
        <v>115.82</v>
      </c>
      <c r="D81" s="10">
        <v>24.43</v>
      </c>
      <c r="E81" s="13" t="s">
        <v>384</v>
      </c>
      <c r="F81" s="18">
        <v>24.43</v>
      </c>
      <c r="G81" s="10">
        <v>28.1</v>
      </c>
      <c r="H81" s="10">
        <v>27.06</v>
      </c>
      <c r="I81" s="13">
        <v>27.9</v>
      </c>
      <c r="J81" s="68">
        <f t="shared" si="5"/>
        <v>72822.939480000001</v>
      </c>
      <c r="K81" s="12">
        <f t="shared" si="3"/>
        <v>65805.060279999991</v>
      </c>
      <c r="L81" s="69">
        <f t="shared" si="4"/>
        <v>93191.710519999979</v>
      </c>
    </row>
    <row r="82" spans="1:12" x14ac:dyDescent="0.25">
      <c r="A82" s="16" t="s">
        <v>87</v>
      </c>
      <c r="B82" s="17" t="s">
        <v>256</v>
      </c>
      <c r="C82" s="18">
        <v>67.739999999999995</v>
      </c>
      <c r="D82" s="10">
        <v>1.54</v>
      </c>
      <c r="E82" s="13" t="s">
        <v>384</v>
      </c>
      <c r="F82" s="18">
        <v>1.54</v>
      </c>
      <c r="G82" s="10">
        <v>1.84</v>
      </c>
      <c r="H82" s="10">
        <v>1.87</v>
      </c>
      <c r="I82" s="13"/>
      <c r="J82" s="68">
        <f t="shared" si="5"/>
        <v>5174.8886399999992</v>
      </c>
      <c r="K82" s="12">
        <f t="shared" si="3"/>
        <v>5585.9005399999987</v>
      </c>
      <c r="L82" s="69"/>
    </row>
    <row r="83" spans="1:12" x14ac:dyDescent="0.25">
      <c r="A83" s="16" t="s">
        <v>88</v>
      </c>
      <c r="B83" s="17" t="s">
        <v>257</v>
      </c>
      <c r="C83" s="18">
        <v>32.5</v>
      </c>
      <c r="D83" s="10">
        <v>2.5</v>
      </c>
      <c r="E83" s="13" t="s">
        <v>384</v>
      </c>
      <c r="F83" s="18">
        <v>2.5</v>
      </c>
      <c r="G83" s="10">
        <v>2.36</v>
      </c>
      <c r="H83" s="10">
        <v>2.52</v>
      </c>
      <c r="I83" s="13"/>
      <c r="J83" s="68">
        <f t="shared" si="5"/>
        <v>3064.0787999999989</v>
      </c>
      <c r="K83" s="12">
        <f t="shared" si="3"/>
        <v>4552.7716</v>
      </c>
      <c r="L83" s="69"/>
    </row>
    <row r="84" spans="1:12" x14ac:dyDescent="0.25">
      <c r="A84" s="16" t="s">
        <v>89</v>
      </c>
      <c r="B84" s="17" t="s">
        <v>258</v>
      </c>
      <c r="C84" s="18">
        <v>97.71</v>
      </c>
      <c r="D84" s="10">
        <v>18.88</v>
      </c>
      <c r="E84" s="13" t="s">
        <v>384</v>
      </c>
      <c r="F84" s="18">
        <v>18.88</v>
      </c>
      <c r="G84" s="10">
        <v>21.71</v>
      </c>
      <c r="H84" s="10">
        <v>17.57</v>
      </c>
      <c r="I84" s="13">
        <v>12.37</v>
      </c>
      <c r="J84" s="68">
        <f t="shared" si="5"/>
        <v>56225.845980000013</v>
      </c>
      <c r="K84" s="12">
        <f t="shared" si="3"/>
        <v>21590.643780000009</v>
      </c>
      <c r="L84" s="69"/>
    </row>
    <row r="85" spans="1:12" x14ac:dyDescent="0.25">
      <c r="A85" s="16" t="s">
        <v>90</v>
      </c>
      <c r="B85" s="17" t="s">
        <v>259</v>
      </c>
      <c r="C85" s="18">
        <v>75.900000000000006</v>
      </c>
      <c r="D85" s="10">
        <v>17.04</v>
      </c>
      <c r="E85" s="13" t="s">
        <v>384</v>
      </c>
      <c r="F85" s="18">
        <v>17.04</v>
      </c>
      <c r="G85" s="10">
        <v>3.29</v>
      </c>
      <c r="H85" s="55"/>
      <c r="I85" s="13"/>
      <c r="J85" s="68"/>
      <c r="K85" s="12"/>
      <c r="L85" s="69"/>
    </row>
    <row r="86" spans="1:12" x14ac:dyDescent="0.25">
      <c r="A86" s="16" t="s">
        <v>91</v>
      </c>
      <c r="B86" s="17" t="s">
        <v>260</v>
      </c>
      <c r="C86" s="18">
        <v>49.375</v>
      </c>
      <c r="D86" s="10">
        <v>1.62</v>
      </c>
      <c r="E86" s="13" t="s">
        <v>384</v>
      </c>
      <c r="F86" s="18">
        <v>1.62</v>
      </c>
      <c r="G86" s="10">
        <v>1.47</v>
      </c>
      <c r="H86" s="10">
        <v>1.56</v>
      </c>
      <c r="I86" s="13"/>
      <c r="J86" s="68">
        <f t="shared" si="5"/>
        <v>1480.9714199999976</v>
      </c>
      <c r="K86" s="12">
        <f t="shared" si="3"/>
        <v>2311.407119999998</v>
      </c>
      <c r="L86" s="69"/>
    </row>
    <row r="87" spans="1:12" x14ac:dyDescent="0.25">
      <c r="A87" s="16" t="s">
        <v>92</v>
      </c>
      <c r="B87" s="17" t="s">
        <v>261</v>
      </c>
      <c r="C87" s="18">
        <v>41.771999999999998</v>
      </c>
      <c r="D87" s="10">
        <v>12.44</v>
      </c>
      <c r="E87" s="13" t="s">
        <v>384</v>
      </c>
      <c r="F87" s="18">
        <v>12.44</v>
      </c>
      <c r="G87" s="10">
        <v>15.11</v>
      </c>
      <c r="H87" s="10">
        <v>12.56</v>
      </c>
      <c r="I87" s="13"/>
      <c r="J87" s="68">
        <f t="shared" si="5"/>
        <v>43901.440139999992</v>
      </c>
      <c r="K87" s="12">
        <f t="shared" si="3"/>
        <v>22833.900640000003</v>
      </c>
      <c r="L87" s="69"/>
    </row>
    <row r="88" spans="1:12" x14ac:dyDescent="0.25">
      <c r="A88" s="16" t="s">
        <v>93</v>
      </c>
      <c r="B88" s="17" t="s">
        <v>262</v>
      </c>
      <c r="C88" s="18">
        <v>49.470799999999997</v>
      </c>
      <c r="D88" s="10">
        <v>14.63</v>
      </c>
      <c r="E88" s="13" t="s">
        <v>384</v>
      </c>
      <c r="F88" s="18">
        <v>14.63</v>
      </c>
      <c r="G88" s="10">
        <v>7.07</v>
      </c>
      <c r="H88" s="10">
        <v>7.1</v>
      </c>
      <c r="I88" s="13">
        <v>12.52</v>
      </c>
      <c r="J88" s="68"/>
      <c r="K88" s="12"/>
      <c r="L88" s="69">
        <f t="shared" si="4"/>
        <v>9100.5787199999886</v>
      </c>
    </row>
    <row r="89" spans="1:12" x14ac:dyDescent="0.25">
      <c r="A89" s="16" t="s">
        <v>94</v>
      </c>
      <c r="B89" s="17" t="s">
        <v>263</v>
      </c>
      <c r="C89" s="18">
        <v>27.76</v>
      </c>
      <c r="D89" s="10">
        <v>14.68</v>
      </c>
      <c r="E89" s="13" t="s">
        <v>384</v>
      </c>
      <c r="F89" s="18">
        <v>14.68</v>
      </c>
      <c r="G89" s="10">
        <v>11.68</v>
      </c>
      <c r="H89" s="10">
        <v>12.73</v>
      </c>
      <c r="I89" s="13"/>
      <c r="J89" s="68"/>
      <c r="K89" s="12">
        <f t="shared" si="3"/>
        <v>8632.755380000006</v>
      </c>
      <c r="L89" s="69"/>
    </row>
    <row r="90" spans="1:12" x14ac:dyDescent="0.25">
      <c r="A90" s="16" t="s">
        <v>95</v>
      </c>
      <c r="B90" s="17" t="s">
        <v>264</v>
      </c>
      <c r="C90" s="18">
        <v>178.35</v>
      </c>
      <c r="D90" s="10">
        <v>31.850999999999999</v>
      </c>
      <c r="E90" s="13" t="s">
        <v>384</v>
      </c>
      <c r="F90" s="18">
        <v>31.850999999999999</v>
      </c>
      <c r="G90" s="10">
        <v>24.161000000000001</v>
      </c>
      <c r="H90" s="10">
        <v>6.78</v>
      </c>
      <c r="I90" s="13"/>
      <c r="J90" s="68"/>
      <c r="K90" s="12"/>
      <c r="L90" s="69"/>
    </row>
    <row r="91" spans="1:12" x14ac:dyDescent="0.25">
      <c r="A91" s="16" t="s">
        <v>96</v>
      </c>
      <c r="B91" s="17" t="s">
        <v>265</v>
      </c>
      <c r="C91" s="18">
        <v>157.161</v>
      </c>
      <c r="D91" s="10">
        <v>11.75</v>
      </c>
      <c r="E91" s="13" t="s">
        <v>384</v>
      </c>
      <c r="F91" s="18">
        <v>11.75</v>
      </c>
      <c r="G91" s="10">
        <v>3.92</v>
      </c>
      <c r="H91" s="10">
        <v>2.76</v>
      </c>
      <c r="I91" s="13">
        <v>12.8</v>
      </c>
      <c r="J91" s="68"/>
      <c r="K91" s="12"/>
      <c r="L91" s="69">
        <f t="shared" si="4"/>
        <v>37919.078000000001</v>
      </c>
    </row>
    <row r="92" spans="1:12" x14ac:dyDescent="0.25">
      <c r="A92" s="16" t="s">
        <v>97</v>
      </c>
      <c r="B92" s="17" t="s">
        <v>266</v>
      </c>
      <c r="C92" s="18">
        <v>126</v>
      </c>
      <c r="D92" s="10">
        <v>39.85</v>
      </c>
      <c r="E92" s="13" t="s">
        <v>384</v>
      </c>
      <c r="F92" s="18">
        <v>39.85</v>
      </c>
      <c r="G92" s="10">
        <v>37.840000000000003</v>
      </c>
      <c r="H92" s="10">
        <v>39.64</v>
      </c>
      <c r="I92" s="13"/>
      <c r="J92" s="68">
        <f t="shared" si="5"/>
        <v>50727.526800000007</v>
      </c>
      <c r="K92" s="12">
        <f t="shared" si="3"/>
        <v>67941.36079999998</v>
      </c>
      <c r="L92" s="69"/>
    </row>
    <row r="93" spans="1:12" x14ac:dyDescent="0.25">
      <c r="A93" s="16" t="s">
        <v>98</v>
      </c>
      <c r="B93" s="17" t="s">
        <v>267</v>
      </c>
      <c r="C93" s="18">
        <v>167.9</v>
      </c>
      <c r="D93" s="10">
        <v>17.48</v>
      </c>
      <c r="E93" s="13" t="s">
        <v>384</v>
      </c>
      <c r="F93" s="18">
        <v>17.48</v>
      </c>
      <c r="G93" s="10">
        <v>14.29</v>
      </c>
      <c r="H93" s="10">
        <v>13.75</v>
      </c>
      <c r="I93" s="13">
        <v>9.07</v>
      </c>
      <c r="J93" s="68">
        <f t="shared" si="5"/>
        <v>2604.4669799999779</v>
      </c>
      <c r="K93" s="12"/>
      <c r="L93" s="69"/>
    </row>
    <row r="94" spans="1:12" x14ac:dyDescent="0.25">
      <c r="A94" s="16" t="s">
        <v>99</v>
      </c>
      <c r="B94" s="17" t="s">
        <v>268</v>
      </c>
      <c r="C94" s="18">
        <v>495</v>
      </c>
      <c r="D94" s="10">
        <v>108.8</v>
      </c>
      <c r="E94" s="13" t="s">
        <v>384</v>
      </c>
      <c r="F94" s="18">
        <v>108.8</v>
      </c>
      <c r="G94" s="10">
        <v>162.03</v>
      </c>
      <c r="H94" s="10">
        <v>161.27000000000001</v>
      </c>
      <c r="I94" s="13">
        <v>27.45</v>
      </c>
      <c r="J94" s="68">
        <f t="shared" si="5"/>
        <v>638264.63669999992</v>
      </c>
      <c r="K94" s="12">
        <f t="shared" si="3"/>
        <v>649908.1459</v>
      </c>
      <c r="L94" s="69"/>
    </row>
    <row r="95" spans="1:12" x14ac:dyDescent="0.25">
      <c r="A95" s="16" t="s">
        <v>100</v>
      </c>
      <c r="B95" s="17" t="s">
        <v>269</v>
      </c>
      <c r="C95" s="18">
        <v>61.57</v>
      </c>
      <c r="D95" s="10">
        <v>4.22</v>
      </c>
      <c r="E95" s="13" t="s">
        <v>384</v>
      </c>
      <c r="F95" s="18">
        <v>4.22</v>
      </c>
      <c r="G95" s="10">
        <v>4.62</v>
      </c>
      <c r="H95" s="10">
        <v>4.83</v>
      </c>
      <c r="I95" s="13"/>
      <c r="J95" s="68">
        <f t="shared" si="5"/>
        <v>10588.094520000002</v>
      </c>
      <c r="K95" s="12">
        <f t="shared" si="3"/>
        <v>12730.249820000001</v>
      </c>
      <c r="L95" s="69"/>
    </row>
    <row r="96" spans="1:12" x14ac:dyDescent="0.25">
      <c r="A96" s="16" t="s">
        <v>101</v>
      </c>
      <c r="B96" s="17" t="s">
        <v>270</v>
      </c>
      <c r="C96" s="18">
        <v>43.86</v>
      </c>
      <c r="D96" s="10">
        <v>7.15</v>
      </c>
      <c r="E96" s="13" t="s">
        <v>384</v>
      </c>
      <c r="F96" s="18">
        <v>7.15</v>
      </c>
      <c r="G96" s="10">
        <v>8.1300000000000008</v>
      </c>
      <c r="H96" s="10">
        <v>6.11</v>
      </c>
      <c r="I96" s="13">
        <v>7.76</v>
      </c>
      <c r="J96" s="68">
        <f t="shared" si="5"/>
        <v>20512.3053</v>
      </c>
      <c r="K96" s="12">
        <f t="shared" si="3"/>
        <v>3414.5786999999973</v>
      </c>
      <c r="L96" s="69">
        <f t="shared" si="4"/>
        <v>22751.446799999991</v>
      </c>
    </row>
    <row r="97" spans="1:12" x14ac:dyDescent="0.25">
      <c r="A97" s="16" t="s">
        <v>102</v>
      </c>
      <c r="B97" s="17" t="s">
        <v>271</v>
      </c>
      <c r="C97" s="18">
        <v>186.92</v>
      </c>
      <c r="D97" s="10">
        <v>109.65</v>
      </c>
      <c r="E97" s="13" t="s">
        <v>384</v>
      </c>
      <c r="F97" s="18">
        <v>109.65</v>
      </c>
      <c r="G97" s="10">
        <v>106.67</v>
      </c>
      <c r="H97" s="10">
        <v>107.17</v>
      </c>
      <c r="I97" s="13">
        <v>119.18</v>
      </c>
      <c r="J97" s="68">
        <f t="shared" si="5"/>
        <v>161289.70349999992</v>
      </c>
      <c r="K97" s="12">
        <f t="shared" si="3"/>
        <v>170291.16849999991</v>
      </c>
      <c r="L97" s="69">
        <f t="shared" si="4"/>
        <v>350862.99819999991</v>
      </c>
    </row>
    <row r="98" spans="1:12" x14ac:dyDescent="0.25">
      <c r="A98" s="16" t="s">
        <v>103</v>
      </c>
      <c r="B98" s="17" t="s">
        <v>272</v>
      </c>
      <c r="C98" s="18">
        <v>63.68</v>
      </c>
      <c r="D98" s="10">
        <v>0</v>
      </c>
      <c r="E98" s="13" t="s">
        <v>384</v>
      </c>
      <c r="F98" s="18">
        <v>0</v>
      </c>
      <c r="G98" s="10">
        <v>0</v>
      </c>
      <c r="H98" s="55"/>
      <c r="I98" s="13"/>
      <c r="J98" s="68"/>
      <c r="K98" s="12"/>
      <c r="L98" s="69"/>
    </row>
    <row r="99" spans="1:12" x14ac:dyDescent="0.25">
      <c r="A99" s="16" t="s">
        <v>105</v>
      </c>
      <c r="B99" s="17" t="s">
        <v>274</v>
      </c>
      <c r="C99" s="18">
        <v>3552</v>
      </c>
      <c r="D99" s="10">
        <v>1641.84</v>
      </c>
      <c r="E99" s="13" t="s">
        <v>384</v>
      </c>
      <c r="F99" s="18">
        <v>1641.84</v>
      </c>
      <c r="G99" s="10">
        <v>1420.84</v>
      </c>
      <c r="H99" s="10">
        <v>1281</v>
      </c>
      <c r="I99" s="13">
        <v>1007.31</v>
      </c>
      <c r="J99" s="68">
        <f t="shared" si="5"/>
        <v>913844.47943999944</v>
      </c>
      <c r="K99" s="12"/>
      <c r="L99" s="69"/>
    </row>
    <row r="100" spans="1:12" x14ac:dyDescent="0.25">
      <c r="A100" s="16" t="s">
        <v>106</v>
      </c>
      <c r="B100" s="17" t="s">
        <v>275</v>
      </c>
      <c r="C100" s="18">
        <v>206.77</v>
      </c>
      <c r="D100" s="10">
        <v>10.210000000000001</v>
      </c>
      <c r="E100" s="13" t="s">
        <v>384</v>
      </c>
      <c r="F100" s="18">
        <v>10.210000000000001</v>
      </c>
      <c r="G100" s="10">
        <v>11.2</v>
      </c>
      <c r="H100" s="10">
        <v>11.54</v>
      </c>
      <c r="I100" s="13">
        <v>4.33</v>
      </c>
      <c r="J100" s="68">
        <f t="shared" si="5"/>
        <v>25806.352559999985</v>
      </c>
      <c r="K100" s="12">
        <f t="shared" si="3"/>
        <v>29522.972759999982</v>
      </c>
      <c r="L100" s="69"/>
    </row>
    <row r="101" spans="1:12" x14ac:dyDescent="0.25">
      <c r="A101" s="16" t="s">
        <v>107</v>
      </c>
      <c r="B101" s="17" t="s">
        <v>276</v>
      </c>
      <c r="C101" s="18">
        <v>852.42</v>
      </c>
      <c r="D101" s="10">
        <v>431.89</v>
      </c>
      <c r="E101" s="13" t="s">
        <v>384</v>
      </c>
      <c r="F101" s="18">
        <v>431.89</v>
      </c>
      <c r="G101" s="10">
        <v>419.78</v>
      </c>
      <c r="H101" s="10">
        <v>425.63</v>
      </c>
      <c r="I101" s="13">
        <v>469.71</v>
      </c>
      <c r="J101" s="68">
        <f t="shared" si="5"/>
        <v>632119.45643999975</v>
      </c>
      <c r="K101" s="12">
        <f t="shared" si="3"/>
        <v>701459.52893999999</v>
      </c>
      <c r="L101" s="69">
        <f t="shared" si="4"/>
        <v>1385139.3086599999</v>
      </c>
    </row>
    <row r="102" spans="1:12" x14ac:dyDescent="0.25">
      <c r="A102" s="16" t="s">
        <v>108</v>
      </c>
      <c r="B102" s="17" t="s">
        <v>277</v>
      </c>
      <c r="C102" s="18">
        <v>624.20000000000005</v>
      </c>
      <c r="D102" s="10">
        <v>160.97</v>
      </c>
      <c r="E102" s="13" t="s">
        <v>384</v>
      </c>
      <c r="F102" s="18">
        <v>160.97</v>
      </c>
      <c r="G102" s="10">
        <v>199.91</v>
      </c>
      <c r="H102" s="10">
        <v>175.04</v>
      </c>
      <c r="I102" s="13">
        <v>190.18</v>
      </c>
      <c r="J102" s="68">
        <f t="shared" si="5"/>
        <v>605444.9482199999</v>
      </c>
      <c r="K102" s="12">
        <f t="shared" si="3"/>
        <v>405056.58711999981</v>
      </c>
      <c r="L102" s="69">
        <f t="shared" si="4"/>
        <v>684818.54868000001</v>
      </c>
    </row>
    <row r="103" spans="1:12" x14ac:dyDescent="0.25">
      <c r="A103" s="16" t="s">
        <v>109</v>
      </c>
      <c r="B103" s="17" t="s">
        <v>278</v>
      </c>
      <c r="C103" s="70">
        <v>77</v>
      </c>
      <c r="D103" s="11">
        <v>118.05</v>
      </c>
      <c r="E103" s="14" t="s">
        <v>383</v>
      </c>
      <c r="F103" s="70">
        <v>77</v>
      </c>
      <c r="G103" s="11">
        <v>120.11</v>
      </c>
      <c r="H103" s="11">
        <v>67.430000000000007</v>
      </c>
      <c r="I103" s="14">
        <v>17.47</v>
      </c>
      <c r="J103" s="68">
        <f t="shared" si="5"/>
        <v>497997.91829999996</v>
      </c>
      <c r="K103" s="12">
        <f t="shared" si="3"/>
        <v>51043.573900000047</v>
      </c>
      <c r="L103" s="69"/>
    </row>
    <row r="104" spans="1:12" x14ac:dyDescent="0.25">
      <c r="A104" s="16" t="s">
        <v>110</v>
      </c>
      <c r="B104" s="17" t="s">
        <v>279</v>
      </c>
      <c r="C104" s="18">
        <v>1052</v>
      </c>
      <c r="D104" s="10">
        <v>823.86</v>
      </c>
      <c r="E104" s="13" t="s">
        <v>384</v>
      </c>
      <c r="F104" s="18">
        <v>823.86</v>
      </c>
      <c r="G104" s="10">
        <v>756.02</v>
      </c>
      <c r="H104" s="10">
        <v>638.9</v>
      </c>
      <c r="I104" s="13">
        <v>658.61</v>
      </c>
      <c r="J104" s="68">
        <f t="shared" si="5"/>
        <v>825020.2395599992</v>
      </c>
      <c r="K104" s="12"/>
      <c r="L104" s="69"/>
    </row>
    <row r="105" spans="1:12" x14ac:dyDescent="0.25">
      <c r="A105" s="16" t="s">
        <v>111</v>
      </c>
      <c r="B105" s="17" t="s">
        <v>280</v>
      </c>
      <c r="C105" s="18">
        <v>161.13999999999999</v>
      </c>
      <c r="D105" s="10">
        <v>10.65</v>
      </c>
      <c r="E105" s="13" t="s">
        <v>384</v>
      </c>
      <c r="F105" s="18">
        <v>10.65</v>
      </c>
      <c r="G105" s="10">
        <v>11.16</v>
      </c>
      <c r="H105" s="10">
        <v>15.26</v>
      </c>
      <c r="I105" s="13">
        <v>14.6</v>
      </c>
      <c r="J105" s="68">
        <f t="shared" si="5"/>
        <v>22469.911199999988</v>
      </c>
      <c r="K105" s="12">
        <f t="shared" si="3"/>
        <v>59010.924199999987</v>
      </c>
      <c r="L105" s="69">
        <f t="shared" si="4"/>
        <v>67808.233599999978</v>
      </c>
    </row>
    <row r="106" spans="1:12" x14ac:dyDescent="0.25">
      <c r="A106" s="16" t="s">
        <v>112</v>
      </c>
      <c r="B106" s="17" t="s">
        <v>281</v>
      </c>
      <c r="C106" s="18">
        <v>652.91</v>
      </c>
      <c r="D106" s="10">
        <v>63.26</v>
      </c>
      <c r="E106" s="13" t="s">
        <v>384</v>
      </c>
      <c r="F106" s="18">
        <v>63.26</v>
      </c>
      <c r="G106" s="10">
        <v>40.729999999999997</v>
      </c>
      <c r="H106" s="10">
        <v>23.45</v>
      </c>
      <c r="I106" s="13">
        <v>62.32</v>
      </c>
      <c r="J106" s="68"/>
      <c r="K106" s="12"/>
      <c r="L106" s="69">
        <f t="shared" si="4"/>
        <v>130620.07103999995</v>
      </c>
    </row>
    <row r="107" spans="1:12" x14ac:dyDescent="0.25">
      <c r="A107" s="16" t="s">
        <v>113</v>
      </c>
      <c r="B107" s="17" t="s">
        <v>282</v>
      </c>
      <c r="C107" s="18">
        <v>70.239999999999995</v>
      </c>
      <c r="D107" s="10">
        <v>32.97</v>
      </c>
      <c r="E107" s="13" t="s">
        <v>384</v>
      </c>
      <c r="F107" s="18">
        <v>32.97</v>
      </c>
      <c r="G107" s="10">
        <v>29.01</v>
      </c>
      <c r="H107" s="10">
        <v>23.14</v>
      </c>
      <c r="I107" s="13">
        <v>11.25</v>
      </c>
      <c r="J107" s="68">
        <f t="shared" si="5"/>
        <v>22418.843220000002</v>
      </c>
      <c r="K107" s="12"/>
      <c r="L107" s="69"/>
    </row>
    <row r="108" spans="1:12" x14ac:dyDescent="0.25">
      <c r="A108" s="16" t="s">
        <v>114</v>
      </c>
      <c r="B108" s="17" t="s">
        <v>283</v>
      </c>
      <c r="C108" s="18">
        <v>130.66</v>
      </c>
      <c r="D108" s="10">
        <v>66.349999999999994</v>
      </c>
      <c r="E108" s="13" t="s">
        <v>384</v>
      </c>
      <c r="F108" s="18">
        <v>66.349999999999994</v>
      </c>
      <c r="G108" s="10">
        <v>73.7</v>
      </c>
      <c r="H108" s="10">
        <v>74.64</v>
      </c>
      <c r="I108" s="13">
        <v>61.9</v>
      </c>
      <c r="J108" s="68">
        <f t="shared" si="5"/>
        <v>175503.62460000004</v>
      </c>
      <c r="K108" s="12">
        <f t="shared" si="3"/>
        <v>188764.91480000003</v>
      </c>
      <c r="L108" s="69">
        <f t="shared" si="4"/>
        <v>98366.549400000004</v>
      </c>
    </row>
    <row r="109" spans="1:12" x14ac:dyDescent="0.25">
      <c r="A109" s="16" t="s">
        <v>115</v>
      </c>
      <c r="B109" s="17" t="s">
        <v>284</v>
      </c>
      <c r="C109" s="18">
        <v>61.485999999999997</v>
      </c>
      <c r="D109" s="10">
        <v>13.49</v>
      </c>
      <c r="E109" s="13" t="s">
        <v>384</v>
      </c>
      <c r="F109" s="18">
        <v>13.49</v>
      </c>
      <c r="G109" s="10">
        <v>10.61</v>
      </c>
      <c r="H109" s="10">
        <v>9.85</v>
      </c>
      <c r="I109" s="13">
        <v>11.23</v>
      </c>
      <c r="J109" s="68"/>
      <c r="K109" s="12"/>
      <c r="L109" s="69">
        <f t="shared" si="4"/>
        <v>4884.8694599999872</v>
      </c>
    </row>
    <row r="110" spans="1:12" x14ac:dyDescent="0.25">
      <c r="A110" s="16" t="s">
        <v>116</v>
      </c>
      <c r="B110" s="17" t="s">
        <v>285</v>
      </c>
      <c r="C110" s="18">
        <v>47.21</v>
      </c>
      <c r="D110" s="10">
        <v>7.49</v>
      </c>
      <c r="E110" s="13" t="s">
        <v>384</v>
      </c>
      <c r="F110" s="18">
        <v>7.49</v>
      </c>
      <c r="G110" s="10">
        <v>9.4499999999999993</v>
      </c>
      <c r="H110" s="10">
        <v>6.92</v>
      </c>
      <c r="I110" s="13">
        <v>8.26</v>
      </c>
      <c r="J110" s="68">
        <f t="shared" si="5"/>
        <v>29432.179139999986</v>
      </c>
      <c r="K110" s="12">
        <f t="shared" si="3"/>
        <v>8124.946239999992</v>
      </c>
      <c r="L110" s="69">
        <f t="shared" si="4"/>
        <v>25294.255559999987</v>
      </c>
    </row>
    <row r="111" spans="1:12" x14ac:dyDescent="0.25">
      <c r="A111" s="16" t="s">
        <v>117</v>
      </c>
      <c r="B111" s="17" t="s">
        <v>286</v>
      </c>
      <c r="C111" s="18">
        <v>136</v>
      </c>
      <c r="D111" s="10">
        <v>13.78</v>
      </c>
      <c r="E111" s="13" t="s">
        <v>384</v>
      </c>
      <c r="F111" s="18">
        <v>13.78</v>
      </c>
      <c r="G111" s="10">
        <v>8.27</v>
      </c>
      <c r="H111" s="10">
        <v>1.41</v>
      </c>
      <c r="I111" s="13">
        <v>2.48</v>
      </c>
      <c r="J111" s="68"/>
      <c r="K111" s="12"/>
      <c r="L111" s="69"/>
    </row>
    <row r="112" spans="1:12" x14ac:dyDescent="0.25">
      <c r="A112" s="16" t="s">
        <v>118</v>
      </c>
      <c r="B112" s="17" t="s">
        <v>287</v>
      </c>
      <c r="C112" s="18">
        <v>54.24</v>
      </c>
      <c r="D112" s="10">
        <v>8.73</v>
      </c>
      <c r="E112" s="13" t="s">
        <v>384</v>
      </c>
      <c r="F112" s="18">
        <v>8.73</v>
      </c>
      <c r="G112" s="10">
        <v>2.0299999999999998</v>
      </c>
      <c r="H112" s="10">
        <v>2.04</v>
      </c>
      <c r="I112" s="13">
        <v>12.76</v>
      </c>
      <c r="J112" s="68"/>
      <c r="K112" s="12"/>
      <c r="L112" s="69">
        <f t="shared" si="4"/>
        <v>64417.821919999988</v>
      </c>
    </row>
    <row r="113" spans="1:12" x14ac:dyDescent="0.25">
      <c r="A113" s="16" t="s">
        <v>119</v>
      </c>
      <c r="B113" s="17" t="s">
        <v>288</v>
      </c>
      <c r="C113" s="18">
        <v>348.96</v>
      </c>
      <c r="D113" s="10">
        <v>6.3</v>
      </c>
      <c r="E113" s="13" t="s">
        <v>384</v>
      </c>
      <c r="F113" s="18">
        <v>6.3</v>
      </c>
      <c r="G113" s="10">
        <v>3.98</v>
      </c>
      <c r="H113" s="10">
        <v>6.53</v>
      </c>
      <c r="I113" s="13"/>
      <c r="J113" s="68"/>
      <c r="K113" s="12">
        <f t="shared" si="3"/>
        <v>13045.441700000001</v>
      </c>
      <c r="L113" s="69"/>
    </row>
    <row r="114" spans="1:12" x14ac:dyDescent="0.25">
      <c r="A114" s="16" t="s">
        <v>120</v>
      </c>
      <c r="B114" s="17" t="s">
        <v>289</v>
      </c>
      <c r="C114" s="18">
        <v>29.2</v>
      </c>
      <c r="D114" s="10">
        <v>5.45</v>
      </c>
      <c r="E114" s="13" t="s">
        <v>384</v>
      </c>
      <c r="F114" s="18">
        <v>5.45</v>
      </c>
      <c r="G114" s="11"/>
      <c r="H114" s="11"/>
      <c r="I114" s="13"/>
      <c r="J114" s="68"/>
      <c r="K114" s="12"/>
      <c r="L114" s="69"/>
    </row>
    <row r="115" spans="1:12" x14ac:dyDescent="0.25">
      <c r="A115" s="16" t="s">
        <v>121</v>
      </c>
      <c r="B115" s="17" t="s">
        <v>290</v>
      </c>
      <c r="C115" s="18">
        <v>1796.4</v>
      </c>
      <c r="D115" s="10">
        <v>35.14</v>
      </c>
      <c r="E115" s="13" t="s">
        <v>384</v>
      </c>
      <c r="F115" s="18">
        <v>35.14</v>
      </c>
      <c r="G115" s="10">
        <v>30.21</v>
      </c>
      <c r="H115" s="10">
        <v>11.25</v>
      </c>
      <c r="I115" s="13">
        <v>18.61</v>
      </c>
      <c r="J115" s="68">
        <f t="shared" si="5"/>
        <v>17856.770339999992</v>
      </c>
      <c r="K115" s="12"/>
      <c r="L115" s="69"/>
    </row>
    <row r="116" spans="1:12" x14ac:dyDescent="0.25">
      <c r="A116" s="16" t="s">
        <v>122</v>
      </c>
      <c r="B116" s="17" t="s">
        <v>291</v>
      </c>
      <c r="C116" s="18">
        <v>76.72</v>
      </c>
      <c r="D116" s="10">
        <v>32.82</v>
      </c>
      <c r="E116" s="13" t="s">
        <v>384</v>
      </c>
      <c r="F116" s="18">
        <v>32.82</v>
      </c>
      <c r="G116" s="10">
        <v>33.9</v>
      </c>
      <c r="H116" s="10">
        <v>35.090000000000003</v>
      </c>
      <c r="I116" s="13">
        <v>8.43</v>
      </c>
      <c r="J116" s="68">
        <f t="shared" si="5"/>
        <v>65060.606519999987</v>
      </c>
      <c r="K116" s="12">
        <f t="shared" si="3"/>
        <v>77344.585220000023</v>
      </c>
      <c r="L116" s="69"/>
    </row>
    <row r="117" spans="1:12" x14ac:dyDescent="0.25">
      <c r="A117" s="16" t="s">
        <v>123</v>
      </c>
      <c r="B117" s="17" t="s">
        <v>292</v>
      </c>
      <c r="C117" s="18">
        <v>601.36</v>
      </c>
      <c r="D117" s="10">
        <v>72.39</v>
      </c>
      <c r="E117" s="13" t="s">
        <v>384</v>
      </c>
      <c r="F117" s="18">
        <v>72.39</v>
      </c>
      <c r="G117" s="10">
        <v>106.75</v>
      </c>
      <c r="H117" s="10">
        <v>111.45</v>
      </c>
      <c r="I117" s="13">
        <v>7.42</v>
      </c>
      <c r="J117" s="68">
        <f t="shared" si="5"/>
        <v>415676.33453999995</v>
      </c>
      <c r="K117" s="12">
        <f t="shared" si="3"/>
        <v>468742.85753999994</v>
      </c>
      <c r="L117" s="69"/>
    </row>
    <row r="118" spans="1:12" x14ac:dyDescent="0.25">
      <c r="A118" s="16" t="s">
        <v>124</v>
      </c>
      <c r="B118" s="17" t="s">
        <v>293</v>
      </c>
      <c r="C118" s="18">
        <v>1460</v>
      </c>
      <c r="D118" s="10">
        <v>16.239999999999998</v>
      </c>
      <c r="E118" s="13" t="s">
        <v>384</v>
      </c>
      <c r="F118" s="18">
        <v>16.239999999999998</v>
      </c>
      <c r="G118" s="10">
        <v>10.11</v>
      </c>
      <c r="H118" s="10">
        <v>1.51</v>
      </c>
      <c r="I118" s="13"/>
      <c r="J118" s="68"/>
      <c r="K118" s="12"/>
      <c r="L118" s="69"/>
    </row>
    <row r="119" spans="1:12" x14ac:dyDescent="0.25">
      <c r="A119" s="16" t="s">
        <v>126</v>
      </c>
      <c r="B119" s="17" t="s">
        <v>295</v>
      </c>
      <c r="C119" s="18">
        <v>46.4</v>
      </c>
      <c r="D119" s="10">
        <v>0.18</v>
      </c>
      <c r="E119" s="13" t="s">
        <v>384</v>
      </c>
      <c r="F119" s="18">
        <v>0.18</v>
      </c>
      <c r="G119" s="10">
        <v>0.15</v>
      </c>
      <c r="H119" s="10">
        <v>0.14000000000000001</v>
      </c>
      <c r="I119" s="13"/>
      <c r="J119" s="68">
        <f t="shared" si="5"/>
        <v>51.067980000000048</v>
      </c>
      <c r="K119" s="12"/>
      <c r="L119" s="69"/>
    </row>
    <row r="120" spans="1:12" x14ac:dyDescent="0.25">
      <c r="A120" s="16" t="s">
        <v>127</v>
      </c>
      <c r="B120" s="17" t="s">
        <v>296</v>
      </c>
      <c r="C120" s="18">
        <v>39.56</v>
      </c>
      <c r="D120" s="10">
        <v>11.96</v>
      </c>
      <c r="E120" s="13" t="s">
        <v>384</v>
      </c>
      <c r="F120" s="18">
        <v>11.96</v>
      </c>
      <c r="G120" s="10">
        <v>12.07</v>
      </c>
      <c r="H120" s="10">
        <v>12.36</v>
      </c>
      <c r="I120" s="13">
        <v>18.940000000000001</v>
      </c>
      <c r="J120" s="68">
        <f t="shared" si="5"/>
        <v>21295.347659999992</v>
      </c>
      <c r="K120" s="12">
        <f t="shared" si="3"/>
        <v>24444.881359999981</v>
      </c>
      <c r="L120" s="69">
        <f t="shared" si="4"/>
        <v>104522.82324</v>
      </c>
    </row>
    <row r="121" spans="1:12" x14ac:dyDescent="0.25">
      <c r="A121" s="16" t="s">
        <v>128</v>
      </c>
      <c r="B121" s="17" t="s">
        <v>297</v>
      </c>
      <c r="C121" s="18">
        <v>168.2</v>
      </c>
      <c r="D121" s="10">
        <v>6.75</v>
      </c>
      <c r="E121" s="13" t="s">
        <v>384</v>
      </c>
      <c r="F121" s="18">
        <v>6.75</v>
      </c>
      <c r="G121" s="10">
        <v>6.31</v>
      </c>
      <c r="H121" s="10">
        <v>7.39</v>
      </c>
      <c r="I121" s="13">
        <v>10.199999999999999</v>
      </c>
      <c r="J121" s="68">
        <f t="shared" si="5"/>
        <v>7745.3102999999937</v>
      </c>
      <c r="K121" s="12">
        <f t="shared" si="3"/>
        <v>17423.106699999993</v>
      </c>
      <c r="L121" s="69">
        <f t="shared" si="4"/>
        <v>53532.815999999992</v>
      </c>
    </row>
    <row r="122" spans="1:12" x14ac:dyDescent="0.25">
      <c r="A122" s="52" t="s">
        <v>342</v>
      </c>
      <c r="B122" s="53" t="s">
        <v>343</v>
      </c>
      <c r="C122" s="54"/>
      <c r="D122" s="55"/>
      <c r="E122" s="56" t="s">
        <v>384</v>
      </c>
      <c r="F122" s="56">
        <v>12.33</v>
      </c>
      <c r="G122" s="11">
        <v>12.33</v>
      </c>
      <c r="H122" s="11">
        <v>16.489999999999998</v>
      </c>
      <c r="I122" s="56"/>
      <c r="J122" s="71"/>
      <c r="K122" s="57">
        <f t="shared" si="3"/>
        <v>58012.816579999977</v>
      </c>
      <c r="L122" s="72"/>
    </row>
    <row r="123" spans="1:12" x14ac:dyDescent="0.25">
      <c r="A123" s="52" t="s">
        <v>148</v>
      </c>
      <c r="B123" s="53" t="s">
        <v>319</v>
      </c>
      <c r="C123" s="54"/>
      <c r="D123" s="55"/>
      <c r="E123" s="56" t="s">
        <v>384</v>
      </c>
      <c r="F123" s="56">
        <v>2.74</v>
      </c>
      <c r="G123" s="11">
        <v>2.74</v>
      </c>
      <c r="H123" s="11">
        <v>1.95</v>
      </c>
      <c r="I123" s="14">
        <v>0.99</v>
      </c>
      <c r="J123" s="71"/>
      <c r="K123" s="57"/>
      <c r="L123" s="72"/>
    </row>
    <row r="124" spans="1:12" x14ac:dyDescent="0.25">
      <c r="A124" s="52" t="s">
        <v>146</v>
      </c>
      <c r="B124" s="53" t="s">
        <v>317</v>
      </c>
      <c r="C124" s="54"/>
      <c r="D124" s="55"/>
      <c r="E124" s="56" t="s">
        <v>384</v>
      </c>
      <c r="F124" s="56">
        <v>4.63</v>
      </c>
      <c r="G124" s="55"/>
      <c r="H124" s="11">
        <v>4.63</v>
      </c>
      <c r="I124" s="58"/>
      <c r="J124" s="71"/>
      <c r="K124" s="57"/>
      <c r="L124" s="72"/>
    </row>
    <row r="125" spans="1:12" x14ac:dyDescent="0.25">
      <c r="A125" s="52" t="s">
        <v>348</v>
      </c>
      <c r="B125" s="53" t="s">
        <v>353</v>
      </c>
      <c r="C125" s="54"/>
      <c r="D125" s="55"/>
      <c r="E125" s="56"/>
      <c r="F125" s="14">
        <v>91.7</v>
      </c>
      <c r="G125" s="55"/>
      <c r="H125" s="55"/>
      <c r="I125" s="14">
        <v>91.7</v>
      </c>
      <c r="J125" s="71"/>
      <c r="K125" s="57"/>
      <c r="L125" s="60">
        <f t="shared" ref="L125:L131" si="6">(I125-(F125*0.8))*11152.67</f>
        <v>204539.96780000004</v>
      </c>
    </row>
    <row r="126" spans="1:12" x14ac:dyDescent="0.25">
      <c r="A126" s="52" t="s">
        <v>346</v>
      </c>
      <c r="B126" s="53" t="s">
        <v>347</v>
      </c>
      <c r="C126" s="54"/>
      <c r="D126" s="55"/>
      <c r="E126" s="56"/>
      <c r="F126" s="14">
        <v>40.1</v>
      </c>
      <c r="G126" s="55"/>
      <c r="H126" s="55"/>
      <c r="I126" s="14">
        <v>40.1</v>
      </c>
      <c r="J126" s="71"/>
      <c r="K126" s="57"/>
      <c r="L126" s="60">
        <f t="shared" si="6"/>
        <v>89444.413399999961</v>
      </c>
    </row>
    <row r="127" spans="1:12" x14ac:dyDescent="0.25">
      <c r="A127" s="52" t="s">
        <v>349</v>
      </c>
      <c r="B127" s="53" t="s">
        <v>354</v>
      </c>
      <c r="C127" s="54"/>
      <c r="D127" s="55"/>
      <c r="E127" s="56"/>
      <c r="F127" s="14">
        <v>10.220000000000001</v>
      </c>
      <c r="G127" s="55"/>
      <c r="H127" s="55"/>
      <c r="I127" s="14">
        <v>10.220000000000001</v>
      </c>
      <c r="J127" s="71"/>
      <c r="K127" s="57"/>
      <c r="L127" s="60">
        <f t="shared" si="6"/>
        <v>22796.057480000007</v>
      </c>
    </row>
    <row r="128" spans="1:12" x14ac:dyDescent="0.25">
      <c r="A128" s="52" t="s">
        <v>350</v>
      </c>
      <c r="B128" s="53" t="s">
        <v>355</v>
      </c>
      <c r="C128" s="54"/>
      <c r="D128" s="55"/>
      <c r="E128" s="56"/>
      <c r="F128" s="14">
        <v>88.28</v>
      </c>
      <c r="G128" s="55"/>
      <c r="H128" s="55"/>
      <c r="I128" s="14">
        <v>88.28</v>
      </c>
      <c r="J128" s="71"/>
      <c r="K128" s="57"/>
      <c r="L128" s="60">
        <f t="shared" si="6"/>
        <v>196911.54151999991</v>
      </c>
    </row>
    <row r="129" spans="1:12" x14ac:dyDescent="0.25">
      <c r="A129" s="52" t="s">
        <v>351</v>
      </c>
      <c r="B129" s="53" t="s">
        <v>356</v>
      </c>
      <c r="C129" s="54"/>
      <c r="D129" s="55"/>
      <c r="E129" s="56"/>
      <c r="F129" s="14">
        <v>4.1500000000000004</v>
      </c>
      <c r="G129" s="55"/>
      <c r="H129" s="55"/>
      <c r="I129" s="14">
        <v>4.1500000000000004</v>
      </c>
      <c r="J129" s="71"/>
      <c r="K129" s="57"/>
      <c r="L129" s="60">
        <f t="shared" si="6"/>
        <v>9256.7161000000015</v>
      </c>
    </row>
    <row r="130" spans="1:12" x14ac:dyDescent="0.25">
      <c r="A130" s="52" t="s">
        <v>352</v>
      </c>
      <c r="B130" s="53" t="s">
        <v>357</v>
      </c>
      <c r="C130" s="54"/>
      <c r="D130" s="55"/>
      <c r="E130" s="56"/>
      <c r="F130" s="14">
        <v>22.19</v>
      </c>
      <c r="G130" s="55"/>
      <c r="H130" s="55"/>
      <c r="I130" s="14">
        <v>22.19</v>
      </c>
      <c r="J130" s="71"/>
      <c r="K130" s="57"/>
      <c r="L130" s="60">
        <f t="shared" si="6"/>
        <v>49495.549459999987</v>
      </c>
    </row>
    <row r="131" spans="1:12" x14ac:dyDescent="0.25">
      <c r="A131" s="52" t="s">
        <v>155</v>
      </c>
      <c r="B131" s="53" t="s">
        <v>326</v>
      </c>
      <c r="C131" s="54"/>
      <c r="D131" s="55"/>
      <c r="E131" s="56"/>
      <c r="F131" s="14">
        <v>8.1809999999999992</v>
      </c>
      <c r="G131" s="55"/>
      <c r="H131" s="55"/>
      <c r="I131" s="14">
        <v>8.1809999999999992</v>
      </c>
      <c r="J131" s="71"/>
      <c r="K131" s="57"/>
      <c r="L131" s="60">
        <f t="shared" si="6"/>
        <v>18247.998653999995</v>
      </c>
    </row>
    <row r="132" spans="1:12" ht="15.75" thickBot="1" x14ac:dyDescent="0.3">
      <c r="A132" s="110"/>
      <c r="B132" s="19" t="s">
        <v>368</v>
      </c>
      <c r="C132" s="111"/>
      <c r="D132" s="20">
        <f>SUM(D2:D121)</f>
        <v>12883.520999999993</v>
      </c>
      <c r="E132" s="21"/>
      <c r="F132" s="22"/>
      <c r="G132" s="20">
        <f>SUM(G2:G123)</f>
        <v>12009.547300000004</v>
      </c>
      <c r="H132" s="20">
        <f>SUM(H2:H121)</f>
        <v>9316.0310000000027</v>
      </c>
      <c r="I132" s="21">
        <f>SUM(I2:I131)</f>
        <v>5128.7509999999975</v>
      </c>
      <c r="J132" s="23">
        <f>SUM(J2:J131)</f>
        <v>17186520.12515999</v>
      </c>
      <c r="K132" s="24">
        <f>SUM(K2:K131)</f>
        <v>9261204.2120699976</v>
      </c>
      <c r="L132" s="25">
        <f>SUM(L2:L131)</f>
        <v>5353707.6319939978</v>
      </c>
    </row>
    <row r="133" spans="1:12" x14ac:dyDescent="0.25">
      <c r="B133" s="112"/>
      <c r="C133" s="112"/>
      <c r="D133" s="112"/>
      <c r="E133" s="112"/>
      <c r="F133" s="112"/>
    </row>
    <row r="134" spans="1:12" x14ac:dyDescent="0.25">
      <c r="B134" s="35" t="s">
        <v>385</v>
      </c>
      <c r="C134" s="36"/>
      <c r="D134" s="37"/>
      <c r="E134" s="37"/>
    </row>
    <row r="135" spans="1:12" x14ac:dyDescent="0.25">
      <c r="B135" s="35" t="s">
        <v>386</v>
      </c>
      <c r="C135" s="36"/>
      <c r="D135" s="37"/>
      <c r="E135" s="37"/>
      <c r="H135" s="35" t="s">
        <v>395</v>
      </c>
    </row>
    <row r="136" spans="1:12" x14ac:dyDescent="0.25">
      <c r="B136" s="35" t="s">
        <v>387</v>
      </c>
      <c r="C136" s="36"/>
      <c r="D136" s="37"/>
      <c r="E136" s="37"/>
    </row>
    <row r="137" spans="1:12" x14ac:dyDescent="0.25">
      <c r="B137" s="35" t="s">
        <v>393</v>
      </c>
      <c r="C137" s="36"/>
      <c r="D137" s="37"/>
      <c r="E137" s="37"/>
    </row>
    <row r="138" spans="1:12" x14ac:dyDescent="0.25">
      <c r="B138" s="35" t="s">
        <v>392</v>
      </c>
      <c r="C138" s="36"/>
      <c r="D138" s="37"/>
      <c r="E138" s="37"/>
    </row>
    <row r="139" spans="1:12" x14ac:dyDescent="0.25">
      <c r="B139" s="38" t="s">
        <v>388</v>
      </c>
      <c r="C139" s="36"/>
      <c r="D139" s="37"/>
      <c r="E139" s="37"/>
    </row>
    <row r="140" spans="1:12" x14ac:dyDescent="0.25">
      <c r="B140" s="39" t="s">
        <v>389</v>
      </c>
      <c r="C140" s="36"/>
      <c r="D140" s="37"/>
      <c r="E140" s="37"/>
    </row>
    <row r="141" spans="1:12" x14ac:dyDescent="0.25">
      <c r="B141" s="40" t="s">
        <v>404</v>
      </c>
      <c r="C141" s="36"/>
      <c r="D141" s="37"/>
      <c r="E141" s="37"/>
    </row>
    <row r="142" spans="1:12" x14ac:dyDescent="0.25">
      <c r="B142" s="40" t="s">
        <v>390</v>
      </c>
      <c r="C142" s="36"/>
      <c r="D142" s="37"/>
      <c r="E142" s="37"/>
    </row>
    <row r="143" spans="1:12" x14ac:dyDescent="0.25">
      <c r="B143" s="40" t="s">
        <v>394</v>
      </c>
      <c r="C143" s="36"/>
      <c r="D143" s="37"/>
      <c r="E143" s="37"/>
    </row>
    <row r="144" spans="1:12" x14ac:dyDescent="0.25">
      <c r="B144" s="35" t="s">
        <v>391</v>
      </c>
      <c r="C144" s="36"/>
      <c r="D144" s="37"/>
      <c r="E144" s="37"/>
    </row>
    <row r="145" spans="2:2" x14ac:dyDescent="0.25">
      <c r="B145" s="41" t="s">
        <v>421</v>
      </c>
    </row>
    <row r="146" spans="2:2" x14ac:dyDescent="0.25">
      <c r="B146" s="35" t="s">
        <v>422</v>
      </c>
    </row>
    <row r="147" spans="2:2" x14ac:dyDescent="0.25">
      <c r="B147" s="35" t="s">
        <v>423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D1188-D31E-41F5-B77B-5DD929695A54}">
  <dimension ref="A1:O126"/>
  <sheetViews>
    <sheetView zoomScaleNormal="100" workbookViewId="0">
      <pane ySplit="1" topLeftCell="A2" activePane="bottomLeft" state="frozen"/>
      <selection pane="bottomLeft"/>
    </sheetView>
  </sheetViews>
  <sheetFormatPr defaultRowHeight="15" x14ac:dyDescent="0.25"/>
  <cols>
    <col min="1" max="1" width="9.140625" style="35"/>
    <col min="2" max="2" width="54.140625" style="35" bestFit="1" customWidth="1"/>
    <col min="3" max="3" width="19.42578125" style="35" customWidth="1"/>
    <col min="4" max="4" width="21.7109375" style="35" customWidth="1"/>
    <col min="5" max="5" width="8.7109375" style="35" customWidth="1"/>
    <col min="6" max="6" width="15.85546875" style="35" customWidth="1"/>
    <col min="7" max="7" width="21" style="35" customWidth="1"/>
    <col min="8" max="8" width="20" style="35" customWidth="1"/>
    <col min="9" max="9" width="21.42578125" style="35" customWidth="1"/>
    <col min="10" max="10" width="19.140625" style="35" customWidth="1"/>
    <col min="11" max="11" width="15.28515625" style="35" customWidth="1"/>
    <col min="12" max="12" width="14.5703125" style="35" customWidth="1"/>
    <col min="13" max="16384" width="9.140625" style="35"/>
  </cols>
  <sheetData>
    <row r="1" spans="1:15" ht="39" thickBot="1" x14ac:dyDescent="0.3">
      <c r="A1" s="47" t="s">
        <v>1</v>
      </c>
      <c r="B1" s="48" t="s">
        <v>0</v>
      </c>
      <c r="C1" s="47" t="s">
        <v>396</v>
      </c>
      <c r="D1" s="49" t="s">
        <v>397</v>
      </c>
      <c r="E1" s="48" t="s">
        <v>374</v>
      </c>
      <c r="F1" s="47" t="s">
        <v>362</v>
      </c>
      <c r="G1" s="49" t="s">
        <v>398</v>
      </c>
      <c r="H1" s="49" t="s">
        <v>399</v>
      </c>
      <c r="I1" s="48" t="s">
        <v>400</v>
      </c>
      <c r="J1" s="47" t="s">
        <v>401</v>
      </c>
      <c r="K1" s="49" t="s">
        <v>402</v>
      </c>
      <c r="L1" s="50" t="s">
        <v>403</v>
      </c>
    </row>
    <row r="2" spans="1:15" x14ac:dyDescent="0.25">
      <c r="A2" s="42" t="s">
        <v>3</v>
      </c>
      <c r="B2" s="43" t="s">
        <v>172</v>
      </c>
      <c r="C2" s="44">
        <v>66.900000000000006</v>
      </c>
      <c r="D2" s="45">
        <v>12.05</v>
      </c>
      <c r="E2" s="65" t="s">
        <v>384</v>
      </c>
      <c r="F2" s="44">
        <v>12.05</v>
      </c>
      <c r="G2" s="45">
        <v>8.51</v>
      </c>
      <c r="H2" s="45">
        <v>8.65</v>
      </c>
      <c r="I2" s="46">
        <v>5.18</v>
      </c>
      <c r="J2" s="62"/>
      <c r="K2" s="63"/>
      <c r="L2" s="59"/>
      <c r="N2" s="15"/>
      <c r="O2" s="15"/>
    </row>
    <row r="3" spans="1:15" x14ac:dyDescent="0.25">
      <c r="A3" s="16" t="s">
        <v>4</v>
      </c>
      <c r="B3" s="17" t="s">
        <v>173</v>
      </c>
      <c r="C3" s="18">
        <v>46.93</v>
      </c>
      <c r="D3" s="10">
        <v>15.47</v>
      </c>
      <c r="E3" s="56" t="s">
        <v>384</v>
      </c>
      <c r="F3" s="18">
        <v>15.47</v>
      </c>
      <c r="G3" s="10">
        <v>12.35</v>
      </c>
      <c r="H3" s="10">
        <v>10.79</v>
      </c>
      <c r="I3" s="13"/>
      <c r="J3" s="61"/>
      <c r="K3" s="64"/>
      <c r="L3" s="60"/>
      <c r="N3" s="15"/>
      <c r="O3" s="15"/>
    </row>
    <row r="4" spans="1:15" x14ac:dyDescent="0.25">
      <c r="A4" s="16" t="s">
        <v>5</v>
      </c>
      <c r="B4" s="17" t="s">
        <v>174</v>
      </c>
      <c r="C4" s="18">
        <v>304.10000000000002</v>
      </c>
      <c r="D4" s="10">
        <v>86.91</v>
      </c>
      <c r="E4" s="56" t="s">
        <v>384</v>
      </c>
      <c r="F4" s="18">
        <v>86.91</v>
      </c>
      <c r="G4" s="10">
        <v>25</v>
      </c>
      <c r="H4" s="10">
        <v>24.63</v>
      </c>
      <c r="I4" s="13">
        <v>16.366199999999999</v>
      </c>
      <c r="J4" s="61"/>
      <c r="K4" s="64"/>
      <c r="L4" s="60"/>
      <c r="N4" s="15"/>
      <c r="O4" s="15"/>
    </row>
    <row r="5" spans="1:15" x14ac:dyDescent="0.25">
      <c r="A5" s="16" t="s">
        <v>6</v>
      </c>
      <c r="B5" s="17" t="s">
        <v>175</v>
      </c>
      <c r="C5" s="18">
        <v>25.84</v>
      </c>
      <c r="D5" s="10">
        <v>27.39</v>
      </c>
      <c r="E5" s="56" t="s">
        <v>383</v>
      </c>
      <c r="F5" s="18">
        <v>25.84</v>
      </c>
      <c r="G5" s="10">
        <v>27.52</v>
      </c>
      <c r="H5" s="10">
        <v>26.74</v>
      </c>
      <c r="I5" s="56"/>
      <c r="J5" s="61">
        <f t="shared" ref="J5:J64" si="0">(G5-(F5*0.8))*8511.33</f>
        <v>58285.587839999993</v>
      </c>
      <c r="K5" s="64">
        <f t="shared" ref="K5:K64" si="1">(H5-(F5*0.8))*8755.33</f>
        <v>53127.342439999979</v>
      </c>
      <c r="L5" s="60"/>
    </row>
    <row r="6" spans="1:15" x14ac:dyDescent="0.25">
      <c r="A6" s="16" t="s">
        <v>129</v>
      </c>
      <c r="B6" s="17" t="s">
        <v>300</v>
      </c>
      <c r="C6" s="18">
        <v>26.6</v>
      </c>
      <c r="D6" s="10">
        <v>10.98</v>
      </c>
      <c r="E6" s="56" t="s">
        <v>384</v>
      </c>
      <c r="F6" s="18">
        <v>10.98</v>
      </c>
      <c r="G6" s="10">
        <v>10.119999999999999</v>
      </c>
      <c r="H6" s="10">
        <v>6.46</v>
      </c>
      <c r="I6" s="13">
        <v>9.1300000000000008</v>
      </c>
      <c r="J6" s="61">
        <f t="shared" si="0"/>
        <v>11371.136879999987</v>
      </c>
      <c r="K6" s="64"/>
      <c r="L6" s="60">
        <f t="shared" ref="L6:L61" si="2">(I6-(F6*0.8))*11152.67</f>
        <v>3858.823820000001</v>
      </c>
      <c r="N6" s="15"/>
      <c r="O6" s="15"/>
    </row>
    <row r="7" spans="1:15" x14ac:dyDescent="0.25">
      <c r="A7" s="16" t="s">
        <v>7</v>
      </c>
      <c r="B7" s="17" t="s">
        <v>176</v>
      </c>
      <c r="C7" s="18">
        <v>36.04</v>
      </c>
      <c r="D7" s="10">
        <v>0.14000000000000001</v>
      </c>
      <c r="E7" s="56" t="s">
        <v>384</v>
      </c>
      <c r="F7" s="18">
        <v>0.14000000000000001</v>
      </c>
      <c r="G7" s="10">
        <v>0.09</v>
      </c>
      <c r="H7" s="10">
        <v>0.05</v>
      </c>
      <c r="I7" s="13">
        <v>0</v>
      </c>
      <c r="J7" s="61"/>
      <c r="K7" s="64"/>
      <c r="L7" s="60"/>
      <c r="N7" s="15"/>
      <c r="O7" s="15"/>
    </row>
    <row r="8" spans="1:15" x14ac:dyDescent="0.25">
      <c r="A8" s="16" t="s">
        <v>9</v>
      </c>
      <c r="B8" s="17" t="s">
        <v>178</v>
      </c>
      <c r="C8" s="18">
        <v>75.27</v>
      </c>
      <c r="D8" s="10">
        <v>27.34</v>
      </c>
      <c r="E8" s="56" t="s">
        <v>384</v>
      </c>
      <c r="F8" s="18">
        <v>27.34</v>
      </c>
      <c r="G8" s="10">
        <v>27.57</v>
      </c>
      <c r="H8" s="10">
        <v>25.88</v>
      </c>
      <c r="I8" s="14"/>
      <c r="J8" s="61">
        <f t="shared" si="0"/>
        <v>48497.558340000003</v>
      </c>
      <c r="K8" s="64">
        <f t="shared" si="1"/>
        <v>35091.362639999992</v>
      </c>
      <c r="L8" s="60"/>
      <c r="N8" s="15"/>
      <c r="O8" s="15"/>
    </row>
    <row r="9" spans="1:15" x14ac:dyDescent="0.25">
      <c r="A9" s="16" t="s">
        <v>10</v>
      </c>
      <c r="B9" s="17" t="s">
        <v>179</v>
      </c>
      <c r="C9" s="18">
        <v>52.82</v>
      </c>
      <c r="D9" s="10">
        <v>9.39</v>
      </c>
      <c r="E9" s="56" t="s">
        <v>384</v>
      </c>
      <c r="F9" s="18">
        <v>9.39</v>
      </c>
      <c r="G9" s="10">
        <v>18.809999999999999</v>
      </c>
      <c r="H9" s="10">
        <v>19.920000000000002</v>
      </c>
      <c r="I9" s="14"/>
      <c r="J9" s="61">
        <f t="shared" si="0"/>
        <v>96161.006339999978</v>
      </c>
      <c r="K9" s="64">
        <f t="shared" si="1"/>
        <v>108636.13464</v>
      </c>
      <c r="L9" s="60"/>
      <c r="N9" s="15"/>
      <c r="O9" s="15"/>
    </row>
    <row r="10" spans="1:15" x14ac:dyDescent="0.25">
      <c r="A10" s="16" t="s">
        <v>130</v>
      </c>
      <c r="B10" s="17" t="s">
        <v>301</v>
      </c>
      <c r="C10" s="18">
        <v>60.626399999999997</v>
      </c>
      <c r="D10" s="10">
        <v>30.44</v>
      </c>
      <c r="E10" s="56" t="s">
        <v>384</v>
      </c>
      <c r="F10" s="18">
        <v>30.44</v>
      </c>
      <c r="G10" s="10">
        <v>37.299999999999997</v>
      </c>
      <c r="H10" s="10">
        <v>32.979999999999997</v>
      </c>
      <c r="I10" s="13">
        <v>14.21</v>
      </c>
      <c r="J10" s="61">
        <f t="shared" si="0"/>
        <v>110204.70083999995</v>
      </c>
      <c r="K10" s="64">
        <f t="shared" si="1"/>
        <v>75540.987239999944</v>
      </c>
      <c r="L10" s="60"/>
      <c r="N10" s="15"/>
      <c r="O10" s="15"/>
    </row>
    <row r="11" spans="1:15" x14ac:dyDescent="0.25">
      <c r="A11" s="16" t="s">
        <v>131</v>
      </c>
      <c r="B11" s="17" t="s">
        <v>302</v>
      </c>
      <c r="C11" s="18">
        <v>126.249</v>
      </c>
      <c r="D11" s="10">
        <v>9.56</v>
      </c>
      <c r="E11" s="56" t="s">
        <v>384</v>
      </c>
      <c r="F11" s="18">
        <v>9.56</v>
      </c>
      <c r="G11" s="10">
        <v>15.98</v>
      </c>
      <c r="H11" s="10">
        <v>14.52</v>
      </c>
      <c r="I11" s="13"/>
      <c r="J11" s="61">
        <f t="shared" si="0"/>
        <v>70916.401559999998</v>
      </c>
      <c r="K11" s="64">
        <f t="shared" si="1"/>
        <v>60166.627759999988</v>
      </c>
      <c r="L11" s="60"/>
      <c r="N11" s="15"/>
      <c r="O11" s="15"/>
    </row>
    <row r="12" spans="1:15" x14ac:dyDescent="0.25">
      <c r="A12" s="16" t="s">
        <v>13</v>
      </c>
      <c r="B12" s="17" t="s">
        <v>182</v>
      </c>
      <c r="C12" s="18">
        <v>62.66</v>
      </c>
      <c r="D12" s="10">
        <v>11.641</v>
      </c>
      <c r="E12" s="56" t="s">
        <v>384</v>
      </c>
      <c r="F12" s="18">
        <v>11.641</v>
      </c>
      <c r="G12" s="10">
        <v>9.48</v>
      </c>
      <c r="H12" s="10">
        <v>10.58</v>
      </c>
      <c r="I12" s="13">
        <v>2.06</v>
      </c>
      <c r="J12" s="61">
        <f t="shared" si="0"/>
        <v>1423.0943759999946</v>
      </c>
      <c r="K12" s="64">
        <f t="shared" si="1"/>
        <v>11094.754175999991</v>
      </c>
      <c r="L12" s="60"/>
      <c r="N12" s="15"/>
      <c r="O12" s="15"/>
    </row>
    <row r="13" spans="1:15" x14ac:dyDescent="0.25">
      <c r="A13" s="16" t="s">
        <v>14</v>
      </c>
      <c r="B13" s="17" t="s">
        <v>183</v>
      </c>
      <c r="C13" s="18">
        <v>90.431100000000001</v>
      </c>
      <c r="D13" s="10">
        <v>23.7</v>
      </c>
      <c r="E13" s="56" t="s">
        <v>384</v>
      </c>
      <c r="F13" s="18">
        <v>23.7</v>
      </c>
      <c r="G13" s="10">
        <v>26.04</v>
      </c>
      <c r="H13" s="10">
        <v>20.65</v>
      </c>
      <c r="I13" s="13">
        <v>85.75</v>
      </c>
      <c r="J13" s="61">
        <f t="shared" si="0"/>
        <v>60260.216399999983</v>
      </c>
      <c r="K13" s="64">
        <f t="shared" si="1"/>
        <v>14796.50769999998</v>
      </c>
      <c r="L13" s="60">
        <f t="shared" si="2"/>
        <v>744886.82929999987</v>
      </c>
      <c r="N13" s="15"/>
      <c r="O13" s="15"/>
    </row>
    <row r="14" spans="1:15" x14ac:dyDescent="0.25">
      <c r="A14" s="16" t="s">
        <v>16</v>
      </c>
      <c r="B14" s="17" t="s">
        <v>185</v>
      </c>
      <c r="C14" s="18">
        <v>394</v>
      </c>
      <c r="D14" s="10">
        <v>130.85</v>
      </c>
      <c r="E14" s="56" t="s">
        <v>384</v>
      </c>
      <c r="F14" s="18">
        <v>130.85</v>
      </c>
      <c r="G14" s="10">
        <v>133.22999999999999</v>
      </c>
      <c r="H14" s="10">
        <v>121.31</v>
      </c>
      <c r="I14" s="13">
        <v>39.479999999999997</v>
      </c>
      <c r="J14" s="61">
        <f t="shared" si="0"/>
        <v>242998.47149999984</v>
      </c>
      <c r="K14" s="64">
        <f t="shared" si="1"/>
        <v>145601.13789999997</v>
      </c>
      <c r="L14" s="60"/>
      <c r="N14" s="15"/>
      <c r="O14" s="15"/>
    </row>
    <row r="15" spans="1:15" x14ac:dyDescent="0.25">
      <c r="A15" s="16" t="s">
        <v>17</v>
      </c>
      <c r="B15" s="17" t="s">
        <v>186</v>
      </c>
      <c r="C15" s="18">
        <v>32.42</v>
      </c>
      <c r="D15" s="10">
        <v>2.0499999999999998</v>
      </c>
      <c r="E15" s="56" t="s">
        <v>384</v>
      </c>
      <c r="F15" s="18">
        <v>2.0499999999999998</v>
      </c>
      <c r="G15" s="10">
        <v>2.72</v>
      </c>
      <c r="H15" s="10">
        <v>2.89</v>
      </c>
      <c r="I15" s="13"/>
      <c r="J15" s="61">
        <f t="shared" si="0"/>
        <v>9192.2364000000016</v>
      </c>
      <c r="K15" s="64">
        <f t="shared" si="1"/>
        <v>10944.162500000002</v>
      </c>
      <c r="L15" s="60"/>
      <c r="N15" s="15"/>
      <c r="O15" s="15"/>
    </row>
    <row r="16" spans="1:15" x14ac:dyDescent="0.25">
      <c r="A16" s="16" t="s">
        <v>18</v>
      </c>
      <c r="B16" s="17" t="s">
        <v>187</v>
      </c>
      <c r="C16" s="18">
        <v>3048.9</v>
      </c>
      <c r="D16" s="10">
        <v>51.91</v>
      </c>
      <c r="E16" s="56" t="s">
        <v>384</v>
      </c>
      <c r="F16" s="18">
        <v>51.91</v>
      </c>
      <c r="G16" s="10">
        <v>43.48</v>
      </c>
      <c r="H16" s="10">
        <v>21.374600000000001</v>
      </c>
      <c r="I16" s="13"/>
      <c r="J16" s="61">
        <f t="shared" si="0"/>
        <v>16614.116159999983</v>
      </c>
      <c r="K16" s="64"/>
      <c r="L16" s="60"/>
      <c r="N16" s="15"/>
      <c r="O16" s="15"/>
    </row>
    <row r="17" spans="1:15" x14ac:dyDescent="0.25">
      <c r="A17" s="16" t="s">
        <v>132</v>
      </c>
      <c r="B17" s="17" t="s">
        <v>303</v>
      </c>
      <c r="C17" s="18">
        <v>51.42</v>
      </c>
      <c r="D17" s="10">
        <v>43.48</v>
      </c>
      <c r="E17" s="56" t="s">
        <v>384</v>
      </c>
      <c r="F17" s="18">
        <v>43.48</v>
      </c>
      <c r="G17" s="10">
        <v>42.67</v>
      </c>
      <c r="H17" s="10">
        <v>37.380000000000003</v>
      </c>
      <c r="I17" s="13">
        <v>30.59</v>
      </c>
      <c r="J17" s="61">
        <f t="shared" si="0"/>
        <v>67120.348380000025</v>
      </c>
      <c r="K17" s="64">
        <f t="shared" si="1"/>
        <v>22728.836680000033</v>
      </c>
      <c r="L17" s="60"/>
      <c r="N17" s="15"/>
      <c r="O17" s="15"/>
    </row>
    <row r="18" spans="1:15" x14ac:dyDescent="0.25">
      <c r="A18" s="16" t="s">
        <v>133</v>
      </c>
      <c r="B18" s="17" t="s">
        <v>304</v>
      </c>
      <c r="C18" s="18">
        <v>107.97</v>
      </c>
      <c r="D18" s="10">
        <v>42.46</v>
      </c>
      <c r="E18" s="56" t="s">
        <v>384</v>
      </c>
      <c r="F18" s="18">
        <v>42.46</v>
      </c>
      <c r="G18" s="10">
        <v>49.31</v>
      </c>
      <c r="H18" s="10">
        <v>50.7</v>
      </c>
      <c r="I18" s="13">
        <v>10.664</v>
      </c>
      <c r="J18" s="61">
        <f t="shared" si="0"/>
        <v>130580.82485999999</v>
      </c>
      <c r="K18" s="64">
        <f t="shared" si="1"/>
        <v>146494.18156</v>
      </c>
      <c r="L18" s="60"/>
      <c r="N18" s="15"/>
      <c r="O18" s="15"/>
    </row>
    <row r="19" spans="1:15" x14ac:dyDescent="0.25">
      <c r="A19" s="16" t="s">
        <v>134</v>
      </c>
      <c r="B19" s="17" t="s">
        <v>305</v>
      </c>
      <c r="C19" s="18">
        <v>35.56</v>
      </c>
      <c r="D19" s="10">
        <v>15</v>
      </c>
      <c r="E19" s="56" t="s">
        <v>384</v>
      </c>
      <c r="F19" s="18">
        <v>15</v>
      </c>
      <c r="G19" s="10">
        <v>13.96</v>
      </c>
      <c r="H19" s="10">
        <v>15.34</v>
      </c>
      <c r="I19" s="13"/>
      <c r="J19" s="61">
        <f t="shared" si="0"/>
        <v>16682.206800000007</v>
      </c>
      <c r="K19" s="64">
        <f t="shared" si="1"/>
        <v>29242.802199999998</v>
      </c>
      <c r="L19" s="60"/>
      <c r="N19" s="15"/>
      <c r="O19" s="15"/>
    </row>
    <row r="20" spans="1:15" x14ac:dyDescent="0.25">
      <c r="A20" s="16" t="s">
        <v>19</v>
      </c>
      <c r="B20" s="17" t="s">
        <v>188</v>
      </c>
      <c r="C20" s="18">
        <v>41.21</v>
      </c>
      <c r="D20" s="10">
        <v>7.13</v>
      </c>
      <c r="E20" s="56" t="s">
        <v>384</v>
      </c>
      <c r="F20" s="18">
        <v>7.13</v>
      </c>
      <c r="G20" s="10">
        <v>13.44</v>
      </c>
      <c r="H20" s="10">
        <v>7.48</v>
      </c>
      <c r="I20" s="13">
        <v>3.79</v>
      </c>
      <c r="J20" s="61">
        <f t="shared" si="0"/>
        <v>65843.648879999993</v>
      </c>
      <c r="K20" s="64">
        <f t="shared" si="1"/>
        <v>15549.466079999998</v>
      </c>
      <c r="L20" s="60"/>
      <c r="N20" s="15"/>
      <c r="O20" s="15"/>
    </row>
    <row r="21" spans="1:15" x14ac:dyDescent="0.25">
      <c r="A21" s="16" t="s">
        <v>135</v>
      </c>
      <c r="B21" s="17" t="s">
        <v>306</v>
      </c>
      <c r="C21" s="18">
        <v>72.099999999999994</v>
      </c>
      <c r="D21" s="10">
        <v>36.677199999999999</v>
      </c>
      <c r="E21" s="56" t="s">
        <v>384</v>
      </c>
      <c r="F21" s="18">
        <v>36.677199999999999</v>
      </c>
      <c r="G21" s="10">
        <v>34.587200000000003</v>
      </c>
      <c r="H21" s="10">
        <v>36.517200000000003</v>
      </c>
      <c r="I21" s="13">
        <v>13.79</v>
      </c>
      <c r="J21" s="61">
        <f t="shared" si="0"/>
        <v>44645.670835200021</v>
      </c>
      <c r="K21" s="64">
        <f t="shared" si="1"/>
        <v>62823.345095200013</v>
      </c>
      <c r="L21" s="60"/>
      <c r="N21" s="15"/>
      <c r="O21" s="15"/>
    </row>
    <row r="22" spans="1:15" x14ac:dyDescent="0.25">
      <c r="A22" s="16" t="s">
        <v>136</v>
      </c>
      <c r="B22" s="17" t="s">
        <v>307</v>
      </c>
      <c r="C22" s="18">
        <v>164.1</v>
      </c>
      <c r="D22" s="10">
        <v>38.22</v>
      </c>
      <c r="E22" s="56" t="s">
        <v>384</v>
      </c>
      <c r="F22" s="18">
        <v>38.22</v>
      </c>
      <c r="G22" s="10">
        <v>38.31</v>
      </c>
      <c r="H22" s="10">
        <v>40.44</v>
      </c>
      <c r="I22" s="13">
        <v>27.89</v>
      </c>
      <c r="J22" s="61">
        <f t="shared" si="0"/>
        <v>65826.62622000002</v>
      </c>
      <c r="K22" s="64">
        <f t="shared" si="1"/>
        <v>86362.57511999998</v>
      </c>
      <c r="L22" s="60"/>
      <c r="N22" s="15"/>
      <c r="O22" s="15"/>
    </row>
    <row r="23" spans="1:15" x14ac:dyDescent="0.25">
      <c r="A23" s="16" t="s">
        <v>137</v>
      </c>
      <c r="B23" s="17" t="s">
        <v>308</v>
      </c>
      <c r="C23" s="18">
        <v>74.22</v>
      </c>
      <c r="D23" s="10">
        <v>10.1</v>
      </c>
      <c r="E23" s="56" t="s">
        <v>384</v>
      </c>
      <c r="F23" s="18">
        <v>10.1</v>
      </c>
      <c r="G23" s="10">
        <v>3.33</v>
      </c>
      <c r="H23" s="10">
        <v>3.27</v>
      </c>
      <c r="I23" s="13"/>
      <c r="J23" s="61"/>
      <c r="K23" s="64"/>
      <c r="L23" s="60"/>
      <c r="N23" s="15"/>
      <c r="O23" s="15"/>
    </row>
    <row r="24" spans="1:15" x14ac:dyDescent="0.25">
      <c r="A24" s="16" t="s">
        <v>22</v>
      </c>
      <c r="B24" s="17" t="s">
        <v>191</v>
      </c>
      <c r="C24" s="18">
        <v>83</v>
      </c>
      <c r="D24" s="10">
        <v>1.3</v>
      </c>
      <c r="E24" s="56" t="s">
        <v>384</v>
      </c>
      <c r="F24" s="18">
        <v>1.3</v>
      </c>
      <c r="G24" s="10">
        <v>0.93</v>
      </c>
      <c r="H24" s="10">
        <v>0.93</v>
      </c>
      <c r="I24" s="13">
        <v>4.26</v>
      </c>
      <c r="J24" s="61"/>
      <c r="K24" s="64"/>
      <c r="L24" s="60">
        <f t="shared" si="2"/>
        <v>35911.597399999999</v>
      </c>
      <c r="N24" s="15"/>
      <c r="O24" s="15"/>
    </row>
    <row r="25" spans="1:15" x14ac:dyDescent="0.25">
      <c r="A25" s="16" t="s">
        <v>138</v>
      </c>
      <c r="B25" s="17" t="s">
        <v>309</v>
      </c>
      <c r="C25" s="18">
        <v>29.33</v>
      </c>
      <c r="D25" s="10">
        <v>6.58</v>
      </c>
      <c r="E25" s="56" t="s">
        <v>384</v>
      </c>
      <c r="F25" s="18">
        <v>6.58</v>
      </c>
      <c r="G25" s="10"/>
      <c r="H25" s="10"/>
      <c r="I25" s="13"/>
      <c r="J25" s="61"/>
      <c r="K25" s="64"/>
      <c r="L25" s="60"/>
      <c r="N25" s="15"/>
      <c r="O25" s="15"/>
    </row>
    <row r="26" spans="1:15" x14ac:dyDescent="0.25">
      <c r="A26" s="16" t="s">
        <v>139</v>
      </c>
      <c r="B26" s="17" t="s">
        <v>310</v>
      </c>
      <c r="C26" s="18">
        <v>54.4574</v>
      </c>
      <c r="D26" s="10">
        <v>20.170000000000002</v>
      </c>
      <c r="E26" s="56" t="s">
        <v>384</v>
      </c>
      <c r="F26" s="18">
        <v>20.170000000000002</v>
      </c>
      <c r="G26" s="10">
        <v>23.76</v>
      </c>
      <c r="H26" s="10">
        <v>17.41</v>
      </c>
      <c r="I26" s="13">
        <v>20.53</v>
      </c>
      <c r="J26" s="61">
        <f t="shared" si="0"/>
        <v>64890.379919999992</v>
      </c>
      <c r="K26" s="64">
        <f t="shared" si="1"/>
        <v>11154.290419999978</v>
      </c>
      <c r="L26" s="60">
        <f t="shared" si="2"/>
        <v>49004.831979999981</v>
      </c>
      <c r="N26" s="15"/>
      <c r="O26" s="15"/>
    </row>
    <row r="27" spans="1:15" x14ac:dyDescent="0.25">
      <c r="A27" s="16" t="s">
        <v>140</v>
      </c>
      <c r="B27" s="17" t="s">
        <v>311</v>
      </c>
      <c r="C27" s="18">
        <v>44.4</v>
      </c>
      <c r="D27" s="10">
        <v>18.22</v>
      </c>
      <c r="E27" s="56" t="s">
        <v>384</v>
      </c>
      <c r="F27" s="18">
        <v>18.22</v>
      </c>
      <c r="G27" s="10"/>
      <c r="H27" s="10"/>
      <c r="I27" s="13"/>
      <c r="J27" s="61"/>
      <c r="K27" s="64"/>
      <c r="L27" s="60"/>
      <c r="N27" s="15"/>
      <c r="O27" s="15"/>
    </row>
    <row r="28" spans="1:15" x14ac:dyDescent="0.25">
      <c r="A28" s="16" t="s">
        <v>31</v>
      </c>
      <c r="B28" s="17" t="s">
        <v>200</v>
      </c>
      <c r="C28" s="18">
        <v>44</v>
      </c>
      <c r="D28" s="10">
        <v>5.14</v>
      </c>
      <c r="E28" s="56" t="s">
        <v>384</v>
      </c>
      <c r="F28" s="18">
        <v>5.14</v>
      </c>
      <c r="G28" s="10">
        <v>4.63</v>
      </c>
      <c r="H28" s="10">
        <v>4.01</v>
      </c>
      <c r="I28" s="13">
        <v>1.53</v>
      </c>
      <c r="J28" s="61">
        <f t="shared" si="0"/>
        <v>4408.8689399999985</v>
      </c>
      <c r="K28" s="64"/>
      <c r="L28" s="60"/>
      <c r="N28" s="15"/>
      <c r="O28" s="15"/>
    </row>
    <row r="29" spans="1:15" x14ac:dyDescent="0.25">
      <c r="A29" s="16" t="s">
        <v>32</v>
      </c>
      <c r="B29" s="17" t="s">
        <v>201</v>
      </c>
      <c r="C29" s="18">
        <v>963.27</v>
      </c>
      <c r="D29" s="10">
        <v>637.38</v>
      </c>
      <c r="E29" s="56" t="s">
        <v>384</v>
      </c>
      <c r="F29" s="18">
        <v>637.38</v>
      </c>
      <c r="G29" s="10">
        <v>546.87</v>
      </c>
      <c r="H29" s="10">
        <v>456.13</v>
      </c>
      <c r="I29" s="13">
        <v>514.45000000000005</v>
      </c>
      <c r="J29" s="61">
        <f t="shared" si="0"/>
        <v>314629.82478000008</v>
      </c>
      <c r="K29" s="64"/>
      <c r="L29" s="60">
        <f t="shared" si="2"/>
        <v>50700.037820000551</v>
      </c>
      <c r="N29" s="15"/>
      <c r="O29" s="15"/>
    </row>
    <row r="30" spans="1:15" x14ac:dyDescent="0.25">
      <c r="A30" s="16" t="s">
        <v>33</v>
      </c>
      <c r="B30" s="17" t="s">
        <v>202</v>
      </c>
      <c r="C30" s="18">
        <v>76.5</v>
      </c>
      <c r="D30" s="10">
        <v>8.85</v>
      </c>
      <c r="E30" s="56" t="s">
        <v>384</v>
      </c>
      <c r="F30" s="18">
        <v>8.85</v>
      </c>
      <c r="G30" s="10">
        <v>8.4499999999999993</v>
      </c>
      <c r="H30" s="10">
        <v>7.02</v>
      </c>
      <c r="I30" s="56"/>
      <c r="J30" s="61">
        <f t="shared" si="0"/>
        <v>11660.522099999993</v>
      </c>
      <c r="K30" s="64"/>
      <c r="L30" s="60"/>
    </row>
    <row r="31" spans="1:15" x14ac:dyDescent="0.25">
      <c r="A31" s="16" t="s">
        <v>35</v>
      </c>
      <c r="B31" s="17" t="s">
        <v>204</v>
      </c>
      <c r="C31" s="18">
        <v>3434.05</v>
      </c>
      <c r="D31" s="10">
        <v>9.8800000000000008</v>
      </c>
      <c r="E31" s="56" t="s">
        <v>384</v>
      </c>
      <c r="F31" s="18">
        <v>9.8800000000000008</v>
      </c>
      <c r="G31" s="10">
        <v>5.57</v>
      </c>
      <c r="H31" s="10">
        <v>3.1554000000000002</v>
      </c>
      <c r="I31" s="56"/>
      <c r="J31" s="61"/>
      <c r="K31" s="64"/>
      <c r="L31" s="60"/>
    </row>
    <row r="32" spans="1:15" x14ac:dyDescent="0.25">
      <c r="A32" s="16" t="s">
        <v>36</v>
      </c>
      <c r="B32" s="17" t="s">
        <v>205</v>
      </c>
      <c r="C32" s="18">
        <v>1564</v>
      </c>
      <c r="D32" s="10">
        <v>40.32</v>
      </c>
      <c r="E32" s="56" t="s">
        <v>384</v>
      </c>
      <c r="F32" s="18">
        <v>40.32</v>
      </c>
      <c r="G32" s="10">
        <v>45.99</v>
      </c>
      <c r="H32" s="10">
        <v>27.91</v>
      </c>
      <c r="I32" s="56"/>
      <c r="J32" s="61">
        <f t="shared" si="0"/>
        <v>116894.60622000002</v>
      </c>
      <c r="K32" s="64"/>
      <c r="L32" s="60"/>
    </row>
    <row r="33" spans="1:15" x14ac:dyDescent="0.25">
      <c r="A33" s="16" t="s">
        <v>37</v>
      </c>
      <c r="B33" s="17" t="s">
        <v>206</v>
      </c>
      <c r="C33" s="18">
        <v>70.790000000000006</v>
      </c>
      <c r="D33" s="10">
        <v>17.03</v>
      </c>
      <c r="E33" s="56" t="s">
        <v>384</v>
      </c>
      <c r="F33" s="18">
        <v>17.03</v>
      </c>
      <c r="G33" s="10">
        <v>12.24</v>
      </c>
      <c r="H33" s="10">
        <v>7.9</v>
      </c>
      <c r="I33" s="56"/>
      <c r="J33" s="61"/>
      <c r="K33" s="64"/>
      <c r="L33" s="60"/>
    </row>
    <row r="34" spans="1:15" x14ac:dyDescent="0.25">
      <c r="A34" s="16" t="s">
        <v>141</v>
      </c>
      <c r="B34" s="17" t="s">
        <v>312</v>
      </c>
      <c r="C34" s="18">
        <v>71</v>
      </c>
      <c r="D34" s="10">
        <v>25.62</v>
      </c>
      <c r="E34" s="56" t="s">
        <v>384</v>
      </c>
      <c r="F34" s="18">
        <v>25.62</v>
      </c>
      <c r="G34" s="10">
        <v>22.33</v>
      </c>
      <c r="H34" s="10">
        <v>21.56</v>
      </c>
      <c r="I34" s="56"/>
      <c r="J34" s="61">
        <f t="shared" si="0"/>
        <v>15609.779219999966</v>
      </c>
      <c r="K34" s="64">
        <f t="shared" si="1"/>
        <v>9315.67111999997</v>
      </c>
      <c r="L34" s="60"/>
    </row>
    <row r="35" spans="1:15" x14ac:dyDescent="0.25">
      <c r="A35" s="16" t="s">
        <v>40</v>
      </c>
      <c r="B35" s="17" t="s">
        <v>209</v>
      </c>
      <c r="C35" s="18">
        <v>108.2</v>
      </c>
      <c r="D35" s="10">
        <v>0.74</v>
      </c>
      <c r="E35" s="56" t="s">
        <v>384</v>
      </c>
      <c r="F35" s="18">
        <v>0.74</v>
      </c>
      <c r="G35" s="10">
        <v>0.44</v>
      </c>
      <c r="H35" s="10">
        <v>0.28999999999999998</v>
      </c>
      <c r="I35" s="56"/>
      <c r="J35" s="61"/>
      <c r="K35" s="64"/>
      <c r="L35" s="60"/>
    </row>
    <row r="36" spans="1:15" x14ac:dyDescent="0.25">
      <c r="A36" s="16" t="s">
        <v>41</v>
      </c>
      <c r="B36" s="17" t="s">
        <v>210</v>
      </c>
      <c r="C36" s="18">
        <v>2896</v>
      </c>
      <c r="D36" s="10">
        <v>28.64</v>
      </c>
      <c r="E36" s="56" t="s">
        <v>384</v>
      </c>
      <c r="F36" s="18">
        <v>28.64</v>
      </c>
      <c r="G36" s="10">
        <v>19.57</v>
      </c>
      <c r="H36" s="10">
        <v>11.130800000000001</v>
      </c>
      <c r="I36" s="56"/>
      <c r="J36" s="61"/>
      <c r="K36" s="64"/>
      <c r="L36" s="60"/>
    </row>
    <row r="37" spans="1:15" x14ac:dyDescent="0.25">
      <c r="A37" s="16" t="s">
        <v>42</v>
      </c>
      <c r="B37" s="17" t="s">
        <v>211</v>
      </c>
      <c r="C37" s="18">
        <v>160.97</v>
      </c>
      <c r="D37" s="10">
        <v>95.68</v>
      </c>
      <c r="E37" s="56" t="s">
        <v>384</v>
      </c>
      <c r="F37" s="18">
        <v>95.68</v>
      </c>
      <c r="G37" s="10">
        <v>87.51</v>
      </c>
      <c r="H37" s="10">
        <v>73.989999999999995</v>
      </c>
      <c r="I37" s="13">
        <v>79.489999999999995</v>
      </c>
      <c r="J37" s="61">
        <f t="shared" si="0"/>
        <v>93335.24477999995</v>
      </c>
      <c r="K37" s="64"/>
      <c r="L37" s="60">
        <f t="shared" si="2"/>
        <v>32855.765819999819</v>
      </c>
      <c r="N37" s="15"/>
      <c r="O37" s="15"/>
    </row>
    <row r="38" spans="1:15" x14ac:dyDescent="0.25">
      <c r="A38" s="16" t="s">
        <v>44</v>
      </c>
      <c r="B38" s="17" t="s">
        <v>213</v>
      </c>
      <c r="C38" s="18">
        <v>35.337499999999999</v>
      </c>
      <c r="D38" s="10">
        <v>0.82</v>
      </c>
      <c r="E38" s="56" t="s">
        <v>384</v>
      </c>
      <c r="F38" s="18">
        <v>0.82</v>
      </c>
      <c r="G38" s="10">
        <v>1.51</v>
      </c>
      <c r="H38" s="10">
        <v>0.34</v>
      </c>
      <c r="I38" s="13">
        <v>0.31</v>
      </c>
      <c r="J38" s="61">
        <f t="shared" si="0"/>
        <v>7268.6758199999995</v>
      </c>
      <c r="K38" s="64"/>
      <c r="L38" s="60"/>
      <c r="N38" s="15"/>
      <c r="O38" s="15"/>
    </row>
    <row r="39" spans="1:15" x14ac:dyDescent="0.25">
      <c r="A39" s="16" t="s">
        <v>142</v>
      </c>
      <c r="B39" s="17" t="s">
        <v>313</v>
      </c>
      <c r="C39" s="18">
        <v>77.900000000000006</v>
      </c>
      <c r="D39" s="10">
        <v>23.68</v>
      </c>
      <c r="E39" s="56" t="s">
        <v>384</v>
      </c>
      <c r="F39" s="18">
        <v>23.68</v>
      </c>
      <c r="G39" s="10">
        <v>22.37</v>
      </c>
      <c r="H39" s="10">
        <v>15.7</v>
      </c>
      <c r="I39" s="13"/>
      <c r="J39" s="61">
        <f t="shared" si="0"/>
        <v>29159.816580000017</v>
      </c>
      <c r="K39" s="64"/>
      <c r="L39" s="60"/>
      <c r="N39" s="15"/>
      <c r="O39" s="15"/>
    </row>
    <row r="40" spans="1:15" x14ac:dyDescent="0.25">
      <c r="A40" s="16" t="s">
        <v>143</v>
      </c>
      <c r="B40" s="17" t="s">
        <v>314</v>
      </c>
      <c r="C40" s="18">
        <v>84.03</v>
      </c>
      <c r="D40" s="10">
        <v>36.880000000000003</v>
      </c>
      <c r="E40" s="56" t="s">
        <v>384</v>
      </c>
      <c r="F40" s="18">
        <v>36.880000000000003</v>
      </c>
      <c r="G40" s="10">
        <v>48.47</v>
      </c>
      <c r="H40" s="10">
        <v>24.29</v>
      </c>
      <c r="I40" s="13"/>
      <c r="J40" s="61">
        <f t="shared" si="0"/>
        <v>161425.88477999993</v>
      </c>
      <c r="K40" s="64"/>
      <c r="L40" s="60"/>
      <c r="N40" s="15"/>
      <c r="O40" s="15"/>
    </row>
    <row r="41" spans="1:15" x14ac:dyDescent="0.25">
      <c r="A41" s="16" t="s">
        <v>45</v>
      </c>
      <c r="B41" s="17" t="s">
        <v>214</v>
      </c>
      <c r="C41" s="18">
        <v>27.2</v>
      </c>
      <c r="D41" s="10">
        <v>3.85</v>
      </c>
      <c r="E41" s="56" t="s">
        <v>384</v>
      </c>
      <c r="F41" s="18">
        <v>3.85</v>
      </c>
      <c r="G41" s="10">
        <v>11.42</v>
      </c>
      <c r="H41" s="10">
        <v>6.38</v>
      </c>
      <c r="I41" s="13">
        <v>16.263000000000002</v>
      </c>
      <c r="J41" s="61">
        <f t="shared" si="0"/>
        <v>70984.492199999993</v>
      </c>
      <c r="K41" s="64">
        <f t="shared" si="1"/>
        <v>28892.589</v>
      </c>
      <c r="L41" s="60">
        <f t="shared" si="2"/>
        <v>147025.64861000003</v>
      </c>
      <c r="N41" s="15"/>
      <c r="O41" s="15"/>
    </row>
    <row r="42" spans="1:15" x14ac:dyDescent="0.25">
      <c r="A42" s="16" t="s">
        <v>46</v>
      </c>
      <c r="B42" s="17" t="s">
        <v>215</v>
      </c>
      <c r="C42" s="18">
        <v>83.25</v>
      </c>
      <c r="D42" s="10">
        <v>15.23</v>
      </c>
      <c r="E42" s="56" t="s">
        <v>384</v>
      </c>
      <c r="F42" s="18">
        <v>15.23</v>
      </c>
      <c r="G42" s="10">
        <v>14.33</v>
      </c>
      <c r="H42" s="10">
        <v>18.117000000000001</v>
      </c>
      <c r="I42" s="13">
        <v>20.58</v>
      </c>
      <c r="J42" s="61">
        <f t="shared" si="0"/>
        <v>18265.31417999999</v>
      </c>
      <c r="K42" s="64">
        <f t="shared" si="1"/>
        <v>51945.372889999999</v>
      </c>
      <c r="L42" s="60">
        <f t="shared" si="2"/>
        <v>93637.817319999973</v>
      </c>
      <c r="N42" s="15"/>
      <c r="O42" s="15"/>
    </row>
    <row r="43" spans="1:15" x14ac:dyDescent="0.25">
      <c r="A43" s="16" t="s">
        <v>144</v>
      </c>
      <c r="B43" s="17" t="s">
        <v>315</v>
      </c>
      <c r="C43" s="18">
        <v>89.36</v>
      </c>
      <c r="D43" s="10">
        <v>43.76</v>
      </c>
      <c r="E43" s="56" t="s">
        <v>384</v>
      </c>
      <c r="F43" s="18">
        <v>43.76</v>
      </c>
      <c r="G43" s="10">
        <v>27.992999999999999</v>
      </c>
      <c r="H43" s="10">
        <v>22.794</v>
      </c>
      <c r="I43" s="13">
        <v>14.88</v>
      </c>
      <c r="J43" s="61"/>
      <c r="K43" s="64"/>
      <c r="L43" s="60"/>
      <c r="N43" s="15"/>
      <c r="O43" s="15"/>
    </row>
    <row r="44" spans="1:15" x14ac:dyDescent="0.25">
      <c r="A44" s="16" t="s">
        <v>48</v>
      </c>
      <c r="B44" s="17" t="s">
        <v>217</v>
      </c>
      <c r="C44" s="18">
        <v>40.700000000000003</v>
      </c>
      <c r="D44" s="10">
        <v>32.42</v>
      </c>
      <c r="E44" s="56" t="s">
        <v>384</v>
      </c>
      <c r="F44" s="18">
        <v>32.42</v>
      </c>
      <c r="G44" s="10">
        <v>28</v>
      </c>
      <c r="H44" s="10">
        <v>34.590000000000003</v>
      </c>
      <c r="I44" s="13">
        <v>4.99</v>
      </c>
      <c r="J44" s="61">
        <f t="shared" si="0"/>
        <v>17567.38511999997</v>
      </c>
      <c r="K44" s="64">
        <f t="shared" si="1"/>
        <v>75768.625820000001</v>
      </c>
      <c r="L44" s="60"/>
      <c r="N44" s="15"/>
      <c r="O44" s="15"/>
    </row>
    <row r="45" spans="1:15" x14ac:dyDescent="0.25">
      <c r="A45" s="16" t="s">
        <v>50</v>
      </c>
      <c r="B45" s="17" t="s">
        <v>219</v>
      </c>
      <c r="C45" s="18">
        <v>2825</v>
      </c>
      <c r="D45" s="10">
        <v>523.41</v>
      </c>
      <c r="E45" s="56" t="s">
        <v>384</v>
      </c>
      <c r="F45" s="18">
        <v>523.41</v>
      </c>
      <c r="G45" s="10">
        <v>398.05</v>
      </c>
      <c r="H45" s="10">
        <v>226.19</v>
      </c>
      <c r="I45" s="13">
        <v>228.00540000000001</v>
      </c>
      <c r="J45" s="61"/>
      <c r="K45" s="64"/>
      <c r="L45" s="60"/>
      <c r="N45" s="15"/>
      <c r="O45" s="15"/>
    </row>
    <row r="46" spans="1:15" x14ac:dyDescent="0.25">
      <c r="A46" s="16" t="s">
        <v>145</v>
      </c>
      <c r="B46" s="17" t="s">
        <v>316</v>
      </c>
      <c r="C46" s="18">
        <v>42.65</v>
      </c>
      <c r="D46" s="10">
        <v>16.494</v>
      </c>
      <c r="E46" s="56" t="s">
        <v>384</v>
      </c>
      <c r="F46" s="18">
        <v>16.494</v>
      </c>
      <c r="G46" s="10">
        <v>14.964</v>
      </c>
      <c r="H46" s="10">
        <v>14.744</v>
      </c>
      <c r="I46" s="13"/>
      <c r="J46" s="61">
        <f t="shared" si="0"/>
        <v>15054.840504000005</v>
      </c>
      <c r="K46" s="64">
        <f t="shared" si="1"/>
        <v>13560.255104</v>
      </c>
      <c r="L46" s="60"/>
      <c r="N46" s="15"/>
      <c r="O46" s="15"/>
    </row>
    <row r="47" spans="1:15" x14ac:dyDescent="0.25">
      <c r="A47" s="16" t="s">
        <v>51</v>
      </c>
      <c r="B47" s="17" t="s">
        <v>220</v>
      </c>
      <c r="C47" s="18">
        <v>937.10699999999997</v>
      </c>
      <c r="D47" s="10">
        <v>447.88</v>
      </c>
      <c r="E47" s="56" t="s">
        <v>384</v>
      </c>
      <c r="F47" s="18">
        <v>447.88</v>
      </c>
      <c r="G47" s="10">
        <v>386.69</v>
      </c>
      <c r="H47" s="10">
        <v>374.41</v>
      </c>
      <c r="I47" s="13">
        <v>308.12</v>
      </c>
      <c r="J47" s="61">
        <f t="shared" si="0"/>
        <v>241602.61337999973</v>
      </c>
      <c r="K47" s="64">
        <f t="shared" si="1"/>
        <v>141013.34497999997</v>
      </c>
      <c r="L47" s="60"/>
      <c r="N47" s="15"/>
      <c r="O47" s="15"/>
    </row>
    <row r="48" spans="1:15" x14ac:dyDescent="0.25">
      <c r="A48" s="16" t="s">
        <v>52</v>
      </c>
      <c r="B48" s="17" t="s">
        <v>221</v>
      </c>
      <c r="C48" s="18">
        <v>150.69999999999999</v>
      </c>
      <c r="D48" s="10">
        <v>132.1</v>
      </c>
      <c r="E48" s="56" t="s">
        <v>384</v>
      </c>
      <c r="F48" s="18">
        <v>132.1</v>
      </c>
      <c r="G48" s="10">
        <v>118.7</v>
      </c>
      <c r="H48" s="10"/>
      <c r="I48" s="13"/>
      <c r="J48" s="61">
        <f t="shared" si="0"/>
        <v>110817.51659999996</v>
      </c>
      <c r="K48" s="64"/>
      <c r="L48" s="60"/>
      <c r="N48" s="15"/>
      <c r="O48" s="15"/>
    </row>
    <row r="49" spans="1:15" x14ac:dyDescent="0.25">
      <c r="A49" s="16" t="s">
        <v>146</v>
      </c>
      <c r="B49" s="17" t="s">
        <v>317</v>
      </c>
      <c r="C49" s="18">
        <v>100.75</v>
      </c>
      <c r="D49" s="10">
        <v>75.5</v>
      </c>
      <c r="E49" s="56" t="s">
        <v>384</v>
      </c>
      <c r="F49" s="18">
        <v>75.5</v>
      </c>
      <c r="G49" s="10">
        <v>149.22</v>
      </c>
      <c r="H49" s="10">
        <v>135.06899999999999</v>
      </c>
      <c r="I49" s="13">
        <v>95.692099999999996</v>
      </c>
      <c r="J49" s="61">
        <f t="shared" si="0"/>
        <v>755976.33059999999</v>
      </c>
      <c r="K49" s="64">
        <f t="shared" si="1"/>
        <v>653751.7357699998</v>
      </c>
      <c r="L49" s="60">
        <f t="shared" si="2"/>
        <v>393601.14490699989</v>
      </c>
      <c r="N49" s="15"/>
      <c r="O49" s="15"/>
    </row>
    <row r="50" spans="1:15" x14ac:dyDescent="0.25">
      <c r="A50" s="16" t="s">
        <v>54</v>
      </c>
      <c r="B50" s="17" t="s">
        <v>223</v>
      </c>
      <c r="C50" s="18">
        <v>46.1</v>
      </c>
      <c r="D50" s="10">
        <v>9.2899999999999991</v>
      </c>
      <c r="E50" s="56" t="s">
        <v>384</v>
      </c>
      <c r="F50" s="18">
        <v>9.2899999999999991</v>
      </c>
      <c r="G50" s="10">
        <v>7.18</v>
      </c>
      <c r="H50" s="10">
        <v>6.16</v>
      </c>
      <c r="I50" s="13">
        <v>3.84</v>
      </c>
      <c r="J50" s="61"/>
      <c r="K50" s="64"/>
      <c r="L50" s="60"/>
      <c r="N50" s="15"/>
      <c r="O50" s="15"/>
    </row>
    <row r="51" spans="1:15" x14ac:dyDescent="0.25">
      <c r="A51" s="16" t="s">
        <v>55</v>
      </c>
      <c r="B51" s="17" t="s">
        <v>224</v>
      </c>
      <c r="C51" s="18">
        <v>714</v>
      </c>
      <c r="D51" s="10">
        <v>385.29320000000001</v>
      </c>
      <c r="E51" s="56" t="s">
        <v>384</v>
      </c>
      <c r="F51" s="18">
        <v>385.29320000000001</v>
      </c>
      <c r="G51" s="10">
        <v>351.99</v>
      </c>
      <c r="H51" s="10">
        <v>300.52</v>
      </c>
      <c r="I51" s="13">
        <v>201.81</v>
      </c>
      <c r="J51" s="61">
        <f t="shared" si="0"/>
        <v>372416.98913519969</v>
      </c>
      <c r="K51" s="64"/>
      <c r="L51" s="60"/>
      <c r="N51" s="15"/>
      <c r="O51" s="15"/>
    </row>
    <row r="52" spans="1:15" x14ac:dyDescent="0.25">
      <c r="A52" s="16" t="s">
        <v>56</v>
      </c>
      <c r="B52" s="17" t="s">
        <v>225</v>
      </c>
      <c r="C52" s="18">
        <v>60.569800000000001</v>
      </c>
      <c r="D52" s="10">
        <v>27.47</v>
      </c>
      <c r="E52" s="56" t="s">
        <v>384</v>
      </c>
      <c r="F52" s="18">
        <v>27.47</v>
      </c>
      <c r="G52" s="10">
        <v>49.15</v>
      </c>
      <c r="H52" s="10">
        <v>15.33</v>
      </c>
      <c r="I52" s="13">
        <v>41.71</v>
      </c>
      <c r="J52" s="61">
        <f t="shared" si="0"/>
        <v>231286.88141999999</v>
      </c>
      <c r="K52" s="64"/>
      <c r="L52" s="60">
        <f t="shared" si="2"/>
        <v>220086.78978000002</v>
      </c>
      <c r="N52" s="15"/>
      <c r="O52" s="15"/>
    </row>
    <row r="53" spans="1:15" x14ac:dyDescent="0.25">
      <c r="A53" s="16" t="s">
        <v>147</v>
      </c>
      <c r="B53" s="17" t="s">
        <v>318</v>
      </c>
      <c r="C53" s="18">
        <v>169.23</v>
      </c>
      <c r="D53" s="10">
        <v>74.27</v>
      </c>
      <c r="E53" s="56" t="s">
        <v>384</v>
      </c>
      <c r="F53" s="18">
        <v>74.27</v>
      </c>
      <c r="G53" s="10">
        <v>67.86</v>
      </c>
      <c r="H53" s="10">
        <v>77.17</v>
      </c>
      <c r="I53" s="13">
        <v>74.81</v>
      </c>
      <c r="J53" s="61">
        <f t="shared" si="0"/>
        <v>71869.670520000029</v>
      </c>
      <c r="K53" s="64">
        <f t="shared" si="1"/>
        <v>155442.12882000004</v>
      </c>
      <c r="L53" s="60">
        <f t="shared" si="2"/>
        <v>171684.20198000007</v>
      </c>
      <c r="N53" s="15"/>
      <c r="O53" s="15"/>
    </row>
    <row r="54" spans="1:15" x14ac:dyDescent="0.25">
      <c r="A54" s="16" t="s">
        <v>57</v>
      </c>
      <c r="B54" s="17" t="s">
        <v>226</v>
      </c>
      <c r="C54" s="18">
        <v>224.45</v>
      </c>
      <c r="D54" s="10">
        <v>52.6</v>
      </c>
      <c r="E54" s="56" t="s">
        <v>384</v>
      </c>
      <c r="F54" s="18">
        <v>52.6</v>
      </c>
      <c r="G54" s="10">
        <v>62.96</v>
      </c>
      <c r="H54" s="10">
        <v>59.03</v>
      </c>
      <c r="I54" s="13">
        <v>80.78</v>
      </c>
      <c r="J54" s="61">
        <f t="shared" si="0"/>
        <v>177716.57039999997</v>
      </c>
      <c r="K54" s="64">
        <f t="shared" si="1"/>
        <v>148402.84349999996</v>
      </c>
      <c r="L54" s="60">
        <f t="shared" si="2"/>
        <v>431608.32899999997</v>
      </c>
      <c r="N54" s="15"/>
      <c r="O54" s="15"/>
    </row>
    <row r="55" spans="1:15" x14ac:dyDescent="0.25">
      <c r="A55" s="16" t="s">
        <v>58</v>
      </c>
      <c r="B55" s="17" t="s">
        <v>227</v>
      </c>
      <c r="C55" s="18">
        <v>1512.5</v>
      </c>
      <c r="D55" s="10">
        <v>72.05</v>
      </c>
      <c r="E55" s="56" t="s">
        <v>384</v>
      </c>
      <c r="F55" s="18">
        <v>72.05</v>
      </c>
      <c r="G55" s="10">
        <v>59.22</v>
      </c>
      <c r="H55" s="10">
        <v>9.44</v>
      </c>
      <c r="I55" s="13">
        <v>77.81</v>
      </c>
      <c r="J55" s="61">
        <f t="shared" si="0"/>
        <v>13447.901399999986</v>
      </c>
      <c r="K55" s="64"/>
      <c r="L55" s="60">
        <f t="shared" si="2"/>
        <v>224949.35390000002</v>
      </c>
      <c r="N55" s="15"/>
      <c r="O55" s="15"/>
    </row>
    <row r="56" spans="1:15" x14ac:dyDescent="0.25">
      <c r="A56" s="16" t="s">
        <v>59</v>
      </c>
      <c r="B56" s="17" t="s">
        <v>228</v>
      </c>
      <c r="C56" s="18">
        <v>28.1</v>
      </c>
      <c r="D56" s="10">
        <v>11.53</v>
      </c>
      <c r="E56" s="56" t="s">
        <v>384</v>
      </c>
      <c r="F56" s="18">
        <v>11.53</v>
      </c>
      <c r="G56" s="10">
        <v>14.01</v>
      </c>
      <c r="H56" s="10">
        <v>19.43</v>
      </c>
      <c r="I56" s="13">
        <v>8.74</v>
      </c>
      <c r="J56" s="61">
        <f t="shared" si="0"/>
        <v>40735.225379999996</v>
      </c>
      <c r="K56" s="64">
        <f t="shared" si="1"/>
        <v>89356.897979999994</v>
      </c>
      <c r="L56" s="60"/>
      <c r="N56" s="15"/>
      <c r="O56" s="15"/>
    </row>
    <row r="57" spans="1:15" x14ac:dyDescent="0.25">
      <c r="A57" s="16" t="s">
        <v>60</v>
      </c>
      <c r="B57" s="17" t="s">
        <v>229</v>
      </c>
      <c r="C57" s="18">
        <v>47.68</v>
      </c>
      <c r="D57" s="10">
        <v>0</v>
      </c>
      <c r="E57" s="56" t="s">
        <v>384</v>
      </c>
      <c r="F57" s="18">
        <v>0</v>
      </c>
      <c r="G57" s="10">
        <v>1.29</v>
      </c>
      <c r="H57" s="10">
        <v>1.05</v>
      </c>
      <c r="I57" s="13">
        <v>1.2</v>
      </c>
      <c r="J57" s="61">
        <f t="shared" si="0"/>
        <v>10979.6157</v>
      </c>
      <c r="K57" s="64">
        <f t="shared" si="1"/>
        <v>9193.0964999999997</v>
      </c>
      <c r="L57" s="60">
        <f t="shared" si="2"/>
        <v>13383.204</v>
      </c>
      <c r="N57" s="15"/>
      <c r="O57" s="15"/>
    </row>
    <row r="58" spans="1:15" x14ac:dyDescent="0.25">
      <c r="A58" s="16" t="s">
        <v>148</v>
      </c>
      <c r="B58" s="17" t="s">
        <v>319</v>
      </c>
      <c r="C58" s="18">
        <v>97.6</v>
      </c>
      <c r="D58" s="10">
        <v>16.079999999999998</v>
      </c>
      <c r="E58" s="56" t="s">
        <v>384</v>
      </c>
      <c r="F58" s="18">
        <v>16.079999999999998</v>
      </c>
      <c r="G58" s="10">
        <v>16.690000000000001</v>
      </c>
      <c r="H58" s="10">
        <v>16.71</v>
      </c>
      <c r="I58" s="13"/>
      <c r="J58" s="61">
        <f t="shared" si="0"/>
        <v>32564.34858000002</v>
      </c>
      <c r="K58" s="64">
        <f t="shared" si="1"/>
        <v>33672.999180000013</v>
      </c>
      <c r="L58" s="60"/>
      <c r="N58" s="15"/>
      <c r="O58" s="15"/>
    </row>
    <row r="59" spans="1:15" x14ac:dyDescent="0.25">
      <c r="A59" s="16" t="s">
        <v>149</v>
      </c>
      <c r="B59" s="17" t="s">
        <v>320</v>
      </c>
      <c r="C59" s="18">
        <v>54.963000000000001</v>
      </c>
      <c r="D59" s="10">
        <v>43.49</v>
      </c>
      <c r="E59" s="56" t="s">
        <v>384</v>
      </c>
      <c r="F59" s="18">
        <v>43.49</v>
      </c>
      <c r="G59" s="10">
        <v>45.96</v>
      </c>
      <c r="H59" s="10">
        <v>23.61</v>
      </c>
      <c r="I59" s="13">
        <v>44.084600000000002</v>
      </c>
      <c r="J59" s="61">
        <f t="shared" si="0"/>
        <v>95054.533439999999</v>
      </c>
      <c r="K59" s="64"/>
      <c r="L59" s="60">
        <f t="shared" si="2"/>
        <v>103637.301242</v>
      </c>
      <c r="N59" s="15"/>
      <c r="O59" s="15"/>
    </row>
    <row r="60" spans="1:15" x14ac:dyDescent="0.25">
      <c r="A60" s="16" t="s">
        <v>61</v>
      </c>
      <c r="B60" s="17" t="s">
        <v>230</v>
      </c>
      <c r="C60" s="18">
        <v>1510.3</v>
      </c>
      <c r="D60" s="10">
        <v>3.37</v>
      </c>
      <c r="E60" s="56" t="s">
        <v>384</v>
      </c>
      <c r="F60" s="18">
        <v>3.37</v>
      </c>
      <c r="G60" s="10">
        <v>5.31</v>
      </c>
      <c r="H60" s="10">
        <v>3.6787000000000001</v>
      </c>
      <c r="I60" s="13">
        <v>4.62</v>
      </c>
      <c r="J60" s="61">
        <f t="shared" si="0"/>
        <v>22248.616619999993</v>
      </c>
      <c r="K60" s="64">
        <f t="shared" si="1"/>
        <v>8603.8627909999996</v>
      </c>
      <c r="L60" s="60">
        <f t="shared" si="2"/>
        <v>21457.737079999999</v>
      </c>
      <c r="N60" s="15"/>
      <c r="O60" s="15"/>
    </row>
    <row r="61" spans="1:15" x14ac:dyDescent="0.25">
      <c r="A61" s="16" t="s">
        <v>63</v>
      </c>
      <c r="B61" s="17" t="s">
        <v>232</v>
      </c>
      <c r="C61" s="18">
        <v>51.17</v>
      </c>
      <c r="D61" s="10">
        <v>6.9</v>
      </c>
      <c r="E61" s="56" t="s">
        <v>384</v>
      </c>
      <c r="F61" s="18">
        <v>6.9</v>
      </c>
      <c r="G61" s="10">
        <v>9.32</v>
      </c>
      <c r="H61" s="10">
        <v>8.2899999999999991</v>
      </c>
      <c r="I61" s="13">
        <v>5.79</v>
      </c>
      <c r="J61" s="61">
        <f t="shared" si="0"/>
        <v>32343.053999999996</v>
      </c>
      <c r="K61" s="64">
        <f t="shared" si="1"/>
        <v>24252.264099999989</v>
      </c>
      <c r="L61" s="60">
        <f t="shared" si="2"/>
        <v>3011.2208999999953</v>
      </c>
      <c r="N61" s="15"/>
      <c r="O61" s="15"/>
    </row>
    <row r="62" spans="1:15" x14ac:dyDescent="0.25">
      <c r="A62" s="16" t="s">
        <v>64</v>
      </c>
      <c r="B62" s="17" t="s">
        <v>233</v>
      </c>
      <c r="C62" s="18">
        <v>102.9</v>
      </c>
      <c r="D62" s="10">
        <v>55.39</v>
      </c>
      <c r="E62" s="56" t="s">
        <v>384</v>
      </c>
      <c r="F62" s="18">
        <v>55.39</v>
      </c>
      <c r="G62" s="10">
        <v>66.09</v>
      </c>
      <c r="H62" s="10">
        <v>40.08</v>
      </c>
      <c r="I62" s="13">
        <v>20.57</v>
      </c>
      <c r="J62" s="61">
        <f t="shared" si="0"/>
        <v>185359.74473999999</v>
      </c>
      <c r="K62" s="64"/>
      <c r="L62" s="60"/>
      <c r="N62" s="15"/>
      <c r="O62" s="15"/>
    </row>
    <row r="63" spans="1:15" x14ac:dyDescent="0.25">
      <c r="A63" s="16" t="s">
        <v>150</v>
      </c>
      <c r="B63" s="17" t="s">
        <v>321</v>
      </c>
      <c r="C63" s="18">
        <v>48.56</v>
      </c>
      <c r="D63" s="10">
        <v>12.03</v>
      </c>
      <c r="E63" s="56" t="s">
        <v>384</v>
      </c>
      <c r="F63" s="18">
        <v>12.03</v>
      </c>
      <c r="G63" s="10">
        <v>5.61</v>
      </c>
      <c r="H63" s="10">
        <v>3.9740000000000002</v>
      </c>
      <c r="I63" s="13"/>
      <c r="J63" s="61"/>
      <c r="K63" s="64"/>
      <c r="L63" s="60"/>
      <c r="N63" s="15"/>
      <c r="O63" s="15"/>
    </row>
    <row r="64" spans="1:15" x14ac:dyDescent="0.25">
      <c r="A64" s="16" t="s">
        <v>151</v>
      </c>
      <c r="B64" s="17" t="s">
        <v>322</v>
      </c>
      <c r="C64" s="18">
        <v>122.127</v>
      </c>
      <c r="D64" s="10">
        <v>3.3778999999999999</v>
      </c>
      <c r="E64" s="56" t="s">
        <v>384</v>
      </c>
      <c r="F64" s="18">
        <v>3.3778999999999999</v>
      </c>
      <c r="G64" s="10">
        <v>7.3841999999999999</v>
      </c>
      <c r="H64" s="10">
        <v>9.1516000000000002</v>
      </c>
      <c r="I64" s="13"/>
      <c r="J64" s="61">
        <f t="shared" si="0"/>
        <v>39849.025700399994</v>
      </c>
      <c r="K64" s="64">
        <f t="shared" si="1"/>
        <v>56465.574662400002</v>
      </c>
      <c r="L64" s="60"/>
      <c r="N64" s="15"/>
      <c r="O64" s="15"/>
    </row>
    <row r="65" spans="1:15" x14ac:dyDescent="0.25">
      <c r="A65" s="16" t="s">
        <v>70</v>
      </c>
      <c r="B65" s="17" t="s">
        <v>239</v>
      </c>
      <c r="C65" s="18">
        <v>37.1</v>
      </c>
      <c r="D65" s="10">
        <v>6.04</v>
      </c>
      <c r="E65" s="56" t="s">
        <v>384</v>
      </c>
      <c r="F65" s="18">
        <v>6.04</v>
      </c>
      <c r="G65" s="10">
        <v>5.25</v>
      </c>
      <c r="H65" s="10">
        <v>4.6399999999999997</v>
      </c>
      <c r="I65" s="56"/>
      <c r="J65" s="61">
        <f t="shared" ref="J65:J103" si="3">(G65-(F65*0.8))*8511.33</f>
        <v>3557.7359399999937</v>
      </c>
      <c r="K65" s="64"/>
      <c r="L65" s="60"/>
    </row>
    <row r="66" spans="1:15" x14ac:dyDescent="0.25">
      <c r="A66" s="16" t="s">
        <v>74</v>
      </c>
      <c r="B66" s="17" t="s">
        <v>243</v>
      </c>
      <c r="C66" s="18">
        <v>139.69999999999999</v>
      </c>
      <c r="D66" s="10">
        <v>9.64</v>
      </c>
      <c r="E66" s="56" t="s">
        <v>384</v>
      </c>
      <c r="F66" s="18">
        <v>9.64</v>
      </c>
      <c r="G66" s="10">
        <v>10.96</v>
      </c>
      <c r="H66" s="10">
        <v>13.52</v>
      </c>
      <c r="I66" s="13">
        <v>19.760000000000002</v>
      </c>
      <c r="J66" s="61">
        <f t="shared" si="3"/>
        <v>27644.799840000003</v>
      </c>
      <c r="K66" s="64">
        <f t="shared" ref="K66:K108" si="4">(H66-(F66*0.8))*8755.33</f>
        <v>50850.956639999989</v>
      </c>
      <c r="L66" s="60">
        <f t="shared" ref="L66:L101" si="5">(I66-(F66*0.8))*11152.67</f>
        <v>134367.36816000001</v>
      </c>
      <c r="N66" s="15"/>
      <c r="O66" s="15"/>
    </row>
    <row r="67" spans="1:15" x14ac:dyDescent="0.25">
      <c r="A67" s="16" t="s">
        <v>152</v>
      </c>
      <c r="B67" s="17" t="s">
        <v>323</v>
      </c>
      <c r="C67" s="18">
        <v>35.134999999999998</v>
      </c>
      <c r="D67" s="10">
        <v>24.57</v>
      </c>
      <c r="E67" s="56" t="s">
        <v>384</v>
      </c>
      <c r="F67" s="18">
        <v>24.57</v>
      </c>
      <c r="G67" s="10">
        <v>21.21</v>
      </c>
      <c r="H67" s="10">
        <v>12.71</v>
      </c>
      <c r="I67" s="13">
        <v>15.83</v>
      </c>
      <c r="J67" s="61">
        <f t="shared" si="3"/>
        <v>13226.606819999986</v>
      </c>
      <c r="K67" s="64"/>
      <c r="L67" s="60"/>
      <c r="N67" s="15"/>
      <c r="O67" s="15"/>
    </row>
    <row r="68" spans="1:15" x14ac:dyDescent="0.25">
      <c r="A68" s="16" t="s">
        <v>153</v>
      </c>
      <c r="B68" s="17" t="s">
        <v>324</v>
      </c>
      <c r="C68" s="18">
        <v>63.179000000000002</v>
      </c>
      <c r="D68" s="10">
        <v>9.75</v>
      </c>
      <c r="E68" s="56" t="s">
        <v>384</v>
      </c>
      <c r="F68" s="18">
        <v>9.75</v>
      </c>
      <c r="G68" s="10">
        <v>6.69</v>
      </c>
      <c r="H68" s="10">
        <v>5.94</v>
      </c>
      <c r="I68" s="13"/>
      <c r="J68" s="61"/>
      <c r="K68" s="64"/>
      <c r="L68" s="60"/>
      <c r="N68" s="15"/>
      <c r="O68" s="15"/>
    </row>
    <row r="69" spans="1:15" x14ac:dyDescent="0.25">
      <c r="A69" s="16" t="s">
        <v>81</v>
      </c>
      <c r="B69" s="17" t="s">
        <v>250</v>
      </c>
      <c r="C69" s="18">
        <v>66.2</v>
      </c>
      <c r="D69" s="10">
        <v>6.58</v>
      </c>
      <c r="E69" s="56" t="s">
        <v>384</v>
      </c>
      <c r="F69" s="18">
        <v>6.58</v>
      </c>
      <c r="G69" s="10">
        <v>5.96</v>
      </c>
      <c r="H69" s="10">
        <v>6.9</v>
      </c>
      <c r="I69" s="13"/>
      <c r="J69" s="61">
        <f t="shared" si="3"/>
        <v>5923.8856799999976</v>
      </c>
      <c r="K69" s="64">
        <f t="shared" si="4"/>
        <v>14323.719880000001</v>
      </c>
      <c r="L69" s="60"/>
      <c r="N69" s="15"/>
      <c r="O69" s="15"/>
    </row>
    <row r="70" spans="1:15" x14ac:dyDescent="0.25">
      <c r="A70" s="16" t="s">
        <v>154</v>
      </c>
      <c r="B70" s="17" t="s">
        <v>325</v>
      </c>
      <c r="C70" s="18">
        <v>27.286899999999999</v>
      </c>
      <c r="D70" s="10">
        <v>13.28</v>
      </c>
      <c r="E70" s="56" t="s">
        <v>384</v>
      </c>
      <c r="F70" s="18">
        <v>13.28</v>
      </c>
      <c r="G70" s="10">
        <v>3.51</v>
      </c>
      <c r="H70" s="10"/>
      <c r="I70" s="13"/>
      <c r="J70" s="61"/>
      <c r="K70" s="64"/>
      <c r="L70" s="60"/>
      <c r="N70" s="15"/>
      <c r="O70" s="15"/>
    </row>
    <row r="71" spans="1:15" x14ac:dyDescent="0.25">
      <c r="A71" s="16" t="s">
        <v>155</v>
      </c>
      <c r="B71" s="17" t="s">
        <v>326</v>
      </c>
      <c r="C71" s="18">
        <v>191.38</v>
      </c>
      <c r="D71" s="10">
        <v>48.85</v>
      </c>
      <c r="E71" s="56" t="s">
        <v>384</v>
      </c>
      <c r="F71" s="18">
        <v>48.85</v>
      </c>
      <c r="G71" s="10">
        <v>26.78</v>
      </c>
      <c r="H71" s="10">
        <v>17.75</v>
      </c>
      <c r="I71" s="13">
        <v>11.388</v>
      </c>
      <c r="J71" s="61"/>
      <c r="K71" s="64"/>
      <c r="L71" s="60"/>
      <c r="N71" s="15"/>
      <c r="O71" s="15"/>
    </row>
    <row r="72" spans="1:15" x14ac:dyDescent="0.25">
      <c r="A72" s="16" t="s">
        <v>156</v>
      </c>
      <c r="B72" s="17" t="s">
        <v>327</v>
      </c>
      <c r="C72" s="18">
        <v>53.93</v>
      </c>
      <c r="D72" s="10">
        <v>6.85</v>
      </c>
      <c r="E72" s="56" t="s">
        <v>384</v>
      </c>
      <c r="F72" s="18">
        <v>6.85</v>
      </c>
      <c r="G72" s="10">
        <v>6.1</v>
      </c>
      <c r="H72" s="10">
        <v>2.66</v>
      </c>
      <c r="I72" s="13"/>
      <c r="J72" s="61">
        <f t="shared" si="3"/>
        <v>5277.0245999999934</v>
      </c>
      <c r="K72" s="64"/>
      <c r="L72" s="60"/>
      <c r="N72" s="15"/>
      <c r="O72" s="15"/>
    </row>
    <row r="73" spans="1:15" x14ac:dyDescent="0.25">
      <c r="A73" s="16" t="s">
        <v>158</v>
      </c>
      <c r="B73" s="17" t="s">
        <v>329</v>
      </c>
      <c r="C73" s="18">
        <v>45.4756</v>
      </c>
      <c r="D73" s="10">
        <v>4.24</v>
      </c>
      <c r="E73" s="56" t="s">
        <v>384</v>
      </c>
      <c r="F73" s="18">
        <v>4.24</v>
      </c>
      <c r="G73" s="10">
        <v>3.99</v>
      </c>
      <c r="H73" s="10">
        <v>3.08</v>
      </c>
      <c r="I73" s="13">
        <v>3.34</v>
      </c>
      <c r="J73" s="61">
        <f t="shared" si="3"/>
        <v>5089.7753399999992</v>
      </c>
      <c r="K73" s="64"/>
      <c r="L73" s="60"/>
      <c r="N73" s="15"/>
      <c r="O73" s="15"/>
    </row>
    <row r="74" spans="1:15" x14ac:dyDescent="0.25">
      <c r="A74" s="16" t="s">
        <v>85</v>
      </c>
      <c r="B74" s="17" t="s">
        <v>254</v>
      </c>
      <c r="C74" s="18">
        <v>190.4</v>
      </c>
      <c r="D74" s="10">
        <v>26.47</v>
      </c>
      <c r="E74" s="56" t="s">
        <v>384</v>
      </c>
      <c r="F74" s="18">
        <v>26.47</v>
      </c>
      <c r="G74" s="10">
        <v>20.05</v>
      </c>
      <c r="H74" s="10">
        <v>29.24</v>
      </c>
      <c r="I74" s="13">
        <v>2.2400000000000002</v>
      </c>
      <c r="J74" s="61"/>
      <c r="K74" s="64">
        <f t="shared" si="4"/>
        <v>70602.981119999968</v>
      </c>
      <c r="L74" s="60"/>
      <c r="N74" s="15"/>
      <c r="O74" s="15"/>
    </row>
    <row r="75" spans="1:15" x14ac:dyDescent="0.25">
      <c r="A75" s="16" t="s">
        <v>159</v>
      </c>
      <c r="B75" s="17" t="s">
        <v>330</v>
      </c>
      <c r="C75" s="18">
        <v>51.5</v>
      </c>
      <c r="D75" s="10">
        <v>26.75</v>
      </c>
      <c r="E75" s="56" t="s">
        <v>384</v>
      </c>
      <c r="F75" s="18">
        <v>26.75</v>
      </c>
      <c r="G75" s="10">
        <v>37.25</v>
      </c>
      <c r="H75" s="10">
        <v>49.62</v>
      </c>
      <c r="I75" s="13">
        <v>40.31</v>
      </c>
      <c r="J75" s="61">
        <f t="shared" si="3"/>
        <v>134904.58049999998</v>
      </c>
      <c r="K75" s="64">
        <f t="shared" si="4"/>
        <v>247075.41259999995</v>
      </c>
      <c r="L75" s="60">
        <f t="shared" si="5"/>
        <v>210896.98970000001</v>
      </c>
      <c r="N75" s="15"/>
      <c r="O75" s="15"/>
    </row>
    <row r="76" spans="1:15" x14ac:dyDescent="0.25">
      <c r="A76" s="16" t="s">
        <v>160</v>
      </c>
      <c r="B76" s="17" t="s">
        <v>331</v>
      </c>
      <c r="C76" s="18">
        <v>75.53</v>
      </c>
      <c r="D76" s="10">
        <v>31.09</v>
      </c>
      <c r="E76" s="56" t="s">
        <v>384</v>
      </c>
      <c r="F76" s="18">
        <v>31.09</v>
      </c>
      <c r="G76" s="10">
        <v>17.32</v>
      </c>
      <c r="H76" s="10">
        <v>23.51</v>
      </c>
      <c r="I76" s="13"/>
      <c r="J76" s="61"/>
      <c r="K76" s="64"/>
      <c r="L76" s="60"/>
      <c r="N76" s="15"/>
      <c r="O76" s="15"/>
    </row>
    <row r="77" spans="1:15" x14ac:dyDescent="0.25">
      <c r="A77" s="16" t="s">
        <v>93</v>
      </c>
      <c r="B77" s="17" t="s">
        <v>262</v>
      </c>
      <c r="C77" s="18">
        <v>110.8</v>
      </c>
      <c r="D77" s="10">
        <v>42.16</v>
      </c>
      <c r="E77" s="56" t="s">
        <v>384</v>
      </c>
      <c r="F77" s="18">
        <v>42.16</v>
      </c>
      <c r="G77" s="10">
        <v>46.91</v>
      </c>
      <c r="H77" s="10">
        <v>46.43</v>
      </c>
      <c r="I77" s="13">
        <v>20.713999999999999</v>
      </c>
      <c r="J77" s="61">
        <f t="shared" si="3"/>
        <v>112196.35205999996</v>
      </c>
      <c r="K77" s="64">
        <f t="shared" si="4"/>
        <v>111210.20165999998</v>
      </c>
      <c r="L77" s="60"/>
      <c r="N77" s="15"/>
      <c r="O77" s="15"/>
    </row>
    <row r="78" spans="1:15" x14ac:dyDescent="0.25">
      <c r="A78" s="16" t="s">
        <v>95</v>
      </c>
      <c r="B78" s="17" t="s">
        <v>264</v>
      </c>
      <c r="C78" s="18">
        <v>116.57899999999999</v>
      </c>
      <c r="D78" s="10">
        <v>41.401000000000003</v>
      </c>
      <c r="E78" s="56" t="s">
        <v>384</v>
      </c>
      <c r="F78" s="18">
        <v>41.401000000000003</v>
      </c>
      <c r="G78" s="10">
        <v>27.901</v>
      </c>
      <c r="H78" s="10">
        <v>7.98</v>
      </c>
      <c r="I78" s="13"/>
      <c r="J78" s="61"/>
      <c r="K78" s="64"/>
      <c r="L78" s="60"/>
      <c r="N78" s="15"/>
      <c r="O78" s="15"/>
    </row>
    <row r="79" spans="1:15" x14ac:dyDescent="0.25">
      <c r="A79" s="16" t="s">
        <v>97</v>
      </c>
      <c r="B79" s="17" t="s">
        <v>266</v>
      </c>
      <c r="C79" s="18">
        <v>43</v>
      </c>
      <c r="D79" s="10">
        <v>16.954000000000001</v>
      </c>
      <c r="E79" s="56" t="s">
        <v>384</v>
      </c>
      <c r="F79" s="18">
        <v>16.954000000000001</v>
      </c>
      <c r="G79" s="10">
        <v>17.1388</v>
      </c>
      <c r="H79" s="10"/>
      <c r="I79" s="13"/>
      <c r="J79" s="61">
        <f t="shared" si="3"/>
        <v>30433.111547999983</v>
      </c>
      <c r="K79" s="64"/>
      <c r="L79" s="60"/>
      <c r="N79" s="15"/>
      <c r="O79" s="15"/>
    </row>
    <row r="80" spans="1:15" x14ac:dyDescent="0.25">
      <c r="A80" s="16" t="s">
        <v>98</v>
      </c>
      <c r="B80" s="17" t="s">
        <v>267</v>
      </c>
      <c r="C80" s="18">
        <v>189.96</v>
      </c>
      <c r="D80" s="10">
        <v>20.13</v>
      </c>
      <c r="E80" s="56" t="s">
        <v>384</v>
      </c>
      <c r="F80" s="18">
        <v>20.13</v>
      </c>
      <c r="G80" s="10">
        <v>17.72</v>
      </c>
      <c r="H80" s="10">
        <v>16.7</v>
      </c>
      <c r="I80" s="13">
        <v>5.2626999999999997</v>
      </c>
      <c r="J80" s="61">
        <f t="shared" si="3"/>
        <v>13754.309279999998</v>
      </c>
      <c r="K80" s="64">
        <f t="shared" si="4"/>
        <v>5218.1766800000005</v>
      </c>
      <c r="L80" s="60"/>
      <c r="N80" s="15"/>
      <c r="O80" s="15"/>
    </row>
    <row r="81" spans="1:15" x14ac:dyDescent="0.25">
      <c r="A81" s="16" t="s">
        <v>99</v>
      </c>
      <c r="B81" s="17" t="s">
        <v>268</v>
      </c>
      <c r="C81" s="18">
        <v>77</v>
      </c>
      <c r="D81" s="10">
        <v>15.08</v>
      </c>
      <c r="E81" s="56" t="s">
        <v>384</v>
      </c>
      <c r="F81" s="18">
        <v>15.08</v>
      </c>
      <c r="G81" s="10">
        <v>10.029999999999999</v>
      </c>
      <c r="H81" s="10">
        <v>8.4600000000000009</v>
      </c>
      <c r="I81" s="13">
        <v>49.09</v>
      </c>
      <c r="J81" s="61"/>
      <c r="K81" s="64"/>
      <c r="L81" s="60">
        <f t="shared" si="5"/>
        <v>412938.75942000002</v>
      </c>
      <c r="N81" s="15"/>
      <c r="O81" s="15"/>
    </row>
    <row r="82" spans="1:15" x14ac:dyDescent="0.25">
      <c r="A82" s="16" t="s">
        <v>161</v>
      </c>
      <c r="B82" s="17" t="s">
        <v>332</v>
      </c>
      <c r="C82" s="18">
        <v>83.14</v>
      </c>
      <c r="D82" s="10">
        <v>42.47</v>
      </c>
      <c r="E82" s="56" t="s">
        <v>384</v>
      </c>
      <c r="F82" s="18">
        <v>42.47</v>
      </c>
      <c r="G82" s="10">
        <v>40.65</v>
      </c>
      <c r="H82" s="10">
        <v>37.53</v>
      </c>
      <c r="I82" s="13">
        <v>31.81</v>
      </c>
      <c r="J82" s="61">
        <f t="shared" si="3"/>
        <v>56804.616419999998</v>
      </c>
      <c r="K82" s="64">
        <f t="shared" si="4"/>
        <v>31116.442820000018</v>
      </c>
      <c r="L82" s="60"/>
      <c r="N82" s="15"/>
      <c r="O82" s="15"/>
    </row>
    <row r="83" spans="1:15" x14ac:dyDescent="0.25">
      <c r="A83" s="16" t="s">
        <v>102</v>
      </c>
      <c r="B83" s="17" t="s">
        <v>271</v>
      </c>
      <c r="C83" s="18">
        <v>27.55</v>
      </c>
      <c r="D83" s="10">
        <v>2.37</v>
      </c>
      <c r="E83" s="56" t="s">
        <v>384</v>
      </c>
      <c r="F83" s="18">
        <v>2.37</v>
      </c>
      <c r="G83" s="10">
        <v>4.13</v>
      </c>
      <c r="H83" s="10">
        <v>6.2</v>
      </c>
      <c r="I83" s="13">
        <v>5.83</v>
      </c>
      <c r="J83" s="61">
        <f t="shared" si="3"/>
        <v>19014.31122</v>
      </c>
      <c r="K83" s="64">
        <f t="shared" si="4"/>
        <v>37682.940320000002</v>
      </c>
      <c r="L83" s="60">
        <f t="shared" si="5"/>
        <v>43874.603780000005</v>
      </c>
      <c r="N83" s="15"/>
      <c r="O83" s="15"/>
    </row>
    <row r="84" spans="1:15" x14ac:dyDescent="0.25">
      <c r="A84" s="16" t="s">
        <v>162</v>
      </c>
      <c r="B84" s="17" t="s">
        <v>333</v>
      </c>
      <c r="C84" s="18">
        <v>243.8</v>
      </c>
      <c r="D84" s="10">
        <v>41.02</v>
      </c>
      <c r="E84" s="56" t="s">
        <v>384</v>
      </c>
      <c r="F84" s="18">
        <v>41.02</v>
      </c>
      <c r="G84" s="10">
        <v>34.71</v>
      </c>
      <c r="H84" s="10">
        <v>30.39</v>
      </c>
      <c r="I84" s="13">
        <v>53.47</v>
      </c>
      <c r="J84" s="61">
        <f t="shared" si="3"/>
        <v>16120.459019999986</v>
      </c>
      <c r="K84" s="64"/>
      <c r="L84" s="60">
        <f t="shared" si="5"/>
        <v>230347.24617999996</v>
      </c>
      <c r="N84" s="15"/>
      <c r="O84" s="15"/>
    </row>
    <row r="85" spans="1:15" x14ac:dyDescent="0.25">
      <c r="A85" s="16" t="s">
        <v>163</v>
      </c>
      <c r="B85" s="17" t="s">
        <v>334</v>
      </c>
      <c r="C85" s="18">
        <v>855.1</v>
      </c>
      <c r="D85" s="10">
        <v>610.23</v>
      </c>
      <c r="E85" s="56" t="s">
        <v>384</v>
      </c>
      <c r="F85" s="18">
        <v>610.23</v>
      </c>
      <c r="G85" s="10">
        <v>537.76</v>
      </c>
      <c r="H85" s="10">
        <v>322.7</v>
      </c>
      <c r="I85" s="13">
        <v>142.93</v>
      </c>
      <c r="J85" s="61">
        <f t="shared" si="3"/>
        <v>421957.69607999967</v>
      </c>
      <c r="K85" s="64"/>
      <c r="L85" s="60"/>
      <c r="N85" s="15"/>
      <c r="O85" s="15"/>
    </row>
    <row r="86" spans="1:15" x14ac:dyDescent="0.25">
      <c r="A86" s="16" t="s">
        <v>164</v>
      </c>
      <c r="B86" s="17" t="s">
        <v>335</v>
      </c>
      <c r="C86" s="18">
        <v>43.9</v>
      </c>
      <c r="D86" s="10">
        <v>11.73</v>
      </c>
      <c r="E86" s="56" t="s">
        <v>384</v>
      </c>
      <c r="F86" s="18">
        <v>11.73</v>
      </c>
      <c r="G86" s="10">
        <v>6.63</v>
      </c>
      <c r="H86" s="10">
        <v>2.41</v>
      </c>
      <c r="I86" s="13"/>
      <c r="J86" s="61"/>
      <c r="K86" s="64"/>
      <c r="L86" s="60"/>
      <c r="N86" s="15"/>
      <c r="O86" s="15"/>
    </row>
    <row r="87" spans="1:15" x14ac:dyDescent="0.25">
      <c r="A87" s="16" t="s">
        <v>165</v>
      </c>
      <c r="B87" s="17" t="s">
        <v>336</v>
      </c>
      <c r="C87" s="18">
        <v>134.5</v>
      </c>
      <c r="D87" s="10">
        <v>116.94</v>
      </c>
      <c r="E87" s="56" t="s">
        <v>384</v>
      </c>
      <c r="F87" s="18">
        <v>116.94</v>
      </c>
      <c r="G87" s="10">
        <v>78.569999999999993</v>
      </c>
      <c r="H87" s="10">
        <v>71.989999999999995</v>
      </c>
      <c r="I87" s="13">
        <v>42.77</v>
      </c>
      <c r="J87" s="61"/>
      <c r="K87" s="64"/>
      <c r="L87" s="60"/>
      <c r="N87" s="15"/>
      <c r="O87" s="15"/>
    </row>
    <row r="88" spans="1:15" x14ac:dyDescent="0.25">
      <c r="A88" s="16" t="s">
        <v>166</v>
      </c>
      <c r="B88" s="17" t="s">
        <v>337</v>
      </c>
      <c r="C88" s="18">
        <v>164</v>
      </c>
      <c r="D88" s="10">
        <v>111.64</v>
      </c>
      <c r="E88" s="56" t="s">
        <v>384</v>
      </c>
      <c r="F88" s="18">
        <v>111.64</v>
      </c>
      <c r="G88" s="10">
        <v>91.37</v>
      </c>
      <c r="H88" s="10">
        <v>37.36</v>
      </c>
      <c r="I88" s="13">
        <v>57.11</v>
      </c>
      <c r="J88" s="61">
        <f t="shared" si="3"/>
        <v>17516.317139999937</v>
      </c>
      <c r="K88" s="64"/>
      <c r="L88" s="60"/>
      <c r="N88" s="15"/>
      <c r="O88" s="15"/>
    </row>
    <row r="89" spans="1:15" x14ac:dyDescent="0.25">
      <c r="A89" s="16" t="s">
        <v>167</v>
      </c>
      <c r="B89" s="17" t="s">
        <v>338</v>
      </c>
      <c r="C89" s="18">
        <v>37.08</v>
      </c>
      <c r="D89" s="10">
        <v>24.32</v>
      </c>
      <c r="E89" s="56" t="s">
        <v>384</v>
      </c>
      <c r="F89" s="18">
        <v>24.32</v>
      </c>
      <c r="G89" s="10">
        <v>23.77</v>
      </c>
      <c r="H89" s="10">
        <v>23.4</v>
      </c>
      <c r="I89" s="13">
        <v>12.65</v>
      </c>
      <c r="J89" s="61">
        <f t="shared" si="3"/>
        <v>36717.87761999997</v>
      </c>
      <c r="K89" s="64">
        <f t="shared" si="4"/>
        <v>34531.021519999958</v>
      </c>
      <c r="L89" s="60"/>
      <c r="N89" s="15"/>
      <c r="O89" s="15"/>
    </row>
    <row r="90" spans="1:15" x14ac:dyDescent="0.25">
      <c r="A90" s="16" t="s">
        <v>168</v>
      </c>
      <c r="B90" s="17" t="s">
        <v>339</v>
      </c>
      <c r="C90" s="18">
        <v>302.20999999999998</v>
      </c>
      <c r="D90" s="10">
        <v>152.88999999999999</v>
      </c>
      <c r="E90" s="56" t="s">
        <v>384</v>
      </c>
      <c r="F90" s="18">
        <v>152.88999999999999</v>
      </c>
      <c r="G90" s="10">
        <v>159.79</v>
      </c>
      <c r="H90" s="10">
        <v>138.50200000000001</v>
      </c>
      <c r="I90" s="13">
        <v>102.52500000000001</v>
      </c>
      <c r="J90" s="61">
        <f t="shared" si="3"/>
        <v>318987.62573999993</v>
      </c>
      <c r="K90" s="64">
        <f t="shared" si="4"/>
        <v>141748.79270000011</v>
      </c>
      <c r="L90" s="60"/>
      <c r="N90" s="15"/>
      <c r="O90" s="15"/>
    </row>
    <row r="91" spans="1:15" x14ac:dyDescent="0.25">
      <c r="A91" s="16" t="s">
        <v>105</v>
      </c>
      <c r="B91" s="17" t="s">
        <v>274</v>
      </c>
      <c r="C91" s="18">
        <v>8063</v>
      </c>
      <c r="D91" s="10">
        <v>542.96</v>
      </c>
      <c r="E91" s="56" t="s">
        <v>384</v>
      </c>
      <c r="F91" s="18">
        <v>542.96</v>
      </c>
      <c r="G91" s="10">
        <v>491.22</v>
      </c>
      <c r="H91" s="10">
        <v>479.39</v>
      </c>
      <c r="I91" s="13">
        <v>534.63</v>
      </c>
      <c r="J91" s="61">
        <f t="shared" si="3"/>
        <v>483886.13315999979</v>
      </c>
      <c r="K91" s="64">
        <f t="shared" si="4"/>
        <v>394182.46725999942</v>
      </c>
      <c r="L91" s="60">
        <f t="shared" si="5"/>
        <v>1118188.9995399993</v>
      </c>
      <c r="N91" s="15"/>
      <c r="O91" s="15"/>
    </row>
    <row r="92" spans="1:15" x14ac:dyDescent="0.25">
      <c r="A92" s="16" t="s">
        <v>106</v>
      </c>
      <c r="B92" s="17" t="s">
        <v>275</v>
      </c>
      <c r="C92" s="18">
        <v>110.82</v>
      </c>
      <c r="D92" s="10">
        <v>6.77</v>
      </c>
      <c r="E92" s="56" t="s">
        <v>384</v>
      </c>
      <c r="F92" s="18">
        <v>6.77</v>
      </c>
      <c r="G92" s="10">
        <v>9.41</v>
      </c>
      <c r="H92" s="10">
        <v>10.99</v>
      </c>
      <c r="I92" s="13"/>
      <c r="J92" s="61">
        <f t="shared" si="3"/>
        <v>33994.25202</v>
      </c>
      <c r="K92" s="64">
        <f t="shared" si="4"/>
        <v>48802.209419999999</v>
      </c>
      <c r="L92" s="60"/>
      <c r="N92" s="15"/>
      <c r="O92" s="15"/>
    </row>
    <row r="93" spans="1:15" x14ac:dyDescent="0.25">
      <c r="A93" s="16" t="s">
        <v>169</v>
      </c>
      <c r="B93" s="17" t="s">
        <v>340</v>
      </c>
      <c r="C93" s="18">
        <v>552.48</v>
      </c>
      <c r="D93" s="10">
        <v>55.84</v>
      </c>
      <c r="E93" s="56" t="s">
        <v>384</v>
      </c>
      <c r="F93" s="18">
        <v>55.84</v>
      </c>
      <c r="G93" s="10">
        <v>13.11</v>
      </c>
      <c r="H93" s="10">
        <v>10.8</v>
      </c>
      <c r="I93" s="13"/>
      <c r="J93" s="61"/>
      <c r="K93" s="64"/>
      <c r="L93" s="60"/>
      <c r="N93" s="15"/>
      <c r="O93" s="15"/>
    </row>
    <row r="94" spans="1:15" x14ac:dyDescent="0.25">
      <c r="A94" s="16" t="s">
        <v>107</v>
      </c>
      <c r="B94" s="17" t="s">
        <v>276</v>
      </c>
      <c r="C94" s="18">
        <v>153.428</v>
      </c>
      <c r="D94" s="10">
        <v>32.49</v>
      </c>
      <c r="E94" s="56" t="s">
        <v>384</v>
      </c>
      <c r="F94" s="18">
        <v>32.49</v>
      </c>
      <c r="G94" s="10">
        <v>33.520000000000003</v>
      </c>
      <c r="H94" s="10">
        <v>34.78</v>
      </c>
      <c r="I94" s="13">
        <v>18.75</v>
      </c>
      <c r="J94" s="61">
        <f t="shared" si="3"/>
        <v>64073.292239999988</v>
      </c>
      <c r="K94" s="64">
        <f t="shared" si="4"/>
        <v>76941.840039999966</v>
      </c>
      <c r="L94" s="60"/>
      <c r="N94" s="15"/>
      <c r="O94" s="15"/>
    </row>
    <row r="95" spans="1:15" x14ac:dyDescent="0.25">
      <c r="A95" s="16" t="s">
        <v>108</v>
      </c>
      <c r="B95" s="17" t="s">
        <v>277</v>
      </c>
      <c r="C95" s="18">
        <v>105.42</v>
      </c>
      <c r="D95" s="10">
        <v>25.12</v>
      </c>
      <c r="E95" s="56" t="s">
        <v>384</v>
      </c>
      <c r="F95" s="18">
        <v>25.12</v>
      </c>
      <c r="G95" s="10">
        <v>32.86</v>
      </c>
      <c r="H95" s="10">
        <v>29.939800000000002</v>
      </c>
      <c r="I95" s="13">
        <v>23.43</v>
      </c>
      <c r="J95" s="61">
        <f t="shared" si="3"/>
        <v>108638.61611999996</v>
      </c>
      <c r="K95" s="64">
        <f t="shared" si="4"/>
        <v>86185.717453999983</v>
      </c>
      <c r="L95" s="60">
        <f t="shared" si="5"/>
        <v>37183.001779999955</v>
      </c>
      <c r="N95" s="15"/>
      <c r="O95" s="15"/>
    </row>
    <row r="96" spans="1:15" x14ac:dyDescent="0.25">
      <c r="A96" s="16" t="s">
        <v>109</v>
      </c>
      <c r="B96" s="17" t="s">
        <v>278</v>
      </c>
      <c r="C96" s="18">
        <v>31.77</v>
      </c>
      <c r="D96" s="10">
        <v>11.91</v>
      </c>
      <c r="E96" s="56" t="s">
        <v>384</v>
      </c>
      <c r="F96" s="18">
        <v>11.91</v>
      </c>
      <c r="G96" s="10">
        <v>12.13</v>
      </c>
      <c r="H96" s="10">
        <v>13.15</v>
      </c>
      <c r="I96" s="13">
        <v>13.29</v>
      </c>
      <c r="J96" s="61">
        <f t="shared" si="3"/>
        <v>22146.480660000001</v>
      </c>
      <c r="K96" s="64">
        <f t="shared" si="4"/>
        <v>31711.805259999997</v>
      </c>
      <c r="L96" s="60">
        <f t="shared" si="5"/>
        <v>41956.344539999984</v>
      </c>
      <c r="N96" s="15"/>
      <c r="O96" s="15"/>
    </row>
    <row r="97" spans="1:15" x14ac:dyDescent="0.25">
      <c r="A97" s="16" t="s">
        <v>170</v>
      </c>
      <c r="B97" s="17" t="s">
        <v>341</v>
      </c>
      <c r="C97" s="18">
        <v>102</v>
      </c>
      <c r="D97" s="10">
        <v>1.34</v>
      </c>
      <c r="E97" s="56" t="s">
        <v>384</v>
      </c>
      <c r="F97" s="18">
        <v>1.34</v>
      </c>
      <c r="G97" s="10">
        <v>1.48</v>
      </c>
      <c r="H97" s="10">
        <v>1.28</v>
      </c>
      <c r="I97" s="13"/>
      <c r="J97" s="61">
        <f t="shared" si="3"/>
        <v>3472.6226399999991</v>
      </c>
      <c r="K97" s="64">
        <f t="shared" si="4"/>
        <v>1821.1086399999997</v>
      </c>
      <c r="L97" s="60"/>
      <c r="N97" s="15"/>
      <c r="O97" s="15"/>
    </row>
    <row r="98" spans="1:15" x14ac:dyDescent="0.25">
      <c r="A98" s="16" t="s">
        <v>112</v>
      </c>
      <c r="B98" s="17" t="s">
        <v>281</v>
      </c>
      <c r="C98" s="18">
        <v>54.97</v>
      </c>
      <c r="D98" s="10">
        <v>4.1500000000000004</v>
      </c>
      <c r="E98" s="56" t="s">
        <v>384</v>
      </c>
      <c r="F98" s="18">
        <v>4.1500000000000004</v>
      </c>
      <c r="G98" s="10">
        <v>2.56</v>
      </c>
      <c r="H98" s="10">
        <v>1.27</v>
      </c>
      <c r="I98" s="13">
        <v>0.37</v>
      </c>
      <c r="J98" s="61"/>
      <c r="K98" s="64"/>
      <c r="L98" s="60"/>
      <c r="N98" s="15"/>
      <c r="O98" s="15"/>
    </row>
    <row r="99" spans="1:15" x14ac:dyDescent="0.25">
      <c r="A99" s="16" t="s">
        <v>114</v>
      </c>
      <c r="B99" s="17" t="s">
        <v>283</v>
      </c>
      <c r="C99" s="18">
        <v>44.9</v>
      </c>
      <c r="D99" s="10">
        <v>13.72</v>
      </c>
      <c r="E99" s="56" t="s">
        <v>384</v>
      </c>
      <c r="F99" s="18">
        <v>13.72</v>
      </c>
      <c r="G99" s="10">
        <v>13.6</v>
      </c>
      <c r="H99" s="10">
        <v>12.85</v>
      </c>
      <c r="I99" s="13">
        <v>67.290000000000006</v>
      </c>
      <c r="J99" s="61">
        <f t="shared" si="3"/>
        <v>22333.729919999991</v>
      </c>
      <c r="K99" s="64">
        <f t="shared" si="4"/>
        <v>16407.488419999991</v>
      </c>
      <c r="L99" s="60">
        <f t="shared" si="5"/>
        <v>628051.45838000008</v>
      </c>
      <c r="N99" s="15"/>
      <c r="O99" s="15"/>
    </row>
    <row r="100" spans="1:15" x14ac:dyDescent="0.25">
      <c r="A100" s="16" t="s">
        <v>121</v>
      </c>
      <c r="B100" s="17" t="s">
        <v>290</v>
      </c>
      <c r="C100" s="18">
        <v>78.88</v>
      </c>
      <c r="D100" s="10">
        <v>0.43</v>
      </c>
      <c r="E100" s="56" t="s">
        <v>384</v>
      </c>
      <c r="F100" s="18">
        <v>0.43</v>
      </c>
      <c r="G100" s="10">
        <v>0.39</v>
      </c>
      <c r="H100" s="10">
        <v>0.3</v>
      </c>
      <c r="I100" s="13">
        <v>0.51</v>
      </c>
      <c r="J100" s="61">
        <f t="shared" si="3"/>
        <v>391.52117999999984</v>
      </c>
      <c r="K100" s="64"/>
      <c r="L100" s="60">
        <f t="shared" si="5"/>
        <v>1851.3432199999997</v>
      </c>
      <c r="N100" s="15"/>
      <c r="O100" s="15"/>
    </row>
    <row r="101" spans="1:15" x14ac:dyDescent="0.25">
      <c r="A101" s="16" t="s">
        <v>123</v>
      </c>
      <c r="B101" s="17" t="s">
        <v>292</v>
      </c>
      <c r="C101" s="18">
        <v>39.11</v>
      </c>
      <c r="D101" s="10">
        <v>7.01</v>
      </c>
      <c r="E101" s="56" t="s">
        <v>384</v>
      </c>
      <c r="F101" s="18">
        <v>7.01</v>
      </c>
      <c r="G101" s="10">
        <v>17.02</v>
      </c>
      <c r="H101" s="10">
        <v>9.75</v>
      </c>
      <c r="I101" s="13">
        <v>6.9</v>
      </c>
      <c r="J101" s="61">
        <f t="shared" si="3"/>
        <v>97131.297959999996</v>
      </c>
      <c r="K101" s="64">
        <f t="shared" si="4"/>
        <v>36264.576859999994</v>
      </c>
      <c r="L101" s="60">
        <f t="shared" si="5"/>
        <v>14409.249639999998</v>
      </c>
      <c r="N101" s="15"/>
      <c r="O101" s="15"/>
    </row>
    <row r="102" spans="1:15" x14ac:dyDescent="0.25">
      <c r="A102" s="16" t="s">
        <v>124</v>
      </c>
      <c r="B102" s="17" t="s">
        <v>293</v>
      </c>
      <c r="C102" s="18">
        <v>40.1</v>
      </c>
      <c r="D102" s="10">
        <v>0.2</v>
      </c>
      <c r="E102" s="56" t="s">
        <v>384</v>
      </c>
      <c r="F102" s="18">
        <v>0.2</v>
      </c>
      <c r="G102" s="10">
        <v>0.14000000000000001</v>
      </c>
      <c r="H102" s="10">
        <v>0.14000000000000001</v>
      </c>
      <c r="I102" s="56"/>
      <c r="J102" s="61"/>
      <c r="K102" s="64"/>
      <c r="L102" s="60"/>
    </row>
    <row r="103" spans="1:15" x14ac:dyDescent="0.25">
      <c r="A103" s="16" t="s">
        <v>126</v>
      </c>
      <c r="B103" s="17" t="s">
        <v>295</v>
      </c>
      <c r="C103" s="18">
        <v>328</v>
      </c>
      <c r="D103" s="10">
        <v>4.78</v>
      </c>
      <c r="E103" s="56" t="s">
        <v>384</v>
      </c>
      <c r="F103" s="18">
        <v>4.78</v>
      </c>
      <c r="G103" s="10">
        <v>4.4000000000000004</v>
      </c>
      <c r="H103" s="10">
        <v>3.12</v>
      </c>
      <c r="I103" s="56"/>
      <c r="J103" s="61">
        <f t="shared" si="3"/>
        <v>4902.5260800000005</v>
      </c>
      <c r="K103" s="64"/>
      <c r="L103" s="60"/>
    </row>
    <row r="104" spans="1:15" x14ac:dyDescent="0.25">
      <c r="A104" s="52" t="s">
        <v>358</v>
      </c>
      <c r="B104" s="53" t="s">
        <v>360</v>
      </c>
      <c r="C104" s="54"/>
      <c r="D104" s="55"/>
      <c r="E104" s="56"/>
      <c r="F104" s="14">
        <v>2.83</v>
      </c>
      <c r="G104" s="55"/>
      <c r="H104" s="55"/>
      <c r="I104" s="14">
        <v>2.83</v>
      </c>
      <c r="J104" s="61"/>
      <c r="K104" s="64"/>
      <c r="L104" s="60">
        <f>(I104-(F104*0.8))*11152.67</f>
        <v>6312.4112199999981</v>
      </c>
    </row>
    <row r="105" spans="1:15" x14ac:dyDescent="0.25">
      <c r="A105" s="52" t="s">
        <v>11</v>
      </c>
      <c r="B105" s="53" t="s">
        <v>180</v>
      </c>
      <c r="C105" s="54"/>
      <c r="D105" s="55"/>
      <c r="E105" s="56"/>
      <c r="F105" s="54">
        <v>13.07</v>
      </c>
      <c r="G105" s="11">
        <v>13.07</v>
      </c>
      <c r="H105" s="11">
        <v>12.02</v>
      </c>
      <c r="I105" s="56"/>
      <c r="J105" s="61"/>
      <c r="K105" s="64">
        <f t="shared" si="4"/>
        <v>13693.336119999985</v>
      </c>
      <c r="L105" s="60"/>
    </row>
    <row r="106" spans="1:15" x14ac:dyDescent="0.25">
      <c r="A106" s="52" t="s">
        <v>348</v>
      </c>
      <c r="B106" s="53" t="s">
        <v>353</v>
      </c>
      <c r="C106" s="54"/>
      <c r="D106" s="55"/>
      <c r="E106" s="56"/>
      <c r="F106" s="14">
        <v>7.29</v>
      </c>
      <c r="G106" s="55"/>
      <c r="H106" s="55"/>
      <c r="I106" s="14">
        <v>7.29</v>
      </c>
      <c r="J106" s="61"/>
      <c r="K106" s="64"/>
      <c r="L106" s="60">
        <f t="shared" ref="L106:L110" si="6">(I106-(F106*0.8))*11152.67</f>
        <v>16260.592859999992</v>
      </c>
    </row>
    <row r="107" spans="1:15" x14ac:dyDescent="0.25">
      <c r="A107" s="52" t="s">
        <v>346</v>
      </c>
      <c r="B107" s="53" t="s">
        <v>347</v>
      </c>
      <c r="C107" s="54"/>
      <c r="D107" s="55"/>
      <c r="E107" s="56"/>
      <c r="F107" s="14">
        <v>2.92</v>
      </c>
      <c r="G107" s="55"/>
      <c r="H107" s="55"/>
      <c r="I107" s="14">
        <v>2.92</v>
      </c>
      <c r="J107" s="61"/>
      <c r="K107" s="64"/>
      <c r="L107" s="60">
        <f t="shared" si="6"/>
        <v>6513.1592800000008</v>
      </c>
    </row>
    <row r="108" spans="1:15" x14ac:dyDescent="0.25">
      <c r="A108" s="52" t="s">
        <v>344</v>
      </c>
      <c r="B108" s="53" t="s">
        <v>345</v>
      </c>
      <c r="C108" s="54"/>
      <c r="D108" s="55"/>
      <c r="E108" s="56"/>
      <c r="F108" s="54">
        <v>33.06</v>
      </c>
      <c r="G108" s="11">
        <v>33.06</v>
      </c>
      <c r="H108" s="11">
        <v>27.86</v>
      </c>
      <c r="I108" s="14">
        <v>32.68</v>
      </c>
      <c r="J108" s="61"/>
      <c r="K108" s="64">
        <f t="shared" si="4"/>
        <v>12362.525959999961</v>
      </c>
      <c r="L108" s="60">
        <f t="shared" si="6"/>
        <v>69503.439439999958</v>
      </c>
    </row>
    <row r="109" spans="1:15" x14ac:dyDescent="0.25">
      <c r="A109" s="52" t="s">
        <v>350</v>
      </c>
      <c r="B109" s="53" t="s">
        <v>355</v>
      </c>
      <c r="C109" s="54"/>
      <c r="D109" s="55"/>
      <c r="E109" s="56"/>
      <c r="F109" s="14">
        <v>5.7</v>
      </c>
      <c r="G109" s="55"/>
      <c r="H109" s="55"/>
      <c r="I109" s="14">
        <v>5.7</v>
      </c>
      <c r="J109" s="61"/>
      <c r="K109" s="64"/>
      <c r="L109" s="60">
        <f t="shared" si="6"/>
        <v>12714.043799999996</v>
      </c>
    </row>
    <row r="110" spans="1:15" x14ac:dyDescent="0.25">
      <c r="A110" s="52" t="s">
        <v>115</v>
      </c>
      <c r="B110" s="53" t="s">
        <v>284</v>
      </c>
      <c r="C110" s="54"/>
      <c r="D110" s="55"/>
      <c r="E110" s="56"/>
      <c r="F110" s="14">
        <v>3.0226999999999999</v>
      </c>
      <c r="G110" s="55"/>
      <c r="H110" s="55"/>
      <c r="I110" s="14">
        <v>3.0226999999999999</v>
      </c>
      <c r="J110" s="61"/>
      <c r="K110" s="64"/>
      <c r="L110" s="60">
        <f t="shared" si="6"/>
        <v>6742.2351217999958</v>
      </c>
      <c r="N110" s="15"/>
      <c r="O110" s="15"/>
    </row>
    <row r="111" spans="1:15" ht="15.75" thickBot="1" x14ac:dyDescent="0.3">
      <c r="A111" s="34"/>
      <c r="B111" s="26" t="s">
        <v>368</v>
      </c>
      <c r="C111" s="27"/>
      <c r="D111" s="32">
        <f>SUM(D2:D110)</f>
        <v>5853.7682999999997</v>
      </c>
      <c r="E111" s="28"/>
      <c r="F111" s="27"/>
      <c r="G111" s="32">
        <f t="shared" ref="G111:L111" si="7">SUM(G2:G110)</f>
        <v>5303.9582000000019</v>
      </c>
      <c r="H111" s="32">
        <f t="shared" si="7"/>
        <v>4203.4980999999998</v>
      </c>
      <c r="I111" s="33">
        <f t="shared" si="7"/>
        <v>3470.4076999999993</v>
      </c>
      <c r="J111" s="29">
        <f t="shared" si="7"/>
        <v>6572145.6821987992</v>
      </c>
      <c r="K111" s="30">
        <f t="shared" si="7"/>
        <v>3851725.4977425984</v>
      </c>
      <c r="L111" s="31">
        <f t="shared" si="7"/>
        <v>5733411.8809207985</v>
      </c>
    </row>
    <row r="112" spans="1:15" x14ac:dyDescent="0.25">
      <c r="B112" s="112"/>
      <c r="C112" s="112"/>
      <c r="D112" s="112"/>
      <c r="E112" s="112"/>
      <c r="F112" s="112"/>
    </row>
    <row r="113" spans="2:5" x14ac:dyDescent="0.25">
      <c r="B113" s="35" t="s">
        <v>385</v>
      </c>
      <c r="C113" s="36"/>
      <c r="D113" s="37"/>
      <c r="E113" s="37"/>
    </row>
    <row r="114" spans="2:5" x14ac:dyDescent="0.25">
      <c r="B114" s="35" t="s">
        <v>386</v>
      </c>
      <c r="C114" s="36"/>
      <c r="D114" s="37"/>
      <c r="E114" s="37"/>
    </row>
    <row r="115" spans="2:5" x14ac:dyDescent="0.25">
      <c r="B115" s="35" t="s">
        <v>387</v>
      </c>
      <c r="C115" s="36"/>
      <c r="D115" s="37"/>
      <c r="E115" s="37"/>
    </row>
    <row r="116" spans="2:5" x14ac:dyDescent="0.25">
      <c r="B116" s="35" t="s">
        <v>393</v>
      </c>
      <c r="C116" s="36"/>
      <c r="D116" s="37"/>
      <c r="E116" s="37"/>
    </row>
    <row r="117" spans="2:5" x14ac:dyDescent="0.25">
      <c r="B117" s="35" t="s">
        <v>392</v>
      </c>
      <c r="C117" s="36"/>
      <c r="D117" s="37"/>
      <c r="E117" s="37"/>
    </row>
    <row r="118" spans="2:5" x14ac:dyDescent="0.25">
      <c r="B118" s="38" t="s">
        <v>388</v>
      </c>
      <c r="C118" s="36"/>
      <c r="D118" s="37"/>
      <c r="E118" s="37"/>
    </row>
    <row r="119" spans="2:5" x14ac:dyDescent="0.25">
      <c r="B119" s="39" t="s">
        <v>389</v>
      </c>
      <c r="C119" s="36"/>
      <c r="D119" s="37"/>
      <c r="E119" s="37"/>
    </row>
    <row r="120" spans="2:5" x14ac:dyDescent="0.25">
      <c r="B120" s="40" t="s">
        <v>404</v>
      </c>
      <c r="C120" s="36"/>
      <c r="D120" s="37"/>
      <c r="E120" s="37"/>
    </row>
    <row r="121" spans="2:5" x14ac:dyDescent="0.25">
      <c r="B121" s="40" t="s">
        <v>390</v>
      </c>
      <c r="C121" s="36"/>
      <c r="D121" s="37"/>
      <c r="E121" s="37"/>
    </row>
    <row r="122" spans="2:5" x14ac:dyDescent="0.25">
      <c r="B122" s="40" t="s">
        <v>394</v>
      </c>
      <c r="C122" s="36"/>
      <c r="D122" s="37"/>
      <c r="E122" s="37"/>
    </row>
    <row r="123" spans="2:5" x14ac:dyDescent="0.25">
      <c r="B123" s="35" t="s">
        <v>391</v>
      </c>
      <c r="C123" s="36"/>
      <c r="D123" s="37"/>
      <c r="E123" s="37"/>
    </row>
    <row r="124" spans="2:5" x14ac:dyDescent="0.25">
      <c r="B124" s="41" t="s">
        <v>421</v>
      </c>
    </row>
    <row r="125" spans="2:5" x14ac:dyDescent="0.25">
      <c r="B125" s="35" t="s">
        <v>422</v>
      </c>
    </row>
    <row r="126" spans="2:5" x14ac:dyDescent="0.25">
      <c r="B126" s="35" t="s">
        <v>423</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Summary</vt:lpstr>
      <vt:lpstr>NOx Emissions</vt:lpstr>
      <vt:lpstr>VOC Emissions</vt:lpstr>
      <vt:lpstr>NOx Fee Calc</vt:lpstr>
      <vt:lpstr>VOC Fee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Cummins, Nicholas [DEP]</dc:creator>
  <cp:lastModifiedBy>Cummins, Nicholas [DEP]</cp:lastModifiedBy>
  <dcterms:created xsi:type="dcterms:W3CDTF">2024-10-16T18:13:29Z</dcterms:created>
  <dcterms:modified xsi:type="dcterms:W3CDTF">2024-12-04T14:40:59Z</dcterms:modified>
</cp:coreProperties>
</file>