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DE1EEB17-1B1B-4F71-AADA-A33D124A1B7B}" xr6:coauthVersionLast="47" xr6:coauthVersionMax="47" xr10:uidLastSave="{00000000-0000-0000-0000-000000000000}"/>
  <bookViews>
    <workbookView xWindow="-110" yWindow="-110" windowWidth="19420" windowHeight="10420" tabRatio="783" xr2:uid="{00000000-000D-0000-FFFF-FFFF00000000}"/>
  </bookViews>
  <sheets>
    <sheet name="North NAA DVs" sheetId="1" r:id="rId1"/>
    <sheet name="South NAA DVs" sheetId="2" r:id="rId2"/>
    <sheet name="North NJ Historic DVs" sheetId="3" r:id="rId3"/>
    <sheet name="South NJ Historic DV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4" i="1" l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7" i="1"/>
  <c r="AH8" i="1"/>
  <c r="AH9" i="1"/>
  <c r="AH10" i="1"/>
  <c r="AH11" i="1"/>
  <c r="AH12" i="1"/>
  <c r="AK7" i="2"/>
  <c r="AI20" i="2"/>
  <c r="AE27" i="2" l="1"/>
  <c r="AD27" i="2"/>
  <c r="AC27" i="2"/>
  <c r="AB27" i="2"/>
  <c r="AE23" i="2"/>
  <c r="AD23" i="2"/>
  <c r="AC23" i="2"/>
  <c r="AB23" i="2"/>
  <c r="AH20" i="2"/>
  <c r="AG20" i="2"/>
  <c r="AF20" i="2"/>
  <c r="AH17" i="2"/>
  <c r="AG17" i="2"/>
  <c r="AF17" i="2"/>
  <c r="AE17" i="2"/>
  <c r="AD17" i="2"/>
  <c r="AD8" i="2"/>
  <c r="AC8" i="2"/>
  <c r="AB8" i="2"/>
  <c r="AJ7" i="2"/>
  <c r="AI7" i="2"/>
  <c r="AH7" i="2"/>
  <c r="AG7" i="2"/>
  <c r="AF7" i="2"/>
  <c r="AE7" i="2"/>
  <c r="AD7" i="2"/>
  <c r="AC7" i="2"/>
  <c r="AK11" i="2"/>
  <c r="AJ11" i="2"/>
  <c r="AK10" i="2"/>
  <c r="AJ10" i="2"/>
  <c r="AI23" i="2"/>
  <c r="AI22" i="2"/>
  <c r="AI21" i="2"/>
  <c r="AI19" i="2"/>
  <c r="AI18" i="2"/>
  <c r="AI17" i="2"/>
  <c r="AI16" i="2"/>
  <c r="AI15" i="2"/>
  <c r="AH18" i="2"/>
  <c r="AH16" i="2"/>
  <c r="AH15" i="2"/>
  <c r="AH22" i="2"/>
  <c r="AH21" i="2"/>
  <c r="AH19" i="2"/>
  <c r="AH14" i="2"/>
  <c r="AH13" i="2"/>
  <c r="AH12" i="2"/>
  <c r="AH11" i="2"/>
  <c r="AH10" i="2"/>
  <c r="AB19" i="2"/>
  <c r="AB17" i="2"/>
  <c r="AB22" i="2"/>
  <c r="AB14" i="2" l="1"/>
  <c r="AK15" i="2" l="1"/>
  <c r="AJ15" i="2"/>
  <c r="AG15" i="2"/>
  <c r="AJ16" i="2"/>
  <c r="AC19" i="2"/>
  <c r="AH25" i="2" l="1"/>
  <c r="AI13" i="2" l="1"/>
  <c r="AJ27" i="2"/>
  <c r="AJ26" i="2"/>
  <c r="AJ25" i="2"/>
  <c r="AJ23" i="2"/>
  <c r="AJ22" i="2"/>
  <c r="AJ21" i="2"/>
  <c r="AJ20" i="2"/>
  <c r="AJ19" i="2"/>
  <c r="AJ18" i="2"/>
  <c r="AJ17" i="2"/>
  <c r="AJ14" i="2"/>
  <c r="AJ13" i="2"/>
  <c r="AJ12" i="2"/>
  <c r="AJ9" i="2"/>
  <c r="AJ8" i="2"/>
  <c r="AH8" i="2"/>
  <c r="AH9" i="2"/>
  <c r="AH23" i="2"/>
  <c r="AH26" i="2"/>
  <c r="AH27" i="2"/>
  <c r="AK27" i="2"/>
  <c r="AK25" i="2"/>
  <c r="AK23" i="2"/>
  <c r="AK19" i="2"/>
  <c r="AK12" i="2"/>
  <c r="AK9" i="2"/>
  <c r="AK8" i="2"/>
  <c r="AI27" i="2"/>
  <c r="AI25" i="2"/>
  <c r="AI14" i="2"/>
  <c r="AI12" i="2"/>
  <c r="AI11" i="2"/>
  <c r="AI10" i="2"/>
  <c r="AI9" i="2"/>
  <c r="AI8" i="2"/>
  <c r="AN7" i="4" l="1"/>
  <c r="AN8" i="4"/>
  <c r="AN9" i="4"/>
  <c r="AN10" i="4"/>
  <c r="AN11" i="4"/>
  <c r="AN12" i="4"/>
  <c r="AL5" i="4"/>
  <c r="AL7" i="4"/>
  <c r="AL12" i="4"/>
  <c r="AN5" i="4"/>
  <c r="AN6" i="4"/>
  <c r="AG25" i="1" l="1"/>
  <c r="AK20" i="2"/>
  <c r="AK18" i="2"/>
  <c r="AK17" i="2"/>
  <c r="AK16" i="2"/>
  <c r="AK13" i="2"/>
  <c r="AI26" i="2"/>
  <c r="AO11" i="4" l="1"/>
  <c r="AO6" i="4"/>
  <c r="AO7" i="4"/>
  <c r="AO8" i="4"/>
  <c r="AO9" i="4"/>
  <c r="AO10" i="4"/>
  <c r="AK14" i="2"/>
  <c r="AO12" i="4" s="1"/>
  <c r="AK21" i="2"/>
  <c r="AK22" i="2"/>
  <c r="AK26" i="2"/>
  <c r="AO5" i="4"/>
  <c r="AG27" i="1"/>
  <c r="AG21" i="1"/>
  <c r="AG20" i="1"/>
  <c r="AM5" i="3"/>
  <c r="AM13" i="3"/>
  <c r="AM12" i="3"/>
  <c r="AM10" i="3"/>
  <c r="AM9" i="3"/>
  <c r="AM8" i="3"/>
  <c r="AM7" i="3"/>
  <c r="AM6" i="3"/>
  <c r="AM12" i="4"/>
  <c r="AM11" i="4"/>
  <c r="AM10" i="4"/>
  <c r="AM9" i="4"/>
  <c r="AM8" i="4"/>
  <c r="AM7" i="4"/>
  <c r="AM6" i="4"/>
  <c r="AM5" i="4"/>
  <c r="AG8" i="1"/>
  <c r="AG7" i="1"/>
  <c r="AG14" i="1"/>
  <c r="AG12" i="1"/>
  <c r="AG11" i="1"/>
  <c r="AG10" i="1"/>
  <c r="AG9" i="1"/>
  <c r="AG33" i="1"/>
  <c r="AG32" i="1"/>
  <c r="AG31" i="1"/>
  <c r="AG30" i="1"/>
  <c r="AG29" i="1"/>
  <c r="AG28" i="1"/>
  <c r="AG26" i="1"/>
  <c r="AG24" i="1"/>
  <c r="AG23" i="1"/>
  <c r="AG22" i="1"/>
  <c r="AG19" i="1"/>
  <c r="AG18" i="1"/>
  <c r="AG17" i="1"/>
  <c r="AG16" i="1"/>
  <c r="AG15" i="1"/>
  <c r="AL7" i="3" l="1"/>
  <c r="AL9" i="3"/>
  <c r="AL5" i="3"/>
  <c r="AG8" i="2"/>
  <c r="AG9" i="2"/>
  <c r="AG10" i="2"/>
  <c r="AG11" i="2"/>
  <c r="AG12" i="2"/>
  <c r="AG13" i="2"/>
  <c r="AG14" i="2"/>
  <c r="AG16" i="2"/>
  <c r="AG18" i="2"/>
  <c r="AG19" i="2"/>
  <c r="AG21" i="2"/>
  <c r="AG22" i="2"/>
  <c r="AG23" i="2"/>
  <c r="AG25" i="2"/>
  <c r="AG26" i="2"/>
  <c r="AG27" i="2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C10" i="2"/>
  <c r="AF8" i="2"/>
  <c r="AE9" i="2"/>
  <c r="AE8" i="2"/>
  <c r="AF9" i="2"/>
  <c r="AE10" i="2"/>
  <c r="AF10" i="2"/>
  <c r="AE11" i="2"/>
  <c r="AF11" i="2"/>
  <c r="AE12" i="2"/>
  <c r="AF12" i="2"/>
  <c r="AE13" i="2"/>
  <c r="AF13" i="2"/>
  <c r="AE14" i="2"/>
  <c r="AF14" i="2"/>
  <c r="AE15" i="2"/>
  <c r="AF15" i="2"/>
  <c r="AE16" i="2"/>
  <c r="AF16" i="2"/>
  <c r="AE18" i="2"/>
  <c r="AF18" i="2"/>
  <c r="AE19" i="2"/>
  <c r="AF19" i="2"/>
  <c r="AE20" i="2"/>
  <c r="AE21" i="2"/>
  <c r="AF21" i="2"/>
  <c r="AE22" i="2"/>
  <c r="AF22" i="2"/>
  <c r="AF23" i="2"/>
  <c r="AE25" i="2"/>
  <c r="AF25" i="2"/>
  <c r="AE26" i="2"/>
  <c r="AF26" i="2"/>
  <c r="AF27" i="2"/>
  <c r="AD9" i="2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C32" i="1"/>
  <c r="AB32" i="1"/>
  <c r="AA32" i="1"/>
  <c r="AK7" i="4" l="1"/>
  <c r="AJ7" i="4"/>
  <c r="AK12" i="4"/>
  <c r="AJ12" i="4"/>
  <c r="AK9" i="3"/>
  <c r="AK7" i="3"/>
  <c r="AJ5" i="3"/>
  <c r="AJ7" i="3"/>
  <c r="AK5" i="3"/>
  <c r="AJ11" i="3"/>
  <c r="AJ9" i="3"/>
  <c r="AK11" i="3"/>
  <c r="AD19" i="2"/>
  <c r="AD26" i="2"/>
  <c r="AC26" i="2"/>
  <c r="AB26" i="2"/>
  <c r="AD25" i="2"/>
  <c r="AC25" i="2"/>
  <c r="AB25" i="2"/>
  <c r="AD22" i="2"/>
  <c r="AC22" i="2"/>
  <c r="AD21" i="2"/>
  <c r="AC21" i="2"/>
  <c r="AB21" i="2"/>
  <c r="AD20" i="2"/>
  <c r="AC20" i="2"/>
  <c r="AB20" i="2"/>
  <c r="AD18" i="2"/>
  <c r="AC18" i="2"/>
  <c r="AB18" i="2"/>
  <c r="AC17" i="2"/>
  <c r="AD16" i="2"/>
  <c r="AC16" i="2"/>
  <c r="AB16" i="2"/>
  <c r="AD15" i="2"/>
  <c r="AC15" i="2"/>
  <c r="AB15" i="2"/>
  <c r="AD14" i="2"/>
  <c r="AC14" i="2"/>
  <c r="AD13" i="2"/>
  <c r="AC13" i="2"/>
  <c r="AB13" i="2"/>
  <c r="AD12" i="2"/>
  <c r="AC12" i="2"/>
  <c r="AB12" i="2"/>
  <c r="AD11" i="2"/>
  <c r="AC11" i="2"/>
  <c r="AB11" i="2"/>
  <c r="AD10" i="2"/>
  <c r="AB10" i="2"/>
  <c r="AC9" i="2"/>
  <c r="AB9" i="2"/>
  <c r="AB7" i="2"/>
  <c r="AC31" i="1" l="1"/>
  <c r="AB31" i="1"/>
  <c r="AA31" i="1"/>
  <c r="AC30" i="1"/>
  <c r="AB30" i="1"/>
  <c r="AA30" i="1"/>
  <c r="AC29" i="1"/>
  <c r="AB29" i="1"/>
  <c r="AA29" i="1"/>
  <c r="AC28" i="1"/>
  <c r="AB28" i="1"/>
  <c r="AA28" i="1"/>
  <c r="AC27" i="1"/>
  <c r="AB27" i="1"/>
  <c r="AA27" i="1"/>
  <c r="AC26" i="1"/>
  <c r="AB26" i="1"/>
  <c r="AA26" i="1"/>
  <c r="AC25" i="1"/>
  <c r="AB25" i="1"/>
  <c r="AA25" i="1"/>
  <c r="AC24" i="1"/>
  <c r="AB24" i="1"/>
  <c r="AA24" i="1"/>
  <c r="AC23" i="1"/>
  <c r="AB23" i="1"/>
  <c r="AA23" i="1"/>
  <c r="AC15" i="1"/>
  <c r="AB15" i="1"/>
  <c r="AA15" i="1"/>
  <c r="AC14" i="1"/>
  <c r="AB14" i="1"/>
  <c r="AA14" i="1"/>
  <c r="AC13" i="1"/>
  <c r="AB13" i="1"/>
  <c r="AA13" i="1"/>
  <c r="AC12" i="1"/>
  <c r="AB12" i="1"/>
  <c r="AA12" i="1"/>
  <c r="AC11" i="1"/>
  <c r="AB11" i="1"/>
  <c r="AA11" i="1"/>
  <c r="AC10" i="1"/>
  <c r="AB10" i="1"/>
  <c r="AA10" i="1"/>
  <c r="AC9" i="1"/>
  <c r="AB9" i="1"/>
  <c r="AA9" i="1"/>
  <c r="AC8" i="1"/>
  <c r="AB8" i="1"/>
  <c r="AA8" i="1"/>
  <c r="AC7" i="1"/>
  <c r="AB7" i="1"/>
  <c r="AA7" i="1"/>
  <c r="AC22" i="1"/>
  <c r="AB22" i="1"/>
  <c r="AA22" i="1"/>
  <c r="AC21" i="1"/>
  <c r="AB21" i="1"/>
  <c r="AA21" i="1"/>
  <c r="AC20" i="1"/>
  <c r="AB20" i="1"/>
  <c r="AA20" i="1"/>
  <c r="AC19" i="1"/>
  <c r="AB19" i="1"/>
  <c r="AA19" i="1"/>
  <c r="AC18" i="1"/>
  <c r="AB18" i="1"/>
  <c r="AA18" i="1"/>
  <c r="AC17" i="1"/>
  <c r="AB17" i="1"/>
  <c r="AA17" i="1"/>
  <c r="AC16" i="1"/>
  <c r="AB16" i="1"/>
  <c r="AA16" i="1"/>
</calcChain>
</file>

<file path=xl/sharedStrings.xml><?xml version="1.0" encoding="utf-8"?>
<sst xmlns="http://schemas.openxmlformats.org/spreadsheetml/2006/main" count="735" uniqueCount="217">
  <si>
    <t xml:space="preserve">State </t>
  </si>
  <si>
    <t>Monitor Site</t>
  </si>
  <si>
    <t xml:space="preserve">AQS Monitor ID </t>
  </si>
  <si>
    <t>Design Values</t>
  </si>
  <si>
    <t>NJ</t>
  </si>
  <si>
    <t>340170006</t>
  </si>
  <si>
    <t>340273001</t>
  </si>
  <si>
    <t>340410007</t>
  </si>
  <si>
    <t>340190001</t>
  </si>
  <si>
    <t>340030006</t>
  </si>
  <si>
    <t>340250005</t>
  </si>
  <si>
    <t>340130003</t>
  </si>
  <si>
    <t>340315001</t>
  </si>
  <si>
    <t>340230011</t>
  </si>
  <si>
    <t>Bayonne</t>
  </si>
  <si>
    <t>Chester</t>
  </si>
  <si>
    <t>Columbia</t>
  </si>
  <si>
    <t>Flemington</t>
  </si>
  <si>
    <t>Leonia</t>
  </si>
  <si>
    <t>Monmouth University</t>
  </si>
  <si>
    <t>Newark Firehouse</t>
  </si>
  <si>
    <t>Ramapo</t>
  </si>
  <si>
    <t>Rutgers University</t>
  </si>
  <si>
    <t>Annual Fourth High</t>
  </si>
  <si>
    <t>NY</t>
  </si>
  <si>
    <t>Babylon</t>
  </si>
  <si>
    <t>Convent Av (CCNY)</t>
  </si>
  <si>
    <t>Holtsville</t>
  </si>
  <si>
    <t>IS52</t>
  </si>
  <si>
    <t>Pfizer Lab</t>
  </si>
  <si>
    <t>Queens</t>
  </si>
  <si>
    <t>Riverhead</t>
  </si>
  <si>
    <t>South Mountain Rd
(Rockland County)</t>
  </si>
  <si>
    <t>White Plains</t>
  </si>
  <si>
    <t>361030002</t>
  </si>
  <si>
    <t>360610135</t>
  </si>
  <si>
    <t>361030009</t>
  </si>
  <si>
    <t>360050110</t>
  </si>
  <si>
    <t>360050133</t>
  </si>
  <si>
    <t>360810124</t>
  </si>
  <si>
    <t>361030004</t>
  </si>
  <si>
    <t>360870005</t>
  </si>
  <si>
    <t>361192004</t>
  </si>
  <si>
    <t>CT</t>
  </si>
  <si>
    <t>Criscuolo Park</t>
  </si>
  <si>
    <t>Danbury (Western 
Conn State Univ)</t>
  </si>
  <si>
    <t>Greenwich</t>
  </si>
  <si>
    <t>Stratford</t>
  </si>
  <si>
    <t>Westport (Sherwood 
Island Connector)</t>
  </si>
  <si>
    <t>090090027</t>
  </si>
  <si>
    <t>090011123</t>
  </si>
  <si>
    <t>090010017</t>
  </si>
  <si>
    <t>090013007</t>
  </si>
  <si>
    <t>090019003</t>
  </si>
  <si>
    <t>Year</t>
  </si>
  <si>
    <t>Units</t>
  </si>
  <si>
    <t>ppb</t>
  </si>
  <si>
    <t>Ancora State Hospital</t>
  </si>
  <si>
    <t>Brigantine</t>
  </si>
  <si>
    <t>Camden Spruce St</t>
  </si>
  <si>
    <t>Clarksboro</t>
  </si>
  <si>
    <t>Colliers Mills</t>
  </si>
  <si>
    <t>Millville</t>
  </si>
  <si>
    <t>Rider University</t>
  </si>
  <si>
    <t>340071001</t>
  </si>
  <si>
    <t>340010006</t>
  </si>
  <si>
    <t>340070002</t>
  </si>
  <si>
    <t>340150002</t>
  </si>
  <si>
    <t>340290006</t>
  </si>
  <si>
    <t>340110007</t>
  </si>
  <si>
    <t>340210005</t>
  </si>
  <si>
    <t>2009-2011</t>
  </si>
  <si>
    <t>2010-2012</t>
  </si>
  <si>
    <t>2011-2013</t>
  </si>
  <si>
    <t>2012-2014</t>
  </si>
  <si>
    <t>2013-2015</t>
  </si>
  <si>
    <t>2014-2016</t>
  </si>
  <si>
    <t>New Castle (BCSP)</t>
  </si>
  <si>
    <t>New Castle (BELLFNT2)</t>
  </si>
  <si>
    <t>New Castle (LUMS 2)</t>
  </si>
  <si>
    <t>New Castle (MLK)</t>
  </si>
  <si>
    <t>100031013</t>
  </si>
  <si>
    <t>100031007</t>
  </si>
  <si>
    <t>100032004</t>
  </si>
  <si>
    <t>DE</t>
  </si>
  <si>
    <t>MD</t>
  </si>
  <si>
    <t>Cecil (Fair Hill)</t>
  </si>
  <si>
    <t>240150003</t>
  </si>
  <si>
    <t>Bucks (BRIS)</t>
  </si>
  <si>
    <t>Chester (NEWG)</t>
  </si>
  <si>
    <t>Delaware (CHES)</t>
  </si>
  <si>
    <t>Montgomery (NORR)</t>
  </si>
  <si>
    <t>Philadelphia (BAX)</t>
  </si>
  <si>
    <t>Philadelphia (LAB)</t>
  </si>
  <si>
    <t>Philadelphia (NEA)</t>
  </si>
  <si>
    <t>PA</t>
  </si>
  <si>
    <t>340219991</t>
  </si>
  <si>
    <t>Washington Crossing</t>
  </si>
  <si>
    <t>'86-'88</t>
  </si>
  <si>
    <t>'87-'89</t>
  </si>
  <si>
    <t>'88-'90</t>
  </si>
  <si>
    <t>'89- '91</t>
  </si>
  <si>
    <t>'90-'92</t>
  </si>
  <si>
    <t>'91- '93</t>
  </si>
  <si>
    <t>'92-'94</t>
  </si>
  <si>
    <t>'93-'95</t>
  </si>
  <si>
    <t>'94-'96</t>
  </si>
  <si>
    <t>'95-'97</t>
  </si>
  <si>
    <t>'96-'98</t>
  </si>
  <si>
    <t>'97-'99</t>
  </si>
  <si>
    <t>'98-'00</t>
  </si>
  <si>
    <t>'99- '01</t>
  </si>
  <si>
    <t>'00-'02</t>
  </si>
  <si>
    <t>'01- '03</t>
  </si>
  <si>
    <t>'02-'04</t>
  </si>
  <si>
    <t>'03-'05</t>
  </si>
  <si>
    <t>'04-'06</t>
  </si>
  <si>
    <t>'05-'07</t>
  </si>
  <si>
    <t>'06-'08</t>
  </si>
  <si>
    <t>'07-'09</t>
  </si>
  <si>
    <t>'08-'10</t>
  </si>
  <si>
    <t>Annual Design Values (ppb)</t>
  </si>
  <si>
    <t>'09-'11</t>
  </si>
  <si>
    <t>'10-'12</t>
  </si>
  <si>
    <t>'11-'13</t>
  </si>
  <si>
    <t>'12-'14</t>
  </si>
  <si>
    <t>'13-'15</t>
  </si>
  <si>
    <t>'14-'16</t>
  </si>
  <si>
    <t>Susan Wagner/Fresh Kills</t>
  </si>
  <si>
    <t>Philadelphia (NEW)</t>
  </si>
  <si>
    <t>2015-2017</t>
  </si>
  <si>
    <t>2016-2018</t>
  </si>
  <si>
    <t>2017-2019</t>
  </si>
  <si>
    <t>'15-'17</t>
  </si>
  <si>
    <t>'16-'18</t>
  </si>
  <si>
    <t>'17-'19</t>
  </si>
  <si>
    <t>Notes</t>
  </si>
  <si>
    <t>Madison-Beach Rd
(Hammonasset State Park)</t>
  </si>
  <si>
    <t>Middletown/ Middletown CVH</t>
  </si>
  <si>
    <t>2018-2020</t>
  </si>
  <si>
    <t>090093002/ 090099002</t>
  </si>
  <si>
    <t>360850067/ 360850111</t>
  </si>
  <si>
    <t>090070007/ 090079007</t>
  </si>
  <si>
    <t>2019-2021</t>
  </si>
  <si>
    <t>Flax Pond</t>
  </si>
  <si>
    <t>Legend</t>
  </si>
  <si>
    <t>2020-2022</t>
  </si>
  <si>
    <t>Ozone Monitoring Data Northern NJ-NY-CT Nonattainment Area</t>
  </si>
  <si>
    <t>Prelim</t>
  </si>
  <si>
    <t>2021-2023</t>
  </si>
  <si>
    <t>Greater than 84</t>
  </si>
  <si>
    <t>Greater than 70</t>
  </si>
  <si>
    <t>Greater than 75</t>
  </si>
  <si>
    <t>Ozone Monitoring Data Southern NJ-PA-DE-MD Nonattainment Area</t>
  </si>
  <si>
    <t>Red Font</t>
  </si>
  <si>
    <t>Invalid Data</t>
  </si>
  <si>
    <t>Ozone Monitoring Data, Historical Northern New Jersey Design Values, 1988-2023</t>
  </si>
  <si>
    <t>Ozone Monitoring Data, Historical Southern New Jersey Design Values, 1988-2023</t>
  </si>
  <si>
    <t>Air Quality Design Values | US EPA</t>
  </si>
  <si>
    <t>1. Data Sources:</t>
  </si>
  <si>
    <t>80</t>
  </si>
  <si>
    <t>EE = Exceptional Event data</t>
  </si>
  <si>
    <t>Data 2016 and prior, AQS certified data</t>
  </si>
  <si>
    <t>AQS certified data and/or USEPA Data downloaded from:</t>
  </si>
  <si>
    <t>Monitor Closed 9/2022</t>
  </si>
  <si>
    <t>2022-2024</t>
  </si>
  <si>
    <t>'18-'20</t>
  </si>
  <si>
    <t>'19-'21</t>
  </si>
  <si>
    <t>'20-'22</t>
  </si>
  <si>
    <t>'21-'23</t>
  </si>
  <si>
    <t>'22-'24</t>
  </si>
  <si>
    <t>Data 2017- 2023:</t>
  </si>
  <si>
    <t>Preliminary 2024 Data:</t>
  </si>
  <si>
    <t>Ozone Watch | US EPA</t>
  </si>
  <si>
    <t>2023 June 2</t>
  </si>
  <si>
    <t>2023 June 29</t>
  </si>
  <si>
    <t>2023 June 30</t>
  </si>
  <si>
    <t>At Camden Spruce St and Clarksboro</t>
  </si>
  <si>
    <t>At Camden Spruce St, Clarksboro, and Colliers Mills</t>
  </si>
  <si>
    <t>At Camden Spruce St, Clarksboro, Colliers Mills, and Washington Crossing</t>
  </si>
  <si>
    <t>With EE Dates</t>
  </si>
  <si>
    <t>Prelim WO EE Dates</t>
  </si>
  <si>
    <t>USEPA Data last downloaded 1/24/25 from:</t>
  </si>
  <si>
    <t>Data as of 1/24/25</t>
  </si>
  <si>
    <t>Monitor Values Report | US EPA</t>
  </si>
  <si>
    <t>Data 2017- 2023 with Exceptional Event Data included:</t>
  </si>
  <si>
    <t>Dated May 28, 2024</t>
  </si>
  <si>
    <t>New Jersey Exceptional Event Demonstration Analysis for Ozone During April 13, 2023, June 2, 2023, and June 29 - 30, 2023</t>
  </si>
  <si>
    <t>Preliminary 2023 Data with Exceptional Event Data excluded:</t>
  </si>
  <si>
    <t>2023 April 13</t>
  </si>
  <si>
    <t>At  Clarksboro, Colliers Mills, and Washington Crossing</t>
  </si>
  <si>
    <t>2. Additional Exceptional Event Data:</t>
  </si>
  <si>
    <t>3. Washington Crossing Monitor is a USEPA castnet monitor.</t>
  </si>
  <si>
    <t>and</t>
  </si>
  <si>
    <t>The Ozone Watch Data was used when there was no data in the Monitor Values Report</t>
  </si>
  <si>
    <t>Monmouth University, NJ data excludes May 25, 2016 exceptional event data</t>
  </si>
  <si>
    <t>Westport, CT data excludes May 25 and 26, 2016 exceptional event data</t>
  </si>
  <si>
    <t>All NJ data excludes May 25 and May 26, 2016 exceptional event data except Monmouth University</t>
  </si>
  <si>
    <t>All NJ data excludes May 25, 2016 exceptional event data; Rider University and Washington Crossing also exclude May 26, 2016 exceptional event data</t>
  </si>
  <si>
    <t>Cecil, MD data excludes May 25 and May 26, 2016 and July 22, 2016 exceptional event data</t>
  </si>
  <si>
    <t>Montgomery, PA excludes May 25 and 26, 2016 exceptional event data</t>
  </si>
  <si>
    <t>At Clarksboro, Colliers Mills, and Washington Crossing</t>
  </si>
  <si>
    <t>In the event of a conflict, Monitor Values Report Data was used</t>
  </si>
  <si>
    <t>Madison CT monitor 090093002 ends in 2012 and Madison-Beach Rd CT monitor 090099002 starts in 2013</t>
  </si>
  <si>
    <t>Middletown CT monitor 090070007 ends in 2017 and Middletown CVH CT monitor 090079007 starts in 2018</t>
  </si>
  <si>
    <t>Susan Wagner NY monitor 360850067 ends in 2017 and Fresh Kills NY monitor 360850111 starts in 2018</t>
  </si>
  <si>
    <t>Philadelphia (NEW) monitor started in 2013</t>
  </si>
  <si>
    <t xml:space="preserve">Camden Spruce Street monitor closed in June 2024, a new monitor, South Camden, replaced it and began in June 2024. </t>
  </si>
  <si>
    <t>Newark Lab / Newark Firehouse</t>
  </si>
  <si>
    <t>340130011 / 340130003</t>
  </si>
  <si>
    <t>NA = No Data or Incomplete data</t>
  </si>
  <si>
    <t>Newark Firehouse monitor closed 9/2022</t>
  </si>
  <si>
    <t>NA</t>
  </si>
  <si>
    <t>Camden Lab / Camden Spruce St</t>
  </si>
  <si>
    <t>340070003 / 340070002</t>
  </si>
  <si>
    <t>Prelim With 2023 EE Dates</t>
  </si>
  <si>
    <t>Prelim WO 2023 EE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</si>
</sst>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abic Typesetting"/>
      <family val="4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7CE"/>
        <bgColor indexed="64"/>
      </patternFill>
    </fill>
    <fill>
      <patternFill patternType="solid">
        <fgColor rgb="FFD8BDE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2" xfId="1" applyNumberFormat="1" applyBorder="1" applyAlignment="1">
      <alignment horizontal="center"/>
    </xf>
    <xf numFmtId="0" fontId="3" fillId="0" borderId="1" xfId="0" applyFont="1" applyBorder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1" applyBorder="1" applyAlignment="1">
      <alignment vertical="center"/>
    </xf>
    <xf numFmtId="164" fontId="1" fillId="0" borderId="1" xfId="1" applyNumberForma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2" applyAlignment="1">
      <alignment vertic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/>
    </xf>
    <xf numFmtId="49" fontId="1" fillId="0" borderId="1" xfId="1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4" fontId="1" fillId="0" borderId="1" xfId="2" applyNumberForma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1" fontId="1" fillId="0" borderId="0" xfId="1" applyNumberFormat="1" applyAlignment="1">
      <alignment horizontal="center" vertical="center"/>
    </xf>
    <xf numFmtId="0" fontId="3" fillId="0" borderId="4" xfId="0" applyFont="1" applyBorder="1"/>
    <xf numFmtId="0" fontId="3" fillId="0" borderId="0" xfId="0" applyFont="1"/>
    <xf numFmtId="0" fontId="7" fillId="0" borderId="0" xfId="0" applyFont="1" applyAlignment="1">
      <alignment vertical="center"/>
    </xf>
    <xf numFmtId="1" fontId="1" fillId="0" borderId="7" xfId="1" applyNumberForma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1" fillId="0" borderId="0" xfId="10" applyFont="1"/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4" borderId="0" xfId="0" applyFont="1" applyFill="1" applyAlignment="1">
      <alignment horizontal="left" vertical="center"/>
    </xf>
    <xf numFmtId="0" fontId="1" fillId="3" borderId="0" xfId="9" applyFont="1" applyFill="1" applyBorder="1" applyAlignment="1">
      <alignment horizontal="left" vertical="center"/>
    </xf>
    <xf numFmtId="0" fontId="12" fillId="0" borderId="0" xfId="0" applyFont="1"/>
    <xf numFmtId="1" fontId="2" fillId="0" borderId="1" xfId="1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" fontId="1" fillId="0" borderId="5" xfId="1" applyNumberForma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1" fillId="0" borderId="0" xfId="10" applyFont="1"/>
    <xf numFmtId="0" fontId="3" fillId="0" borderId="1" xfId="0" quotePrefix="1" applyFont="1" applyBorder="1" applyAlignment="1">
      <alignment horizontal="center" vertical="center" wrapText="1"/>
    </xf>
    <xf numFmtId="0" fontId="10" fillId="0" borderId="0" xfId="10"/>
    <xf numFmtId="1" fontId="7" fillId="0" borderId="1" xfId="0" applyNumberFormat="1" applyFont="1" applyBorder="1" applyAlignment="1">
      <alignment horizontal="center" vertical="center"/>
    </xf>
    <xf numFmtId="16" fontId="2" fillId="0" borderId="0" xfId="0" applyNumberFormat="1" applyFont="1" applyAlignment="1">
      <alignment vertical="center"/>
    </xf>
    <xf numFmtId="0" fontId="4" fillId="0" borderId="3" xfId="2" applyFont="1" applyBorder="1" applyAlignment="1">
      <alignment vertical="top" wrapText="1"/>
    </xf>
    <xf numFmtId="0" fontId="1" fillId="0" borderId="3" xfId="2" applyBorder="1" applyAlignment="1">
      <alignment vertical="top" wrapText="1"/>
    </xf>
    <xf numFmtId="0" fontId="1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2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2" fillId="0" borderId="0" xfId="0" applyFont="1" applyAlignment="1">
      <alignment vertical="center" wrapText="1"/>
    </xf>
    <xf numFmtId="17" fontId="2" fillId="0" borderId="0" xfId="0" applyNumberFormat="1" applyFont="1" applyAlignment="1">
      <alignment horizontal="left" vertical="center" wrapText="1"/>
    </xf>
    <xf numFmtId="1" fontId="2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1">
    <cellStyle name="Bad" xfId="9" builtinId="27"/>
    <cellStyle name="Hyperlink" xfId="10" builtinId="8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  <cellStyle name="Normal 5" xfId="7" xr:uid="{00000000-0005-0000-0000-000007000000}"/>
    <cellStyle name="Normal 6" xfId="8" xr:uid="{00000000-0005-0000-0000-000008000000}"/>
  </cellStyles>
  <dxfs count="43"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 patternType="solid">
          <fgColor theme="1"/>
          <bgColor theme="0" tint="-0.499984740745262"/>
        </patternFill>
      </fill>
    </dxf>
    <dxf>
      <font>
        <b/>
        <i val="0"/>
      </font>
      <fill>
        <patternFill patternType="solid">
          <fgColor theme="1"/>
          <bgColor theme="0" tint="-0.24994659260841701"/>
        </patternFill>
      </fill>
      <border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D8E4BC"/>
      <color rgb="FFFFC7CE"/>
      <color rgb="FFD8BDE3"/>
      <color rgb="FF9966FF"/>
      <color rgb="FFFF7C80"/>
      <color rgb="FFCC66FF"/>
      <color rgb="FF99FF66"/>
      <color rgb="FFFF9900"/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outdoor-air-quality-data/ozone-watch" TargetMode="External"/><Relationship Id="rId2" Type="http://schemas.openxmlformats.org/officeDocument/2006/relationships/hyperlink" Target="https://www.epa.gov/outdoor-air-quality-data/monitor-values-report" TargetMode="External"/><Relationship Id="rId1" Type="http://schemas.openxmlformats.org/officeDocument/2006/relationships/hyperlink" Target="https://www.epa.gov/air-trends/air-quality-design-value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outdoor-air-quality-data/ozone-watch" TargetMode="External"/><Relationship Id="rId2" Type="http://schemas.openxmlformats.org/officeDocument/2006/relationships/hyperlink" Target="https://www.epa.gov/outdoor-air-quality-data/monitor-values-report" TargetMode="External"/><Relationship Id="rId1" Type="http://schemas.openxmlformats.org/officeDocument/2006/relationships/hyperlink" Target="https://www.epa.gov/air-trends/air-quality-design-value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outdoor-air-quality-data/ozone-watch" TargetMode="External"/><Relationship Id="rId2" Type="http://schemas.openxmlformats.org/officeDocument/2006/relationships/hyperlink" Target="https://www.epa.gov/outdoor-air-quality-data/monitor-values-report" TargetMode="External"/><Relationship Id="rId1" Type="http://schemas.openxmlformats.org/officeDocument/2006/relationships/hyperlink" Target="https://www.epa.gov/air-trends/air-quality-design-value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air-trends/air-quality-design-values" TargetMode="External"/><Relationship Id="rId2" Type="http://schemas.openxmlformats.org/officeDocument/2006/relationships/hyperlink" Target="https://www.epa.gov/outdoor-air-quality-data/monitor-values-report" TargetMode="External"/><Relationship Id="rId1" Type="http://schemas.openxmlformats.org/officeDocument/2006/relationships/hyperlink" Target="https://www.epa.gov/outdoor-air-quality-data/ozone-watch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5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defaultColWidth="9.26953125" defaultRowHeight="12.5" x14ac:dyDescent="0.35"/>
  <cols>
    <col min="1" max="1" width="9.26953125" style="11"/>
    <col min="2" max="2" width="24.1796875" style="11" customWidth="1"/>
    <col min="3" max="3" width="15.26953125" style="23" bestFit="1" customWidth="1"/>
    <col min="4" max="16" width="9.26953125" style="23"/>
    <col min="17" max="19" width="9.26953125" style="23" customWidth="1"/>
    <col min="20" max="20" width="2.7265625" style="23" customWidth="1"/>
    <col min="21" max="32" width="10" style="23" customWidth="1"/>
    <col min="33" max="34" width="10" style="11" customWidth="1"/>
    <col min="35" max="35" width="57.81640625" style="11" customWidth="1"/>
    <col min="36" max="16384" width="9.26953125" style="11"/>
  </cols>
  <sheetData>
    <row r="1" spans="1:36" ht="13" x14ac:dyDescent="0.35">
      <c r="A1" s="30" t="s">
        <v>147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6" ht="15" customHeight="1" x14ac:dyDescent="0.35">
      <c r="A2" s="31" t="s">
        <v>183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6" ht="13" x14ac:dyDescent="0.35">
      <c r="A3" s="3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1"/>
      <c r="S3" s="59" t="s">
        <v>148</v>
      </c>
      <c r="T3" s="57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H3" s="60" t="s">
        <v>148</v>
      </c>
      <c r="AI3" s="13" t="s">
        <v>136</v>
      </c>
    </row>
    <row r="4" spans="1:36" ht="13" x14ac:dyDescent="0.35">
      <c r="A4" s="8" t="s">
        <v>0</v>
      </c>
      <c r="B4" s="8" t="s">
        <v>1</v>
      </c>
      <c r="C4" s="8" t="s">
        <v>2</v>
      </c>
      <c r="D4" s="92" t="s">
        <v>23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  <c r="T4" s="49"/>
      <c r="U4" s="91" t="s">
        <v>3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</row>
    <row r="5" spans="1:36" ht="13" x14ac:dyDescent="0.35">
      <c r="A5" s="91"/>
      <c r="B5" s="91"/>
      <c r="C5" s="8" t="s">
        <v>54</v>
      </c>
      <c r="D5" s="8">
        <v>2009</v>
      </c>
      <c r="E5" s="8">
        <v>2010</v>
      </c>
      <c r="F5" s="8">
        <v>2011</v>
      </c>
      <c r="G5" s="8">
        <v>2012</v>
      </c>
      <c r="H5" s="8">
        <v>2013</v>
      </c>
      <c r="I5" s="8">
        <v>2014</v>
      </c>
      <c r="J5" s="8">
        <v>2015</v>
      </c>
      <c r="K5" s="8">
        <v>2016</v>
      </c>
      <c r="L5" s="8">
        <v>2017</v>
      </c>
      <c r="M5" s="8">
        <v>2018</v>
      </c>
      <c r="N5" s="8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/>
      <c r="U5" s="10" t="s">
        <v>71</v>
      </c>
      <c r="V5" s="10" t="s">
        <v>72</v>
      </c>
      <c r="W5" s="10" t="s">
        <v>73</v>
      </c>
      <c r="X5" s="10" t="s">
        <v>74</v>
      </c>
      <c r="Y5" s="10" t="s">
        <v>75</v>
      </c>
      <c r="Z5" s="10" t="s">
        <v>76</v>
      </c>
      <c r="AA5" s="10" t="s">
        <v>130</v>
      </c>
      <c r="AB5" s="10" t="s">
        <v>131</v>
      </c>
      <c r="AC5" s="10" t="s">
        <v>132</v>
      </c>
      <c r="AD5" s="10" t="s">
        <v>139</v>
      </c>
      <c r="AE5" s="10" t="s">
        <v>143</v>
      </c>
      <c r="AF5" s="10" t="s">
        <v>146</v>
      </c>
      <c r="AG5" s="10" t="s">
        <v>149</v>
      </c>
      <c r="AH5" s="10" t="s">
        <v>165</v>
      </c>
      <c r="AI5" s="13"/>
      <c r="AJ5" s="13"/>
    </row>
    <row r="6" spans="1:36" ht="13" x14ac:dyDescent="0.35">
      <c r="A6" s="91"/>
      <c r="B6" s="91"/>
      <c r="C6" s="8" t="s">
        <v>55</v>
      </c>
      <c r="D6" s="8" t="s">
        <v>56</v>
      </c>
      <c r="E6" s="8" t="s">
        <v>56</v>
      </c>
      <c r="F6" s="8" t="s">
        <v>56</v>
      </c>
      <c r="G6" s="8" t="s">
        <v>56</v>
      </c>
      <c r="H6" s="8" t="s">
        <v>56</v>
      </c>
      <c r="I6" s="8" t="s">
        <v>56</v>
      </c>
      <c r="J6" s="8" t="s">
        <v>56</v>
      </c>
      <c r="K6" s="8" t="s">
        <v>56</v>
      </c>
      <c r="L6" s="8" t="s">
        <v>56</v>
      </c>
      <c r="M6" s="8" t="s">
        <v>56</v>
      </c>
      <c r="N6" s="8" t="s">
        <v>56</v>
      </c>
      <c r="O6" s="8" t="s">
        <v>56</v>
      </c>
      <c r="P6" s="8" t="s">
        <v>56</v>
      </c>
      <c r="Q6" s="8" t="s">
        <v>56</v>
      </c>
      <c r="R6" s="8" t="s">
        <v>56</v>
      </c>
      <c r="S6" s="8" t="s">
        <v>56</v>
      </c>
      <c r="T6" s="8"/>
      <c r="U6" s="8" t="s">
        <v>56</v>
      </c>
      <c r="V6" s="8" t="s">
        <v>56</v>
      </c>
      <c r="W6" s="8" t="s">
        <v>56</v>
      </c>
      <c r="X6" s="8" t="s">
        <v>56</v>
      </c>
      <c r="Y6" s="8" t="s">
        <v>56</v>
      </c>
      <c r="Z6" s="8" t="s">
        <v>56</v>
      </c>
      <c r="AA6" s="8" t="s">
        <v>56</v>
      </c>
      <c r="AB6" s="8" t="s">
        <v>56</v>
      </c>
      <c r="AC6" s="8" t="s">
        <v>56</v>
      </c>
      <c r="AD6" s="8" t="s">
        <v>56</v>
      </c>
      <c r="AE6" s="8" t="s">
        <v>56</v>
      </c>
      <c r="AF6" s="8" t="s">
        <v>56</v>
      </c>
      <c r="AG6" s="8" t="s">
        <v>56</v>
      </c>
      <c r="AH6" s="8" t="s">
        <v>56</v>
      </c>
      <c r="AI6" s="13"/>
      <c r="AJ6" s="13"/>
    </row>
    <row r="7" spans="1:36" x14ac:dyDescent="0.35">
      <c r="A7" s="82" t="s">
        <v>4</v>
      </c>
      <c r="B7" s="14" t="s">
        <v>14</v>
      </c>
      <c r="C7" s="15" t="s">
        <v>5</v>
      </c>
      <c r="D7" s="16">
        <v>69</v>
      </c>
      <c r="E7" s="16">
        <v>82</v>
      </c>
      <c r="F7" s="16">
        <v>78</v>
      </c>
      <c r="G7" s="16">
        <v>74</v>
      </c>
      <c r="H7" s="16">
        <v>66</v>
      </c>
      <c r="I7" s="16">
        <v>72</v>
      </c>
      <c r="J7" s="16">
        <v>77</v>
      </c>
      <c r="K7" s="16">
        <v>68</v>
      </c>
      <c r="L7" s="16">
        <v>67</v>
      </c>
      <c r="M7" s="16">
        <v>78</v>
      </c>
      <c r="N7" s="16">
        <v>65</v>
      </c>
      <c r="O7" s="16">
        <v>63</v>
      </c>
      <c r="P7" s="17">
        <v>70</v>
      </c>
      <c r="Q7" s="17">
        <v>65</v>
      </c>
      <c r="R7" s="17">
        <v>68</v>
      </c>
      <c r="S7" s="17">
        <v>70</v>
      </c>
      <c r="T7" s="17"/>
      <c r="U7" s="17">
        <v>76</v>
      </c>
      <c r="V7" s="17">
        <v>78</v>
      </c>
      <c r="W7" s="17">
        <v>72</v>
      </c>
      <c r="X7" s="17">
        <v>70</v>
      </c>
      <c r="Y7" s="17">
        <v>71</v>
      </c>
      <c r="Z7" s="17">
        <v>72</v>
      </c>
      <c r="AA7" s="17">
        <f t="shared" ref="AA7:AA32" si="0">IF(COUNT(J7:L7)=3,TRUNC(SUM(J7:L7)/3,0),"No Data")</f>
        <v>70</v>
      </c>
      <c r="AB7" s="17">
        <f t="shared" ref="AB7:AB32" si="1">IF(COUNT(K7:M7)=3,TRUNC(SUM(K7:M7)/3,0),"No Data")</f>
        <v>71</v>
      </c>
      <c r="AC7" s="17">
        <f t="shared" ref="AC7:AC31" si="2">IF(COUNT(L7:N7)=3,TRUNC(SUM(L7:N7)/3,0),"No Data")</f>
        <v>70</v>
      </c>
      <c r="AD7" s="17">
        <f t="shared" ref="AD7:AD31" si="3">IF(COUNT(M7:O7)=3,TRUNC(SUM(M7:O7)/3,0),"No Data")</f>
        <v>68</v>
      </c>
      <c r="AE7" s="17">
        <f t="shared" ref="AE7:AE31" si="4">IF(COUNT(N7:P7)=3,TRUNC(SUM(N7:P7)/3,0),"No Data")</f>
        <v>66</v>
      </c>
      <c r="AF7" s="17">
        <f t="shared" ref="AF7:AF31" si="5">IF(COUNT(O7:Q7)=3,TRUNC(SUM(O7:Q7)/3,0),"No Data")</f>
        <v>66</v>
      </c>
      <c r="AG7" s="17">
        <f t="shared" ref="AG7:AH33" si="6">IF(COUNT(P7,Q7,R7)=3,TRUNC(SUM(P7:Q7,R7)/3,0),"No Data")</f>
        <v>67</v>
      </c>
      <c r="AH7" s="17">
        <f>IF(COUNT(Q7,R7,S7)=3,TRUNC(SUM(Q7:R7,S7)/3,0),"No Data")</f>
        <v>67</v>
      </c>
    </row>
    <row r="8" spans="1:36" x14ac:dyDescent="0.35">
      <c r="A8" s="82" t="s">
        <v>4</v>
      </c>
      <c r="B8" s="14" t="s">
        <v>15</v>
      </c>
      <c r="C8" s="15" t="s">
        <v>6</v>
      </c>
      <c r="D8" s="16">
        <v>68</v>
      </c>
      <c r="E8" s="16">
        <v>78</v>
      </c>
      <c r="F8" s="16">
        <v>81</v>
      </c>
      <c r="G8" s="16">
        <v>76</v>
      </c>
      <c r="H8" s="16">
        <v>73</v>
      </c>
      <c r="I8" s="16">
        <v>68</v>
      </c>
      <c r="J8" s="16">
        <v>70</v>
      </c>
      <c r="K8" s="16">
        <v>68</v>
      </c>
      <c r="L8" s="16">
        <v>70</v>
      </c>
      <c r="M8" s="16">
        <v>73</v>
      </c>
      <c r="N8" s="16">
        <v>62</v>
      </c>
      <c r="O8" s="16">
        <v>60</v>
      </c>
      <c r="P8" s="17">
        <v>64</v>
      </c>
      <c r="Q8" s="17">
        <v>62</v>
      </c>
      <c r="R8" s="17">
        <v>71</v>
      </c>
      <c r="S8" s="17">
        <v>67</v>
      </c>
      <c r="T8" s="17"/>
      <c r="U8" s="17">
        <v>75</v>
      </c>
      <c r="V8" s="17">
        <v>78</v>
      </c>
      <c r="W8" s="17">
        <v>76</v>
      </c>
      <c r="X8" s="17">
        <v>72</v>
      </c>
      <c r="Y8" s="17">
        <v>70</v>
      </c>
      <c r="Z8" s="17">
        <v>68</v>
      </c>
      <c r="AA8" s="17">
        <f t="shared" si="0"/>
        <v>69</v>
      </c>
      <c r="AB8" s="17">
        <f t="shared" si="1"/>
        <v>70</v>
      </c>
      <c r="AC8" s="17">
        <f t="shared" si="2"/>
        <v>68</v>
      </c>
      <c r="AD8" s="17">
        <f t="shared" si="3"/>
        <v>65</v>
      </c>
      <c r="AE8" s="17">
        <f t="shared" si="4"/>
        <v>62</v>
      </c>
      <c r="AF8" s="17">
        <f t="shared" si="5"/>
        <v>62</v>
      </c>
      <c r="AG8" s="17">
        <f t="shared" si="6"/>
        <v>65</v>
      </c>
      <c r="AH8" s="17">
        <f t="shared" si="6"/>
        <v>66</v>
      </c>
    </row>
    <row r="9" spans="1:36" x14ac:dyDescent="0.35">
      <c r="A9" s="82" t="s">
        <v>4</v>
      </c>
      <c r="B9" s="14" t="s">
        <v>16</v>
      </c>
      <c r="C9" s="15" t="s">
        <v>7</v>
      </c>
      <c r="D9" s="16" t="s">
        <v>212</v>
      </c>
      <c r="E9" s="16" t="s">
        <v>212</v>
      </c>
      <c r="F9" s="16">
        <v>70</v>
      </c>
      <c r="G9" s="16">
        <v>69</v>
      </c>
      <c r="H9" s="16">
        <v>61</v>
      </c>
      <c r="I9" s="16">
        <v>60</v>
      </c>
      <c r="J9" s="16">
        <v>66</v>
      </c>
      <c r="K9" s="16">
        <v>65</v>
      </c>
      <c r="L9" s="16">
        <v>64</v>
      </c>
      <c r="M9" s="16">
        <v>67</v>
      </c>
      <c r="N9" s="16">
        <v>58</v>
      </c>
      <c r="O9" s="16">
        <v>54</v>
      </c>
      <c r="P9" s="17">
        <v>62</v>
      </c>
      <c r="Q9" s="17">
        <v>60</v>
      </c>
      <c r="R9" s="17">
        <v>54</v>
      </c>
      <c r="S9" s="17">
        <v>67</v>
      </c>
      <c r="T9" s="17"/>
      <c r="U9" s="16" t="s">
        <v>212</v>
      </c>
      <c r="V9" s="16" t="s">
        <v>212</v>
      </c>
      <c r="W9" s="17">
        <v>66</v>
      </c>
      <c r="X9" s="17">
        <v>63</v>
      </c>
      <c r="Y9" s="17">
        <v>62</v>
      </c>
      <c r="Z9" s="17">
        <v>63</v>
      </c>
      <c r="AA9" s="17">
        <f t="shared" si="0"/>
        <v>65</v>
      </c>
      <c r="AB9" s="17">
        <f t="shared" si="1"/>
        <v>65</v>
      </c>
      <c r="AC9" s="17">
        <f t="shared" si="2"/>
        <v>63</v>
      </c>
      <c r="AD9" s="17">
        <f t="shared" si="3"/>
        <v>59</v>
      </c>
      <c r="AE9" s="17">
        <f t="shared" si="4"/>
        <v>58</v>
      </c>
      <c r="AF9" s="17">
        <f t="shared" si="5"/>
        <v>58</v>
      </c>
      <c r="AG9" s="17">
        <f t="shared" si="6"/>
        <v>58</v>
      </c>
      <c r="AH9" s="17">
        <f t="shared" si="6"/>
        <v>60</v>
      </c>
    </row>
    <row r="10" spans="1:36" x14ac:dyDescent="0.35">
      <c r="A10" s="82" t="s">
        <v>4</v>
      </c>
      <c r="B10" s="14" t="s">
        <v>17</v>
      </c>
      <c r="C10" s="15" t="s">
        <v>8</v>
      </c>
      <c r="D10" s="16">
        <v>70</v>
      </c>
      <c r="E10" s="16">
        <v>81</v>
      </c>
      <c r="F10" s="16">
        <v>81</v>
      </c>
      <c r="G10" s="16">
        <v>78</v>
      </c>
      <c r="H10" s="16">
        <v>73</v>
      </c>
      <c r="I10" s="16">
        <v>65</v>
      </c>
      <c r="J10" s="16">
        <v>73</v>
      </c>
      <c r="K10" s="16">
        <v>73</v>
      </c>
      <c r="L10" s="16">
        <v>72</v>
      </c>
      <c r="M10" s="16">
        <v>72</v>
      </c>
      <c r="N10" s="16">
        <v>66</v>
      </c>
      <c r="O10" s="16">
        <v>59</v>
      </c>
      <c r="P10" s="17">
        <v>66</v>
      </c>
      <c r="Q10" s="17">
        <v>63</v>
      </c>
      <c r="R10" s="17">
        <v>73</v>
      </c>
      <c r="S10" s="17">
        <v>70</v>
      </c>
      <c r="T10" s="17"/>
      <c r="U10" s="17">
        <v>77</v>
      </c>
      <c r="V10" s="17">
        <v>80</v>
      </c>
      <c r="W10" s="17">
        <v>77</v>
      </c>
      <c r="X10" s="17">
        <v>72</v>
      </c>
      <c r="Y10" s="17">
        <v>70</v>
      </c>
      <c r="Z10" s="17">
        <v>70</v>
      </c>
      <c r="AA10" s="17">
        <f t="shared" si="0"/>
        <v>72</v>
      </c>
      <c r="AB10" s="17">
        <f t="shared" si="1"/>
        <v>72</v>
      </c>
      <c r="AC10" s="17">
        <f t="shared" si="2"/>
        <v>70</v>
      </c>
      <c r="AD10" s="17">
        <f t="shared" si="3"/>
        <v>65</v>
      </c>
      <c r="AE10" s="17">
        <f t="shared" si="4"/>
        <v>63</v>
      </c>
      <c r="AF10" s="17">
        <f t="shared" si="5"/>
        <v>62</v>
      </c>
      <c r="AG10" s="17">
        <f t="shared" si="6"/>
        <v>67</v>
      </c>
      <c r="AH10" s="17">
        <f t="shared" si="6"/>
        <v>68</v>
      </c>
    </row>
    <row r="11" spans="1:36" x14ac:dyDescent="0.35">
      <c r="A11" s="82" t="s">
        <v>4</v>
      </c>
      <c r="B11" s="14" t="s">
        <v>18</v>
      </c>
      <c r="C11" s="15" t="s">
        <v>9</v>
      </c>
      <c r="D11" s="16">
        <v>72</v>
      </c>
      <c r="E11" s="16">
        <v>76</v>
      </c>
      <c r="F11" s="16">
        <v>82</v>
      </c>
      <c r="G11" s="16">
        <v>76</v>
      </c>
      <c r="H11" s="16">
        <v>74</v>
      </c>
      <c r="I11" s="16">
        <v>73</v>
      </c>
      <c r="J11" s="16">
        <v>76</v>
      </c>
      <c r="K11" s="16">
        <v>73</v>
      </c>
      <c r="L11" s="16">
        <v>74</v>
      </c>
      <c r="M11" s="16">
        <v>79</v>
      </c>
      <c r="N11" s="16">
        <v>71</v>
      </c>
      <c r="O11" s="16">
        <v>66</v>
      </c>
      <c r="P11" s="17">
        <v>76</v>
      </c>
      <c r="Q11" s="17">
        <v>63</v>
      </c>
      <c r="R11" s="17">
        <v>71</v>
      </c>
      <c r="S11" s="17">
        <v>78</v>
      </c>
      <c r="T11" s="17"/>
      <c r="U11" s="17">
        <v>76</v>
      </c>
      <c r="V11" s="17">
        <v>78</v>
      </c>
      <c r="W11" s="17">
        <v>77</v>
      </c>
      <c r="X11" s="17">
        <v>74</v>
      </c>
      <c r="Y11" s="17">
        <v>74</v>
      </c>
      <c r="Z11" s="17">
        <v>74</v>
      </c>
      <c r="AA11" s="17">
        <f t="shared" si="0"/>
        <v>74</v>
      </c>
      <c r="AB11" s="17">
        <f t="shared" si="1"/>
        <v>75</v>
      </c>
      <c r="AC11" s="17">
        <f t="shared" si="2"/>
        <v>74</v>
      </c>
      <c r="AD11" s="17">
        <f t="shared" si="3"/>
        <v>72</v>
      </c>
      <c r="AE11" s="17">
        <f t="shared" si="4"/>
        <v>71</v>
      </c>
      <c r="AF11" s="17">
        <f t="shared" si="5"/>
        <v>68</v>
      </c>
      <c r="AG11" s="17">
        <f t="shared" si="6"/>
        <v>70</v>
      </c>
      <c r="AH11" s="17">
        <f t="shared" si="6"/>
        <v>70</v>
      </c>
    </row>
    <row r="12" spans="1:36" x14ac:dyDescent="0.35">
      <c r="A12" s="82" t="s">
        <v>4</v>
      </c>
      <c r="B12" s="14" t="s">
        <v>19</v>
      </c>
      <c r="C12" s="15" t="s">
        <v>10</v>
      </c>
      <c r="D12" s="16">
        <v>72</v>
      </c>
      <c r="E12" s="16">
        <v>86</v>
      </c>
      <c r="F12" s="16">
        <v>81</v>
      </c>
      <c r="G12" s="16">
        <v>83</v>
      </c>
      <c r="H12" s="16">
        <v>71</v>
      </c>
      <c r="I12" s="16">
        <v>64</v>
      </c>
      <c r="J12" s="16">
        <v>77</v>
      </c>
      <c r="K12" s="16">
        <v>68</v>
      </c>
      <c r="L12" s="16">
        <v>60</v>
      </c>
      <c r="M12" s="16">
        <v>68</v>
      </c>
      <c r="N12" s="16">
        <v>67</v>
      </c>
      <c r="O12" s="16">
        <v>62</v>
      </c>
      <c r="P12" s="17">
        <v>71</v>
      </c>
      <c r="Q12" s="17">
        <v>69</v>
      </c>
      <c r="R12" s="17">
        <v>70</v>
      </c>
      <c r="S12" s="17">
        <v>64</v>
      </c>
      <c r="T12" s="17"/>
      <c r="U12" s="17">
        <v>79</v>
      </c>
      <c r="V12" s="17">
        <v>83</v>
      </c>
      <c r="W12" s="17">
        <v>78</v>
      </c>
      <c r="X12" s="17">
        <v>72</v>
      </c>
      <c r="Y12" s="17">
        <v>70</v>
      </c>
      <c r="Z12" s="17">
        <v>69</v>
      </c>
      <c r="AA12" s="17">
        <f t="shared" si="0"/>
        <v>68</v>
      </c>
      <c r="AB12" s="17">
        <f t="shared" si="1"/>
        <v>65</v>
      </c>
      <c r="AC12" s="17">
        <f t="shared" si="2"/>
        <v>65</v>
      </c>
      <c r="AD12" s="17">
        <f t="shared" si="3"/>
        <v>65</v>
      </c>
      <c r="AE12" s="17">
        <f t="shared" si="4"/>
        <v>66</v>
      </c>
      <c r="AF12" s="17">
        <f t="shared" si="5"/>
        <v>67</v>
      </c>
      <c r="AG12" s="17">
        <f t="shared" si="6"/>
        <v>70</v>
      </c>
      <c r="AH12" s="17">
        <f t="shared" si="6"/>
        <v>67</v>
      </c>
    </row>
    <row r="13" spans="1:36" x14ac:dyDescent="0.35">
      <c r="A13" s="82" t="s">
        <v>4</v>
      </c>
      <c r="B13" s="14" t="s">
        <v>20</v>
      </c>
      <c r="C13" s="15" t="s">
        <v>11</v>
      </c>
      <c r="D13" s="16">
        <v>64</v>
      </c>
      <c r="E13" s="16">
        <v>85</v>
      </c>
      <c r="F13" s="16">
        <v>81</v>
      </c>
      <c r="G13" s="16">
        <v>80</v>
      </c>
      <c r="H13" s="16">
        <v>67</v>
      </c>
      <c r="I13" s="16">
        <v>70</v>
      </c>
      <c r="J13" s="16">
        <v>72</v>
      </c>
      <c r="K13" s="16">
        <v>68</v>
      </c>
      <c r="L13" s="16">
        <v>64</v>
      </c>
      <c r="M13" s="16">
        <v>71</v>
      </c>
      <c r="N13" s="16">
        <v>65</v>
      </c>
      <c r="O13" s="16">
        <v>64</v>
      </c>
      <c r="P13" s="17">
        <v>66</v>
      </c>
      <c r="Q13" s="17">
        <v>63</v>
      </c>
      <c r="R13" s="16" t="s">
        <v>212</v>
      </c>
      <c r="S13" s="16" t="s">
        <v>212</v>
      </c>
      <c r="T13" s="17"/>
      <c r="U13" s="17">
        <v>76</v>
      </c>
      <c r="V13" s="17">
        <v>82</v>
      </c>
      <c r="W13" s="17">
        <v>76</v>
      </c>
      <c r="X13" s="17">
        <v>72</v>
      </c>
      <c r="Y13" s="17">
        <v>69</v>
      </c>
      <c r="Z13" s="17">
        <v>70</v>
      </c>
      <c r="AA13" s="17">
        <f t="shared" si="0"/>
        <v>68</v>
      </c>
      <c r="AB13" s="17">
        <f t="shared" si="1"/>
        <v>67</v>
      </c>
      <c r="AC13" s="17">
        <f t="shared" si="2"/>
        <v>66</v>
      </c>
      <c r="AD13" s="17">
        <f t="shared" si="3"/>
        <v>66</v>
      </c>
      <c r="AE13" s="17">
        <f t="shared" si="4"/>
        <v>65</v>
      </c>
      <c r="AF13" s="17">
        <f t="shared" si="5"/>
        <v>64</v>
      </c>
      <c r="AG13" s="16" t="s">
        <v>212</v>
      </c>
      <c r="AH13" s="16" t="s">
        <v>212</v>
      </c>
      <c r="AI13" s="61" t="s">
        <v>164</v>
      </c>
    </row>
    <row r="14" spans="1:36" x14ac:dyDescent="0.35">
      <c r="A14" s="82" t="s">
        <v>4</v>
      </c>
      <c r="B14" s="14" t="s">
        <v>21</v>
      </c>
      <c r="C14" s="15" t="s">
        <v>12</v>
      </c>
      <c r="D14" s="16">
        <v>69</v>
      </c>
      <c r="E14" s="16">
        <v>77</v>
      </c>
      <c r="F14" s="16">
        <v>75</v>
      </c>
      <c r="G14" s="16">
        <v>73</v>
      </c>
      <c r="H14" s="16">
        <v>69</v>
      </c>
      <c r="I14" s="16">
        <v>67</v>
      </c>
      <c r="J14" s="16">
        <v>71</v>
      </c>
      <c r="K14" s="16">
        <v>68</v>
      </c>
      <c r="L14" s="16">
        <v>66</v>
      </c>
      <c r="M14" s="16">
        <v>69</v>
      </c>
      <c r="N14" s="16">
        <v>64</v>
      </c>
      <c r="O14" s="16">
        <v>62</v>
      </c>
      <c r="P14" s="17">
        <v>62</v>
      </c>
      <c r="Q14" s="17">
        <v>58</v>
      </c>
      <c r="R14" s="17">
        <v>71</v>
      </c>
      <c r="S14" s="17">
        <v>68</v>
      </c>
      <c r="T14" s="17"/>
      <c r="U14" s="17">
        <v>73</v>
      </c>
      <c r="V14" s="17">
        <v>75</v>
      </c>
      <c r="W14" s="17">
        <v>72</v>
      </c>
      <c r="X14" s="17">
        <v>69</v>
      </c>
      <c r="Y14" s="17">
        <v>69</v>
      </c>
      <c r="Z14" s="17">
        <v>68</v>
      </c>
      <c r="AA14" s="17">
        <f t="shared" si="0"/>
        <v>68</v>
      </c>
      <c r="AB14" s="17">
        <f t="shared" si="1"/>
        <v>67</v>
      </c>
      <c r="AC14" s="17">
        <f t="shared" si="2"/>
        <v>66</v>
      </c>
      <c r="AD14" s="17">
        <f t="shared" si="3"/>
        <v>65</v>
      </c>
      <c r="AE14" s="17">
        <f t="shared" si="4"/>
        <v>62</v>
      </c>
      <c r="AF14" s="17">
        <f t="shared" si="5"/>
        <v>60</v>
      </c>
      <c r="AG14" s="17">
        <f t="shared" si="6"/>
        <v>63</v>
      </c>
      <c r="AH14" s="17">
        <f t="shared" si="6"/>
        <v>65</v>
      </c>
    </row>
    <row r="15" spans="1:36" x14ac:dyDescent="0.35">
      <c r="A15" s="82" t="s">
        <v>4</v>
      </c>
      <c r="B15" s="14" t="s">
        <v>22</v>
      </c>
      <c r="C15" s="15" t="s">
        <v>13</v>
      </c>
      <c r="D15" s="16">
        <v>67</v>
      </c>
      <c r="E15" s="16">
        <v>86</v>
      </c>
      <c r="F15" s="16">
        <v>87</v>
      </c>
      <c r="G15" s="16">
        <v>82</v>
      </c>
      <c r="H15" s="16">
        <v>70</v>
      </c>
      <c r="I15" s="16">
        <v>71</v>
      </c>
      <c r="J15" s="16">
        <v>77</v>
      </c>
      <c r="K15" s="16">
        <v>75</v>
      </c>
      <c r="L15" s="16">
        <v>75</v>
      </c>
      <c r="M15" s="16">
        <v>76</v>
      </c>
      <c r="N15" s="16">
        <v>70</v>
      </c>
      <c r="O15" s="16">
        <v>66</v>
      </c>
      <c r="P15" s="17">
        <v>70</v>
      </c>
      <c r="Q15" s="17">
        <v>68</v>
      </c>
      <c r="R15" s="17">
        <v>75</v>
      </c>
      <c r="S15" s="17">
        <v>72</v>
      </c>
      <c r="T15" s="17"/>
      <c r="U15" s="17">
        <v>80</v>
      </c>
      <c r="V15" s="17">
        <v>85</v>
      </c>
      <c r="W15" s="17">
        <v>79</v>
      </c>
      <c r="X15" s="17">
        <v>74</v>
      </c>
      <c r="Y15" s="17">
        <v>72</v>
      </c>
      <c r="Z15" s="17">
        <v>74</v>
      </c>
      <c r="AA15" s="17">
        <f t="shared" si="0"/>
        <v>75</v>
      </c>
      <c r="AB15" s="17">
        <f t="shared" si="1"/>
        <v>75</v>
      </c>
      <c r="AC15" s="17">
        <f t="shared" si="2"/>
        <v>73</v>
      </c>
      <c r="AD15" s="17">
        <f t="shared" si="3"/>
        <v>70</v>
      </c>
      <c r="AE15" s="17">
        <f t="shared" si="4"/>
        <v>68</v>
      </c>
      <c r="AF15" s="17">
        <f t="shared" si="5"/>
        <v>68</v>
      </c>
      <c r="AG15" s="17">
        <f t="shared" si="6"/>
        <v>71</v>
      </c>
      <c r="AH15" s="17">
        <f t="shared" si="6"/>
        <v>71</v>
      </c>
    </row>
    <row r="16" spans="1:36" x14ac:dyDescent="0.35">
      <c r="A16" s="82" t="s">
        <v>43</v>
      </c>
      <c r="B16" s="14" t="s">
        <v>44</v>
      </c>
      <c r="C16" s="15" t="s">
        <v>49</v>
      </c>
      <c r="D16" s="16">
        <v>61</v>
      </c>
      <c r="E16" s="16">
        <v>68</v>
      </c>
      <c r="F16" s="16">
        <v>80</v>
      </c>
      <c r="G16" s="16">
        <v>81</v>
      </c>
      <c r="H16" s="16">
        <v>75</v>
      </c>
      <c r="I16" s="16">
        <v>72</v>
      </c>
      <c r="J16" s="16">
        <v>81</v>
      </c>
      <c r="K16" s="16">
        <v>75</v>
      </c>
      <c r="L16" s="16">
        <v>75</v>
      </c>
      <c r="M16" s="16">
        <v>72</v>
      </c>
      <c r="N16" s="16">
        <v>78</v>
      </c>
      <c r="O16" s="16">
        <v>68</v>
      </c>
      <c r="P16" s="17">
        <v>71</v>
      </c>
      <c r="Q16" s="17">
        <v>72</v>
      </c>
      <c r="R16" s="69">
        <v>69</v>
      </c>
      <c r="S16" s="69">
        <v>77</v>
      </c>
      <c r="T16" s="69"/>
      <c r="U16" s="17">
        <v>69</v>
      </c>
      <c r="V16" s="17">
        <v>76</v>
      </c>
      <c r="W16" s="17">
        <v>78</v>
      </c>
      <c r="X16" s="17">
        <v>76</v>
      </c>
      <c r="Y16" s="17">
        <v>76</v>
      </c>
      <c r="Z16" s="17">
        <v>76</v>
      </c>
      <c r="AA16" s="17">
        <f t="shared" si="0"/>
        <v>77</v>
      </c>
      <c r="AB16" s="17">
        <f t="shared" si="1"/>
        <v>74</v>
      </c>
      <c r="AC16" s="17">
        <f t="shared" si="2"/>
        <v>75</v>
      </c>
      <c r="AD16" s="17">
        <f t="shared" si="3"/>
        <v>72</v>
      </c>
      <c r="AE16" s="17">
        <f t="shared" si="4"/>
        <v>72</v>
      </c>
      <c r="AF16" s="17">
        <f t="shared" si="5"/>
        <v>70</v>
      </c>
      <c r="AG16" s="69">
        <f t="shared" si="6"/>
        <v>70</v>
      </c>
      <c r="AH16" s="69">
        <f>IF(COUNT(Q16,R16,S16)=3,TRUNC(SUM(Q16:R16,S16)/3,0),"No Data")</f>
        <v>72</v>
      </c>
    </row>
    <row r="17" spans="1:35" ht="25" x14ac:dyDescent="0.35">
      <c r="A17" s="82" t="s">
        <v>43</v>
      </c>
      <c r="B17" s="18" t="s">
        <v>45</v>
      </c>
      <c r="C17" s="15" t="s">
        <v>50</v>
      </c>
      <c r="D17" s="16">
        <v>74</v>
      </c>
      <c r="E17" s="16">
        <v>84</v>
      </c>
      <c r="F17" s="16">
        <v>83</v>
      </c>
      <c r="G17" s="16">
        <v>84</v>
      </c>
      <c r="H17" s="16">
        <v>76</v>
      </c>
      <c r="I17" s="16">
        <v>74</v>
      </c>
      <c r="J17" s="16">
        <v>79</v>
      </c>
      <c r="K17" s="16">
        <v>81</v>
      </c>
      <c r="L17" s="16">
        <v>72</v>
      </c>
      <c r="M17" s="16">
        <v>75</v>
      </c>
      <c r="N17" s="16">
        <v>72</v>
      </c>
      <c r="O17" s="16">
        <v>67</v>
      </c>
      <c r="P17" s="17">
        <v>71</v>
      </c>
      <c r="Q17" s="17">
        <v>75</v>
      </c>
      <c r="R17" s="69">
        <v>75</v>
      </c>
      <c r="S17" s="69">
        <v>78</v>
      </c>
      <c r="T17" s="69"/>
      <c r="U17" s="17">
        <v>80</v>
      </c>
      <c r="V17" s="17">
        <v>83</v>
      </c>
      <c r="W17" s="17">
        <v>81</v>
      </c>
      <c r="X17" s="17">
        <v>78</v>
      </c>
      <c r="Y17" s="17">
        <v>76</v>
      </c>
      <c r="Z17" s="17">
        <v>78</v>
      </c>
      <c r="AA17" s="17">
        <f t="shared" si="0"/>
        <v>77</v>
      </c>
      <c r="AB17" s="17">
        <f t="shared" si="1"/>
        <v>76</v>
      </c>
      <c r="AC17" s="17">
        <f t="shared" si="2"/>
        <v>73</v>
      </c>
      <c r="AD17" s="17">
        <f t="shared" si="3"/>
        <v>71</v>
      </c>
      <c r="AE17" s="17">
        <f t="shared" si="4"/>
        <v>70</v>
      </c>
      <c r="AF17" s="17">
        <f t="shared" si="5"/>
        <v>71</v>
      </c>
      <c r="AG17" s="69">
        <f t="shared" si="6"/>
        <v>73</v>
      </c>
      <c r="AH17" s="69">
        <f t="shared" si="6"/>
        <v>76</v>
      </c>
    </row>
    <row r="18" spans="1:35" x14ac:dyDescent="0.35">
      <c r="A18" s="82" t="s">
        <v>43</v>
      </c>
      <c r="B18" s="14" t="s">
        <v>46</v>
      </c>
      <c r="C18" s="15" t="s">
        <v>51</v>
      </c>
      <c r="D18" s="16">
        <v>68</v>
      </c>
      <c r="E18" s="16">
        <v>79</v>
      </c>
      <c r="F18" s="16">
        <v>81</v>
      </c>
      <c r="G18" s="16">
        <v>88</v>
      </c>
      <c r="H18" s="16">
        <v>82</v>
      </c>
      <c r="I18" s="16">
        <v>78</v>
      </c>
      <c r="J18" s="16">
        <v>84</v>
      </c>
      <c r="K18" s="16">
        <v>79</v>
      </c>
      <c r="L18" s="16">
        <v>74</v>
      </c>
      <c r="M18" s="16">
        <v>86</v>
      </c>
      <c r="N18" s="16">
        <v>84</v>
      </c>
      <c r="O18" s="16">
        <v>77</v>
      </c>
      <c r="P18" s="19">
        <v>78</v>
      </c>
      <c r="Q18" s="19">
        <v>77</v>
      </c>
      <c r="R18" s="70">
        <v>82</v>
      </c>
      <c r="S18" s="70">
        <v>79</v>
      </c>
      <c r="T18" s="70"/>
      <c r="U18" s="17">
        <v>76</v>
      </c>
      <c r="V18" s="17">
        <v>82</v>
      </c>
      <c r="W18" s="17">
        <v>83</v>
      </c>
      <c r="X18" s="17">
        <v>82</v>
      </c>
      <c r="Y18" s="17">
        <v>81</v>
      </c>
      <c r="Z18" s="19" t="s">
        <v>160</v>
      </c>
      <c r="AA18" s="17">
        <f t="shared" si="0"/>
        <v>79</v>
      </c>
      <c r="AB18" s="19">
        <f t="shared" si="1"/>
        <v>79</v>
      </c>
      <c r="AC18" s="17">
        <f t="shared" si="2"/>
        <v>81</v>
      </c>
      <c r="AD18" s="17">
        <f t="shared" si="3"/>
        <v>82</v>
      </c>
      <c r="AE18" s="17">
        <f t="shared" si="4"/>
        <v>79</v>
      </c>
      <c r="AF18" s="17">
        <f t="shared" si="5"/>
        <v>77</v>
      </c>
      <c r="AG18" s="69">
        <f t="shared" si="6"/>
        <v>79</v>
      </c>
      <c r="AH18" s="69">
        <f t="shared" si="6"/>
        <v>79</v>
      </c>
    </row>
    <row r="19" spans="1:35" ht="27.65" customHeight="1" x14ac:dyDescent="0.35">
      <c r="A19" s="82" t="s">
        <v>43</v>
      </c>
      <c r="B19" s="18" t="s">
        <v>137</v>
      </c>
      <c r="C19" s="20" t="s">
        <v>140</v>
      </c>
      <c r="D19" s="16">
        <v>73</v>
      </c>
      <c r="E19" s="16">
        <v>79</v>
      </c>
      <c r="F19" s="16">
        <v>92</v>
      </c>
      <c r="G19" s="16">
        <v>87</v>
      </c>
      <c r="H19" s="16">
        <v>85</v>
      </c>
      <c r="I19" s="16">
        <v>69</v>
      </c>
      <c r="J19" s="16">
        <v>81</v>
      </c>
      <c r="K19" s="16">
        <v>80</v>
      </c>
      <c r="L19" s="16">
        <v>86</v>
      </c>
      <c r="M19" s="16">
        <v>77</v>
      </c>
      <c r="N19" s="16">
        <v>84</v>
      </c>
      <c r="O19" s="16">
        <v>80</v>
      </c>
      <c r="P19" s="17">
        <v>83</v>
      </c>
      <c r="Q19" s="17">
        <v>76</v>
      </c>
      <c r="R19" s="69">
        <v>78</v>
      </c>
      <c r="S19" s="69">
        <v>74</v>
      </c>
      <c r="T19" s="69"/>
      <c r="U19" s="17">
        <v>81</v>
      </c>
      <c r="V19" s="17">
        <v>86</v>
      </c>
      <c r="W19" s="17">
        <v>88</v>
      </c>
      <c r="X19" s="17">
        <v>80</v>
      </c>
      <c r="Y19" s="17">
        <v>78</v>
      </c>
      <c r="Z19" s="17">
        <v>76</v>
      </c>
      <c r="AA19" s="17">
        <f t="shared" si="0"/>
        <v>82</v>
      </c>
      <c r="AB19" s="17">
        <f t="shared" si="1"/>
        <v>81</v>
      </c>
      <c r="AC19" s="17">
        <f t="shared" si="2"/>
        <v>82</v>
      </c>
      <c r="AD19" s="17">
        <f t="shared" si="3"/>
        <v>80</v>
      </c>
      <c r="AE19" s="17">
        <f t="shared" si="4"/>
        <v>82</v>
      </c>
      <c r="AF19" s="17">
        <f t="shared" si="5"/>
        <v>79</v>
      </c>
      <c r="AG19" s="69">
        <f t="shared" si="6"/>
        <v>79</v>
      </c>
      <c r="AH19" s="69">
        <f t="shared" si="6"/>
        <v>76</v>
      </c>
      <c r="AI19" s="87" t="s">
        <v>203</v>
      </c>
    </row>
    <row r="20" spans="1:35" ht="25" x14ac:dyDescent="0.35">
      <c r="A20" s="82" t="s">
        <v>43</v>
      </c>
      <c r="B20" s="18" t="s">
        <v>138</v>
      </c>
      <c r="C20" s="20" t="s">
        <v>142</v>
      </c>
      <c r="D20" s="16">
        <v>70</v>
      </c>
      <c r="E20" s="16">
        <v>81</v>
      </c>
      <c r="F20" s="16">
        <v>80</v>
      </c>
      <c r="G20" s="16">
        <v>81</v>
      </c>
      <c r="H20" s="16">
        <v>82</v>
      </c>
      <c r="I20" s="16">
        <v>80</v>
      </c>
      <c r="J20" s="16">
        <v>78</v>
      </c>
      <c r="K20" s="16">
        <v>80</v>
      </c>
      <c r="L20" s="16">
        <v>79</v>
      </c>
      <c r="M20" s="16">
        <v>77</v>
      </c>
      <c r="N20" s="16">
        <v>76</v>
      </c>
      <c r="O20" s="16">
        <v>69</v>
      </c>
      <c r="P20" s="17">
        <v>78</v>
      </c>
      <c r="Q20" s="17">
        <v>73</v>
      </c>
      <c r="R20" s="69">
        <v>75</v>
      </c>
      <c r="S20" s="69">
        <v>74</v>
      </c>
      <c r="T20" s="69"/>
      <c r="U20" s="17">
        <v>77</v>
      </c>
      <c r="V20" s="17">
        <v>80</v>
      </c>
      <c r="W20" s="17">
        <v>81</v>
      </c>
      <c r="X20" s="17">
        <v>81</v>
      </c>
      <c r="Y20" s="17">
        <v>80</v>
      </c>
      <c r="Z20" s="17">
        <v>79</v>
      </c>
      <c r="AA20" s="17">
        <f t="shared" si="0"/>
        <v>79</v>
      </c>
      <c r="AB20" s="17">
        <f t="shared" si="1"/>
        <v>78</v>
      </c>
      <c r="AC20" s="17">
        <f t="shared" si="2"/>
        <v>77</v>
      </c>
      <c r="AD20" s="17">
        <f t="shared" si="3"/>
        <v>74</v>
      </c>
      <c r="AE20" s="17">
        <f t="shared" si="4"/>
        <v>74</v>
      </c>
      <c r="AF20" s="17">
        <f t="shared" si="5"/>
        <v>73</v>
      </c>
      <c r="AG20" s="69">
        <f>IF(COUNT(P20,Q20,R20)=3,TRUNC(SUM(P20:Q20,R20)/3,0),"No Data")</f>
        <v>75</v>
      </c>
      <c r="AH20" s="69">
        <f>IF(COUNT(Q20,R20,S20)=3,TRUNC(SUM(Q20:R20,S20)/3,0),"No Data")</f>
        <v>74</v>
      </c>
      <c r="AI20" s="88" t="s">
        <v>204</v>
      </c>
    </row>
    <row r="21" spans="1:35" x14ac:dyDescent="0.35">
      <c r="A21" s="82" t="s">
        <v>43</v>
      </c>
      <c r="B21" s="14" t="s">
        <v>47</v>
      </c>
      <c r="C21" s="15" t="s">
        <v>52</v>
      </c>
      <c r="D21" s="16">
        <v>73</v>
      </c>
      <c r="E21" s="16">
        <v>79</v>
      </c>
      <c r="F21" s="16">
        <v>87</v>
      </c>
      <c r="G21" s="16">
        <v>90</v>
      </c>
      <c r="H21" s="16">
        <v>90</v>
      </c>
      <c r="I21" s="16">
        <v>74</v>
      </c>
      <c r="J21" s="16">
        <v>86</v>
      </c>
      <c r="K21" s="16">
        <v>83</v>
      </c>
      <c r="L21" s="16">
        <v>81</v>
      </c>
      <c r="M21" s="16">
        <v>83</v>
      </c>
      <c r="N21" s="16">
        <v>82</v>
      </c>
      <c r="O21" s="16">
        <v>76</v>
      </c>
      <c r="P21" s="17">
        <v>86</v>
      </c>
      <c r="Q21" s="17">
        <v>81</v>
      </c>
      <c r="R21" s="69">
        <v>81</v>
      </c>
      <c r="S21" s="69">
        <v>78</v>
      </c>
      <c r="T21" s="69"/>
      <c r="U21" s="17">
        <v>79</v>
      </c>
      <c r="V21" s="17">
        <v>85</v>
      </c>
      <c r="W21" s="17">
        <v>89</v>
      </c>
      <c r="X21" s="17">
        <v>84</v>
      </c>
      <c r="Y21" s="17">
        <v>83</v>
      </c>
      <c r="Z21" s="17">
        <v>81</v>
      </c>
      <c r="AA21" s="17">
        <f t="shared" si="0"/>
        <v>83</v>
      </c>
      <c r="AB21" s="17">
        <f t="shared" si="1"/>
        <v>82</v>
      </c>
      <c r="AC21" s="17">
        <f t="shared" si="2"/>
        <v>82</v>
      </c>
      <c r="AD21" s="17">
        <f t="shared" si="3"/>
        <v>80</v>
      </c>
      <c r="AE21" s="17">
        <f t="shared" si="4"/>
        <v>81</v>
      </c>
      <c r="AF21" s="17">
        <f t="shared" si="5"/>
        <v>81</v>
      </c>
      <c r="AG21" s="69">
        <f>IF(COUNT(P21,Q21,R21)=3,TRUNC(SUM(P21:Q21,R21)/3,0),"No Data")</f>
        <v>82</v>
      </c>
      <c r="AH21" s="69">
        <f t="shared" si="6"/>
        <v>80</v>
      </c>
    </row>
    <row r="22" spans="1:35" ht="25" x14ac:dyDescent="0.35">
      <c r="A22" s="82" t="s">
        <v>43</v>
      </c>
      <c r="B22" s="18" t="s">
        <v>48</v>
      </c>
      <c r="C22" s="15" t="s">
        <v>53</v>
      </c>
      <c r="D22" s="16">
        <v>73</v>
      </c>
      <c r="E22" s="16">
        <v>79</v>
      </c>
      <c r="F22" s="16">
        <v>87</v>
      </c>
      <c r="G22" s="16">
        <v>89</v>
      </c>
      <c r="H22" s="16">
        <v>86</v>
      </c>
      <c r="I22" s="16">
        <v>81</v>
      </c>
      <c r="J22" s="16">
        <v>87</v>
      </c>
      <c r="K22" s="16">
        <v>81</v>
      </c>
      <c r="L22" s="16">
        <v>81</v>
      </c>
      <c r="M22" s="16">
        <v>84</v>
      </c>
      <c r="N22" s="16">
        <v>81</v>
      </c>
      <c r="O22" s="16">
        <v>73</v>
      </c>
      <c r="P22" s="17">
        <v>86</v>
      </c>
      <c r="Q22" s="17">
        <v>81</v>
      </c>
      <c r="R22" s="69">
        <v>79</v>
      </c>
      <c r="S22" s="69">
        <v>82</v>
      </c>
      <c r="T22" s="69"/>
      <c r="U22" s="17">
        <v>79</v>
      </c>
      <c r="V22" s="17">
        <v>85</v>
      </c>
      <c r="W22" s="17">
        <v>87</v>
      </c>
      <c r="X22" s="17">
        <v>85</v>
      </c>
      <c r="Y22" s="17">
        <v>84</v>
      </c>
      <c r="Z22" s="17">
        <v>83</v>
      </c>
      <c r="AA22" s="17">
        <f t="shared" si="0"/>
        <v>83</v>
      </c>
      <c r="AB22" s="17">
        <f t="shared" si="1"/>
        <v>82</v>
      </c>
      <c r="AC22" s="17">
        <f t="shared" si="2"/>
        <v>82</v>
      </c>
      <c r="AD22" s="17">
        <f t="shared" si="3"/>
        <v>79</v>
      </c>
      <c r="AE22" s="17">
        <f t="shared" si="4"/>
        <v>80</v>
      </c>
      <c r="AF22" s="17">
        <f t="shared" si="5"/>
        <v>80</v>
      </c>
      <c r="AG22" s="69">
        <f t="shared" si="6"/>
        <v>82</v>
      </c>
      <c r="AH22" s="69">
        <f t="shared" si="6"/>
        <v>80</v>
      </c>
    </row>
    <row r="23" spans="1:35" x14ac:dyDescent="0.35">
      <c r="A23" s="82" t="s">
        <v>24</v>
      </c>
      <c r="B23" s="14" t="s">
        <v>25</v>
      </c>
      <c r="C23" s="15" t="s">
        <v>34</v>
      </c>
      <c r="D23" s="16">
        <v>79</v>
      </c>
      <c r="E23" s="16">
        <v>85</v>
      </c>
      <c r="F23" s="16">
        <v>89</v>
      </c>
      <c r="G23" s="16">
        <v>83</v>
      </c>
      <c r="H23" s="16">
        <v>72</v>
      </c>
      <c r="I23" s="16">
        <v>66</v>
      </c>
      <c r="J23" s="16">
        <v>78</v>
      </c>
      <c r="K23" s="16">
        <v>73</v>
      </c>
      <c r="L23" s="16">
        <v>77</v>
      </c>
      <c r="M23" s="16">
        <v>74</v>
      </c>
      <c r="N23" s="16">
        <v>72</v>
      </c>
      <c r="O23" s="16">
        <v>69</v>
      </c>
      <c r="P23" s="17">
        <v>79</v>
      </c>
      <c r="Q23" s="17">
        <v>74</v>
      </c>
      <c r="R23" s="17">
        <v>74</v>
      </c>
      <c r="S23" s="17">
        <v>69</v>
      </c>
      <c r="T23" s="17"/>
      <c r="U23" s="17">
        <v>84</v>
      </c>
      <c r="V23" s="17">
        <v>85</v>
      </c>
      <c r="W23" s="17">
        <v>81</v>
      </c>
      <c r="X23" s="17">
        <v>73</v>
      </c>
      <c r="Y23" s="17">
        <v>72</v>
      </c>
      <c r="Z23" s="17">
        <v>72</v>
      </c>
      <c r="AA23" s="17">
        <f t="shared" si="0"/>
        <v>76</v>
      </c>
      <c r="AB23" s="17">
        <f t="shared" si="1"/>
        <v>74</v>
      </c>
      <c r="AC23" s="17">
        <f t="shared" si="2"/>
        <v>74</v>
      </c>
      <c r="AD23" s="17">
        <f t="shared" si="3"/>
        <v>71</v>
      </c>
      <c r="AE23" s="17">
        <f t="shared" si="4"/>
        <v>73</v>
      </c>
      <c r="AF23" s="17">
        <f t="shared" si="5"/>
        <v>74</v>
      </c>
      <c r="AG23" s="17">
        <f t="shared" si="6"/>
        <v>75</v>
      </c>
      <c r="AH23" s="17">
        <f t="shared" si="6"/>
        <v>72</v>
      </c>
    </row>
    <row r="24" spans="1:35" x14ac:dyDescent="0.35">
      <c r="A24" s="82" t="s">
        <v>24</v>
      </c>
      <c r="B24" s="14" t="s">
        <v>26</v>
      </c>
      <c r="C24" s="15" t="s">
        <v>35</v>
      </c>
      <c r="D24" s="16">
        <v>64</v>
      </c>
      <c r="E24" s="16">
        <v>74</v>
      </c>
      <c r="F24" s="16">
        <v>80</v>
      </c>
      <c r="G24" s="16">
        <v>74</v>
      </c>
      <c r="H24" s="16">
        <v>62</v>
      </c>
      <c r="I24" s="16">
        <v>65</v>
      </c>
      <c r="J24" s="16">
        <v>71</v>
      </c>
      <c r="K24" s="16">
        <v>71</v>
      </c>
      <c r="L24" s="16">
        <v>70</v>
      </c>
      <c r="M24" s="16">
        <v>77</v>
      </c>
      <c r="N24" s="16">
        <v>66</v>
      </c>
      <c r="O24" s="16">
        <v>69</v>
      </c>
      <c r="P24" s="17">
        <v>76</v>
      </c>
      <c r="Q24" s="17">
        <v>65</v>
      </c>
      <c r="R24" s="17">
        <v>73</v>
      </c>
      <c r="S24" s="17">
        <v>70</v>
      </c>
      <c r="T24" s="17"/>
      <c r="U24" s="17">
        <v>72</v>
      </c>
      <c r="V24" s="17">
        <v>76</v>
      </c>
      <c r="W24" s="17">
        <v>72</v>
      </c>
      <c r="X24" s="17">
        <v>67</v>
      </c>
      <c r="Y24" s="17">
        <v>66</v>
      </c>
      <c r="Z24" s="17">
        <v>69</v>
      </c>
      <c r="AA24" s="17">
        <f t="shared" si="0"/>
        <v>70</v>
      </c>
      <c r="AB24" s="17">
        <f t="shared" si="1"/>
        <v>72</v>
      </c>
      <c r="AC24" s="17">
        <f t="shared" si="2"/>
        <v>71</v>
      </c>
      <c r="AD24" s="17">
        <f t="shared" si="3"/>
        <v>70</v>
      </c>
      <c r="AE24" s="17">
        <f t="shared" si="4"/>
        <v>70</v>
      </c>
      <c r="AF24" s="17">
        <f t="shared" si="5"/>
        <v>70</v>
      </c>
      <c r="AG24" s="17">
        <f t="shared" si="6"/>
        <v>71</v>
      </c>
      <c r="AH24" s="17">
        <f t="shared" si="6"/>
        <v>69</v>
      </c>
    </row>
    <row r="25" spans="1:35" x14ac:dyDescent="0.35">
      <c r="A25" s="82" t="s">
        <v>24</v>
      </c>
      <c r="B25" s="14" t="s">
        <v>27</v>
      </c>
      <c r="C25" s="15" t="s">
        <v>36</v>
      </c>
      <c r="D25" s="16">
        <v>74</v>
      </c>
      <c r="E25" s="16">
        <v>80</v>
      </c>
      <c r="F25" s="16">
        <v>82</v>
      </c>
      <c r="G25" s="16">
        <v>79</v>
      </c>
      <c r="H25" s="16">
        <v>74</v>
      </c>
      <c r="I25" s="16">
        <v>62</v>
      </c>
      <c r="J25" s="16">
        <v>63</v>
      </c>
      <c r="K25" s="16">
        <v>73</v>
      </c>
      <c r="L25" s="16">
        <v>71</v>
      </c>
      <c r="M25" s="16">
        <v>76</v>
      </c>
      <c r="N25" s="16">
        <v>68</v>
      </c>
      <c r="O25" s="16">
        <v>73</v>
      </c>
      <c r="P25" s="17">
        <v>69</v>
      </c>
      <c r="Q25" s="17">
        <v>69</v>
      </c>
      <c r="R25" s="17">
        <v>71</v>
      </c>
      <c r="S25" s="17">
        <v>67</v>
      </c>
      <c r="T25" s="17"/>
      <c r="U25" s="17">
        <v>78</v>
      </c>
      <c r="V25" s="17">
        <v>80</v>
      </c>
      <c r="W25" s="17">
        <v>78</v>
      </c>
      <c r="X25" s="17">
        <v>71</v>
      </c>
      <c r="Y25" s="17">
        <v>66</v>
      </c>
      <c r="Z25" s="17">
        <v>66</v>
      </c>
      <c r="AA25" s="17">
        <f t="shared" si="0"/>
        <v>69</v>
      </c>
      <c r="AB25" s="17">
        <f t="shared" si="1"/>
        <v>73</v>
      </c>
      <c r="AC25" s="17">
        <f t="shared" si="2"/>
        <v>71</v>
      </c>
      <c r="AD25" s="17">
        <f t="shared" si="3"/>
        <v>72</v>
      </c>
      <c r="AE25" s="17">
        <f t="shared" si="4"/>
        <v>70</v>
      </c>
      <c r="AF25" s="17">
        <f t="shared" si="5"/>
        <v>70</v>
      </c>
      <c r="AG25" s="50">
        <f>IF(COUNT(P25,Q25,R25)=3,TRUNC(SUM(P25:Q25,R25)/3,0),"No Data")</f>
        <v>69</v>
      </c>
      <c r="AH25" s="69">
        <f>IF(COUNT(Q25,R25,S25)=3,TRUNC(SUM(Q25:R25,S25)/3,0),"No Data")</f>
        <v>69</v>
      </c>
    </row>
    <row r="26" spans="1:35" x14ac:dyDescent="0.35">
      <c r="A26" s="82" t="s">
        <v>24</v>
      </c>
      <c r="B26" s="14" t="s">
        <v>28</v>
      </c>
      <c r="C26" s="15" t="s">
        <v>37</v>
      </c>
      <c r="D26" s="16">
        <v>63</v>
      </c>
      <c r="E26" s="16">
        <v>62</v>
      </c>
      <c r="F26" s="16" t="s">
        <v>212</v>
      </c>
      <c r="G26" s="16">
        <v>68</v>
      </c>
      <c r="H26" s="16">
        <v>71</v>
      </c>
      <c r="I26" s="16">
        <v>71</v>
      </c>
      <c r="J26" s="16">
        <v>63</v>
      </c>
      <c r="K26" s="16">
        <v>69</v>
      </c>
      <c r="L26" s="16">
        <v>69</v>
      </c>
      <c r="M26" s="16">
        <v>71</v>
      </c>
      <c r="N26" s="16">
        <v>69</v>
      </c>
      <c r="O26" s="16">
        <v>66</v>
      </c>
      <c r="P26" s="17">
        <v>70</v>
      </c>
      <c r="Q26" s="17">
        <v>64</v>
      </c>
      <c r="R26" s="17">
        <v>69</v>
      </c>
      <c r="S26" s="17">
        <v>68</v>
      </c>
      <c r="T26" s="17"/>
      <c r="U26" s="16" t="s">
        <v>212</v>
      </c>
      <c r="V26" s="16" t="s">
        <v>212</v>
      </c>
      <c r="W26" s="16" t="s">
        <v>212</v>
      </c>
      <c r="X26" s="17">
        <v>70</v>
      </c>
      <c r="Y26" s="17">
        <v>68</v>
      </c>
      <c r="Z26" s="17">
        <v>67</v>
      </c>
      <c r="AA26" s="17">
        <f t="shared" si="0"/>
        <v>67</v>
      </c>
      <c r="AB26" s="17">
        <f t="shared" si="1"/>
        <v>69</v>
      </c>
      <c r="AC26" s="17">
        <f t="shared" si="2"/>
        <v>69</v>
      </c>
      <c r="AD26" s="17">
        <f t="shared" si="3"/>
        <v>68</v>
      </c>
      <c r="AE26" s="17">
        <f t="shared" si="4"/>
        <v>68</v>
      </c>
      <c r="AF26" s="17">
        <f t="shared" si="5"/>
        <v>66</v>
      </c>
      <c r="AG26" s="17">
        <f t="shared" si="6"/>
        <v>67</v>
      </c>
      <c r="AH26" s="17">
        <f t="shared" si="6"/>
        <v>67</v>
      </c>
    </row>
    <row r="27" spans="1:35" x14ac:dyDescent="0.35">
      <c r="A27" s="82" t="s">
        <v>24</v>
      </c>
      <c r="B27" s="14" t="s">
        <v>29</v>
      </c>
      <c r="C27" s="15" t="s">
        <v>38</v>
      </c>
      <c r="D27" s="16">
        <v>65</v>
      </c>
      <c r="E27" s="16">
        <v>73</v>
      </c>
      <c r="F27" s="16">
        <v>79</v>
      </c>
      <c r="G27" s="16">
        <v>76</v>
      </c>
      <c r="H27" s="16">
        <v>68</v>
      </c>
      <c r="I27" s="16">
        <v>70</v>
      </c>
      <c r="J27" s="16">
        <v>72</v>
      </c>
      <c r="K27" s="16">
        <v>70</v>
      </c>
      <c r="L27" s="16">
        <v>69</v>
      </c>
      <c r="M27" s="16">
        <v>77</v>
      </c>
      <c r="N27" s="16">
        <v>68</v>
      </c>
      <c r="O27" s="16">
        <v>69</v>
      </c>
      <c r="P27" s="17">
        <v>74</v>
      </c>
      <c r="Q27" s="17">
        <v>65</v>
      </c>
      <c r="R27" s="17">
        <v>72</v>
      </c>
      <c r="S27" s="17">
        <v>69</v>
      </c>
      <c r="T27" s="17"/>
      <c r="U27" s="17">
        <v>72</v>
      </c>
      <c r="V27" s="17">
        <v>76</v>
      </c>
      <c r="W27" s="17">
        <v>74</v>
      </c>
      <c r="X27" s="17">
        <v>71</v>
      </c>
      <c r="Y27" s="17">
        <v>70</v>
      </c>
      <c r="Z27" s="17">
        <v>70</v>
      </c>
      <c r="AA27" s="17">
        <f t="shared" si="0"/>
        <v>70</v>
      </c>
      <c r="AB27" s="17">
        <f t="shared" si="1"/>
        <v>72</v>
      </c>
      <c r="AC27" s="17">
        <f t="shared" si="2"/>
        <v>71</v>
      </c>
      <c r="AD27" s="17">
        <f t="shared" si="3"/>
        <v>71</v>
      </c>
      <c r="AE27" s="17">
        <f t="shared" si="4"/>
        <v>70</v>
      </c>
      <c r="AF27" s="17">
        <f t="shared" si="5"/>
        <v>69</v>
      </c>
      <c r="AG27" s="17">
        <f>IF(COUNT(P27,Q27,R27)=3,TRUNC(SUM(P27:Q27,R27)/3,0),"No Data")</f>
        <v>70</v>
      </c>
      <c r="AH27" s="17">
        <f t="shared" si="6"/>
        <v>68</v>
      </c>
    </row>
    <row r="28" spans="1:35" x14ac:dyDescent="0.35">
      <c r="A28" s="82" t="s">
        <v>24</v>
      </c>
      <c r="B28" s="14" t="s">
        <v>30</v>
      </c>
      <c r="C28" s="15" t="s">
        <v>39</v>
      </c>
      <c r="D28" s="16">
        <v>67</v>
      </c>
      <c r="E28" s="16">
        <v>76</v>
      </c>
      <c r="F28" s="16">
        <v>84</v>
      </c>
      <c r="G28" s="16">
        <v>82</v>
      </c>
      <c r="H28" s="16">
        <v>71</v>
      </c>
      <c r="I28" s="16">
        <v>63</v>
      </c>
      <c r="J28" s="16">
        <v>73</v>
      </c>
      <c r="K28" s="16">
        <v>71</v>
      </c>
      <c r="L28" s="16">
        <v>79</v>
      </c>
      <c r="M28" s="16">
        <v>73</v>
      </c>
      <c r="N28" s="16">
        <v>71</v>
      </c>
      <c r="O28" s="16">
        <v>68</v>
      </c>
      <c r="P28" s="17">
        <v>74</v>
      </c>
      <c r="Q28" s="17">
        <v>70</v>
      </c>
      <c r="R28" s="17">
        <v>74</v>
      </c>
      <c r="S28" s="17">
        <v>69</v>
      </c>
      <c r="T28" s="17"/>
      <c r="U28" s="17">
        <v>75</v>
      </c>
      <c r="V28" s="17">
        <v>80</v>
      </c>
      <c r="W28" s="17">
        <v>79</v>
      </c>
      <c r="X28" s="17">
        <v>72</v>
      </c>
      <c r="Y28" s="17">
        <v>69</v>
      </c>
      <c r="Z28" s="17">
        <v>69</v>
      </c>
      <c r="AA28" s="17">
        <f t="shared" si="0"/>
        <v>74</v>
      </c>
      <c r="AB28" s="17">
        <f t="shared" si="1"/>
        <v>74</v>
      </c>
      <c r="AC28" s="17">
        <f t="shared" si="2"/>
        <v>74</v>
      </c>
      <c r="AD28" s="17">
        <f t="shared" si="3"/>
        <v>70</v>
      </c>
      <c r="AE28" s="17">
        <f t="shared" si="4"/>
        <v>71</v>
      </c>
      <c r="AF28" s="17">
        <f t="shared" si="5"/>
        <v>70</v>
      </c>
      <c r="AG28" s="17">
        <f t="shared" si="6"/>
        <v>72</v>
      </c>
      <c r="AH28" s="17">
        <f t="shared" si="6"/>
        <v>71</v>
      </c>
    </row>
    <row r="29" spans="1:35" x14ac:dyDescent="0.35">
      <c r="A29" s="82" t="s">
        <v>24</v>
      </c>
      <c r="B29" s="14" t="s">
        <v>31</v>
      </c>
      <c r="C29" s="15" t="s">
        <v>40</v>
      </c>
      <c r="D29" s="16">
        <v>71</v>
      </c>
      <c r="E29" s="16">
        <v>75</v>
      </c>
      <c r="F29" s="16">
        <v>80</v>
      </c>
      <c r="G29" s="16">
        <v>83</v>
      </c>
      <c r="H29" s="16">
        <v>78</v>
      </c>
      <c r="I29" s="16">
        <v>64</v>
      </c>
      <c r="J29" s="16">
        <v>76</v>
      </c>
      <c r="K29" s="16">
        <v>78</v>
      </c>
      <c r="L29" s="16">
        <v>76</v>
      </c>
      <c r="M29" s="16">
        <v>72</v>
      </c>
      <c r="N29" s="16">
        <v>70</v>
      </c>
      <c r="O29" s="16">
        <v>69</v>
      </c>
      <c r="P29" s="17">
        <v>70</v>
      </c>
      <c r="Q29" s="17">
        <v>66</v>
      </c>
      <c r="R29" s="23">
        <v>70</v>
      </c>
      <c r="S29" s="17">
        <v>70</v>
      </c>
      <c r="U29" s="17">
        <v>75</v>
      </c>
      <c r="V29" s="17">
        <v>79</v>
      </c>
      <c r="W29" s="17">
        <v>80</v>
      </c>
      <c r="X29" s="17">
        <v>75</v>
      </c>
      <c r="Y29" s="17">
        <v>72</v>
      </c>
      <c r="Z29" s="17">
        <v>72</v>
      </c>
      <c r="AA29" s="17">
        <f t="shared" si="0"/>
        <v>76</v>
      </c>
      <c r="AB29" s="17">
        <f t="shared" si="1"/>
        <v>75</v>
      </c>
      <c r="AC29" s="17">
        <f t="shared" si="2"/>
        <v>72</v>
      </c>
      <c r="AD29" s="17">
        <f t="shared" si="3"/>
        <v>70</v>
      </c>
      <c r="AE29" s="17">
        <f t="shared" si="4"/>
        <v>69</v>
      </c>
      <c r="AF29" s="17">
        <f t="shared" si="5"/>
        <v>68</v>
      </c>
      <c r="AG29" s="17">
        <f t="shared" si="6"/>
        <v>68</v>
      </c>
      <c r="AH29" s="17">
        <f t="shared" si="6"/>
        <v>68</v>
      </c>
    </row>
    <row r="30" spans="1:35" ht="25" x14ac:dyDescent="0.35">
      <c r="A30" s="82" t="s">
        <v>24</v>
      </c>
      <c r="B30" s="18" t="s">
        <v>32</v>
      </c>
      <c r="C30" s="15" t="s">
        <v>41</v>
      </c>
      <c r="D30" s="16">
        <v>65</v>
      </c>
      <c r="E30" s="16">
        <v>76</v>
      </c>
      <c r="F30" s="16">
        <v>74</v>
      </c>
      <c r="G30" s="16">
        <v>79</v>
      </c>
      <c r="H30" s="16">
        <v>69</v>
      </c>
      <c r="I30" s="16">
        <v>68</v>
      </c>
      <c r="J30" s="16">
        <v>77</v>
      </c>
      <c r="K30" s="16">
        <v>73</v>
      </c>
      <c r="L30" s="16">
        <v>66</v>
      </c>
      <c r="M30" s="16">
        <v>72</v>
      </c>
      <c r="N30" s="16">
        <v>66</v>
      </c>
      <c r="O30" s="16">
        <v>61</v>
      </c>
      <c r="P30" s="17">
        <v>64</v>
      </c>
      <c r="Q30" s="17">
        <v>62</v>
      </c>
      <c r="R30" s="17">
        <v>72</v>
      </c>
      <c r="S30" s="17">
        <v>72</v>
      </c>
      <c r="T30" s="17"/>
      <c r="U30" s="17">
        <v>71</v>
      </c>
      <c r="V30" s="17">
        <v>76</v>
      </c>
      <c r="W30" s="17">
        <v>74</v>
      </c>
      <c r="X30" s="17">
        <v>72</v>
      </c>
      <c r="Y30" s="17">
        <v>71</v>
      </c>
      <c r="Z30" s="17">
        <v>72</v>
      </c>
      <c r="AA30" s="17">
        <f t="shared" si="0"/>
        <v>72</v>
      </c>
      <c r="AB30" s="17">
        <f t="shared" si="1"/>
        <v>70</v>
      </c>
      <c r="AC30" s="17">
        <f t="shared" si="2"/>
        <v>68</v>
      </c>
      <c r="AD30" s="17">
        <f t="shared" si="3"/>
        <v>66</v>
      </c>
      <c r="AE30" s="17">
        <f t="shared" si="4"/>
        <v>63</v>
      </c>
      <c r="AF30" s="17">
        <f t="shared" si="5"/>
        <v>62</v>
      </c>
      <c r="AG30" s="17">
        <f t="shared" si="6"/>
        <v>66</v>
      </c>
      <c r="AH30" s="17">
        <f t="shared" si="6"/>
        <v>68</v>
      </c>
    </row>
    <row r="31" spans="1:35" ht="25" x14ac:dyDescent="0.35">
      <c r="A31" s="82" t="s">
        <v>24</v>
      </c>
      <c r="B31" s="18" t="s">
        <v>128</v>
      </c>
      <c r="C31" s="20" t="s">
        <v>141</v>
      </c>
      <c r="D31" s="16">
        <v>78</v>
      </c>
      <c r="E31" s="16">
        <v>85</v>
      </c>
      <c r="F31" s="16">
        <v>87</v>
      </c>
      <c r="G31" s="16">
        <v>78</v>
      </c>
      <c r="H31" s="16">
        <v>71</v>
      </c>
      <c r="I31" s="16">
        <v>72</v>
      </c>
      <c r="J31" s="16">
        <v>79</v>
      </c>
      <c r="K31" s="16">
        <v>77</v>
      </c>
      <c r="L31" s="16">
        <v>72</v>
      </c>
      <c r="M31" s="16">
        <v>77</v>
      </c>
      <c r="N31" s="16">
        <v>65</v>
      </c>
      <c r="O31" s="16">
        <v>62</v>
      </c>
      <c r="P31" s="17">
        <v>74</v>
      </c>
      <c r="Q31" s="17">
        <v>63</v>
      </c>
      <c r="R31" s="17">
        <v>70</v>
      </c>
      <c r="S31" s="17">
        <v>65</v>
      </c>
      <c r="T31" s="17"/>
      <c r="U31" s="17">
        <v>83</v>
      </c>
      <c r="V31" s="17">
        <v>83</v>
      </c>
      <c r="W31" s="17">
        <v>78</v>
      </c>
      <c r="X31" s="17">
        <v>73</v>
      </c>
      <c r="Y31" s="17">
        <v>74</v>
      </c>
      <c r="Z31" s="17">
        <v>76</v>
      </c>
      <c r="AA31" s="17">
        <f t="shared" si="0"/>
        <v>76</v>
      </c>
      <c r="AB31" s="17">
        <f t="shared" si="1"/>
        <v>75</v>
      </c>
      <c r="AC31" s="17">
        <f t="shared" si="2"/>
        <v>71</v>
      </c>
      <c r="AD31" s="50">
        <f t="shared" si="3"/>
        <v>68</v>
      </c>
      <c r="AE31" s="17">
        <f t="shared" si="4"/>
        <v>67</v>
      </c>
      <c r="AF31" s="17">
        <f t="shared" si="5"/>
        <v>66</v>
      </c>
      <c r="AG31" s="17">
        <f t="shared" si="6"/>
        <v>69</v>
      </c>
      <c r="AH31" s="17">
        <f t="shared" si="6"/>
        <v>66</v>
      </c>
      <c r="AI31" s="88" t="s">
        <v>205</v>
      </c>
    </row>
    <row r="32" spans="1:35" x14ac:dyDescent="0.35">
      <c r="A32" s="82" t="s">
        <v>24</v>
      </c>
      <c r="B32" s="14" t="s">
        <v>33</v>
      </c>
      <c r="C32" s="15" t="s">
        <v>42</v>
      </c>
      <c r="D32" s="16">
        <v>75</v>
      </c>
      <c r="E32" s="16">
        <v>75</v>
      </c>
      <c r="F32" s="16">
        <v>76</v>
      </c>
      <c r="G32" s="16">
        <v>79</v>
      </c>
      <c r="H32" s="16">
        <v>72</v>
      </c>
      <c r="I32" s="16">
        <v>74</v>
      </c>
      <c r="J32" s="16">
        <v>73</v>
      </c>
      <c r="K32" s="16">
        <v>75</v>
      </c>
      <c r="L32" s="16">
        <v>72</v>
      </c>
      <c r="M32" s="16">
        <v>78</v>
      </c>
      <c r="N32" s="16">
        <v>69</v>
      </c>
      <c r="O32" s="16">
        <v>67</v>
      </c>
      <c r="P32" s="17">
        <v>71</v>
      </c>
      <c r="Q32" s="17">
        <v>66</v>
      </c>
      <c r="R32" s="17">
        <v>72</v>
      </c>
      <c r="S32" s="17">
        <v>75</v>
      </c>
      <c r="T32" s="17"/>
      <c r="U32" s="17">
        <v>75</v>
      </c>
      <c r="V32" s="17">
        <v>76</v>
      </c>
      <c r="W32" s="17">
        <v>75</v>
      </c>
      <c r="X32" s="17">
        <v>75</v>
      </c>
      <c r="Y32" s="17">
        <v>73</v>
      </c>
      <c r="Z32" s="17">
        <v>74</v>
      </c>
      <c r="AA32" s="17">
        <f t="shared" si="0"/>
        <v>73</v>
      </c>
      <c r="AB32" s="17">
        <f t="shared" si="1"/>
        <v>75</v>
      </c>
      <c r="AC32" s="17">
        <f t="shared" ref="AC32" si="7">IF(COUNT(L32:N32)=3,TRUNC(SUM(L32:N32)/3,0),"No Data")</f>
        <v>73</v>
      </c>
      <c r="AD32" s="17">
        <f>IF(COUNT(M32:O32)=3,TRUNC(SUM(M32:O32)/3,0),"No Data")</f>
        <v>71</v>
      </c>
      <c r="AE32" s="17">
        <f>IF(COUNT(N32:P32)=3,TRUNC(SUM(N32:P32)/3,0),"No Data")</f>
        <v>69</v>
      </c>
      <c r="AF32" s="17">
        <f>IF(COUNT(O32:Q32)=3,TRUNC(SUM(O32:Q32)/3,0),"No Data")</f>
        <v>68</v>
      </c>
      <c r="AG32" s="17">
        <f t="shared" si="6"/>
        <v>69</v>
      </c>
      <c r="AH32" s="17">
        <f t="shared" si="6"/>
        <v>71</v>
      </c>
    </row>
    <row r="33" spans="1:36" x14ac:dyDescent="0.35">
      <c r="A33" s="82" t="s">
        <v>24</v>
      </c>
      <c r="B33" s="14" t="s">
        <v>144</v>
      </c>
      <c r="C33" s="28">
        <v>361030044</v>
      </c>
      <c r="D33" s="16" t="s">
        <v>212</v>
      </c>
      <c r="E33" s="16" t="s">
        <v>212</v>
      </c>
      <c r="F33" s="16" t="s">
        <v>212</v>
      </c>
      <c r="G33" s="16" t="s">
        <v>212</v>
      </c>
      <c r="H33" s="16" t="s">
        <v>212</v>
      </c>
      <c r="I33" s="16" t="s">
        <v>212</v>
      </c>
      <c r="J33" s="16" t="s">
        <v>212</v>
      </c>
      <c r="K33" s="16" t="s">
        <v>212</v>
      </c>
      <c r="L33" s="16" t="s">
        <v>212</v>
      </c>
      <c r="M33" s="16">
        <v>74</v>
      </c>
      <c r="N33" s="17">
        <v>73</v>
      </c>
      <c r="O33" s="16" t="s">
        <v>212</v>
      </c>
      <c r="P33" s="17">
        <v>75</v>
      </c>
      <c r="Q33" s="17">
        <v>70</v>
      </c>
      <c r="R33" s="17">
        <v>76</v>
      </c>
      <c r="S33" s="17">
        <v>70</v>
      </c>
      <c r="T33" s="17"/>
      <c r="U33" s="16" t="s">
        <v>212</v>
      </c>
      <c r="V33" s="16" t="s">
        <v>212</v>
      </c>
      <c r="W33" s="16" t="s">
        <v>212</v>
      </c>
      <c r="X33" s="16" t="s">
        <v>212</v>
      </c>
      <c r="Y33" s="16" t="s">
        <v>212</v>
      </c>
      <c r="Z33" s="16" t="s">
        <v>212</v>
      </c>
      <c r="AA33" s="16" t="s">
        <v>212</v>
      </c>
      <c r="AB33" s="16" t="s">
        <v>212</v>
      </c>
      <c r="AC33" s="16" t="s">
        <v>212</v>
      </c>
      <c r="AD33" s="16" t="s">
        <v>212</v>
      </c>
      <c r="AE33" s="16" t="s">
        <v>212</v>
      </c>
      <c r="AF33" s="16" t="s">
        <v>212</v>
      </c>
      <c r="AG33" s="17">
        <f t="shared" si="6"/>
        <v>73</v>
      </c>
      <c r="AH33" s="17">
        <f t="shared" si="6"/>
        <v>72</v>
      </c>
    </row>
    <row r="34" spans="1:36" ht="13" x14ac:dyDescent="0.35">
      <c r="A34" s="24" t="s">
        <v>136</v>
      </c>
      <c r="B34" s="22"/>
      <c r="C34" s="21"/>
      <c r="D34" s="21"/>
      <c r="E34" s="21"/>
      <c r="F34" s="21"/>
      <c r="G34" s="21"/>
    </row>
    <row r="35" spans="1:36" s="42" customFormat="1" ht="12" customHeight="1" x14ac:dyDescent="0.25">
      <c r="A35" s="42" t="s">
        <v>159</v>
      </c>
      <c r="B35" s="43"/>
      <c r="D35" s="44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V35" s="46"/>
      <c r="W35" s="46"/>
      <c r="X35" s="46"/>
      <c r="Y35" s="46"/>
      <c r="AA35" s="1"/>
      <c r="AB35" s="1"/>
      <c r="AC35" s="1"/>
      <c r="AD35" s="47"/>
      <c r="AE35" s="47"/>
      <c r="AF35" s="47"/>
      <c r="AG35" s="47"/>
      <c r="AH35" s="47"/>
      <c r="AI35" s="47"/>
      <c r="AJ35" s="45"/>
    </row>
    <row r="36" spans="1:36" s="42" customFormat="1" ht="12" customHeight="1" x14ac:dyDescent="0.25">
      <c r="B36" s="42" t="s">
        <v>162</v>
      </c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V36" s="46"/>
      <c r="W36" s="46"/>
      <c r="X36" s="46"/>
      <c r="Y36" s="46"/>
      <c r="AA36" s="1"/>
      <c r="AB36" s="1"/>
      <c r="AC36" s="1"/>
      <c r="AD36" s="47"/>
      <c r="AE36" s="47"/>
      <c r="AF36" s="47"/>
      <c r="AG36" s="47"/>
      <c r="AH36" s="47"/>
      <c r="AI36" s="47"/>
      <c r="AJ36" s="45"/>
    </row>
    <row r="37" spans="1:36" s="42" customFormat="1" ht="12" customHeight="1" x14ac:dyDescent="0.25">
      <c r="B37" s="42" t="s">
        <v>171</v>
      </c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V37" s="46"/>
      <c r="W37" s="46"/>
      <c r="X37" s="46"/>
      <c r="Y37" s="46"/>
      <c r="AA37" s="1"/>
      <c r="AB37" s="1"/>
      <c r="AC37" s="1"/>
      <c r="AD37" s="47"/>
      <c r="AE37" s="47"/>
      <c r="AF37" s="47"/>
      <c r="AG37" s="47"/>
      <c r="AH37" s="47"/>
      <c r="AI37" s="47"/>
      <c r="AJ37" s="45"/>
    </row>
    <row r="38" spans="1:36" s="42" customFormat="1" ht="12" customHeight="1" x14ac:dyDescent="0.25">
      <c r="C38" s="47" t="s">
        <v>163</v>
      </c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V38" s="46"/>
      <c r="W38" s="46"/>
      <c r="X38" s="46"/>
      <c r="Y38" s="46"/>
      <c r="AA38" s="1"/>
      <c r="AB38" s="1"/>
      <c r="AC38" s="1"/>
      <c r="AD38" s="47"/>
      <c r="AE38" s="47"/>
      <c r="AF38" s="47"/>
      <c r="AG38" s="47"/>
      <c r="AH38" s="47"/>
      <c r="AI38" s="47"/>
      <c r="AJ38" s="45"/>
    </row>
    <row r="39" spans="1:36" s="42" customFormat="1" ht="12" customHeight="1" x14ac:dyDescent="0.25">
      <c r="C39" s="48" t="s">
        <v>158</v>
      </c>
      <c r="D39" s="44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V39" s="46"/>
      <c r="W39" s="46"/>
      <c r="X39" s="46"/>
      <c r="Y39" s="46"/>
      <c r="AA39" s="1"/>
      <c r="AB39" s="1"/>
      <c r="AC39" s="1"/>
      <c r="AD39" s="47"/>
      <c r="AE39" s="47"/>
      <c r="AF39" s="47"/>
      <c r="AG39" s="47"/>
      <c r="AH39" s="47"/>
      <c r="AI39" s="47"/>
      <c r="AJ39" s="45"/>
    </row>
    <row r="40" spans="1:36" s="42" customFormat="1" ht="12" customHeight="1" x14ac:dyDescent="0.25">
      <c r="B40" s="42" t="s">
        <v>172</v>
      </c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V40" s="46"/>
      <c r="W40" s="46"/>
      <c r="X40" s="46"/>
      <c r="Y40" s="46"/>
      <c r="AA40" s="1"/>
      <c r="AB40" s="1"/>
      <c r="AC40" s="1"/>
      <c r="AD40" s="47"/>
      <c r="AE40" s="47"/>
      <c r="AF40" s="47"/>
      <c r="AG40" s="47"/>
      <c r="AH40" s="47"/>
      <c r="AI40" s="47"/>
      <c r="AJ40" s="45"/>
    </row>
    <row r="41" spans="1:36" s="42" customFormat="1" ht="12" customHeight="1" x14ac:dyDescent="0.25">
      <c r="C41" s="47" t="s">
        <v>182</v>
      </c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V41" s="46"/>
      <c r="W41" s="46"/>
      <c r="X41" s="46"/>
      <c r="Y41" s="46"/>
      <c r="AA41" s="1"/>
      <c r="AB41" s="1"/>
      <c r="AC41" s="1"/>
      <c r="AD41" s="47"/>
      <c r="AE41" s="47"/>
      <c r="AF41" s="47"/>
      <c r="AG41" s="47"/>
      <c r="AH41" s="47"/>
      <c r="AI41" s="47"/>
      <c r="AJ41" s="45"/>
    </row>
    <row r="42" spans="1:36" s="42" customFormat="1" ht="12" customHeight="1" x14ac:dyDescent="0.25">
      <c r="C42" s="48" t="s">
        <v>184</v>
      </c>
      <c r="D42" s="44"/>
      <c r="E42" s="45"/>
      <c r="F42" s="42" t="s">
        <v>193</v>
      </c>
      <c r="G42" s="48" t="s">
        <v>173</v>
      </c>
      <c r="I42" s="45"/>
      <c r="J42" s="45"/>
      <c r="K42" s="45"/>
      <c r="L42" s="45"/>
      <c r="M42" s="45"/>
      <c r="N42" s="45"/>
      <c r="O42" s="45"/>
      <c r="V42" s="46"/>
      <c r="W42" s="46"/>
      <c r="X42" s="46"/>
      <c r="Y42" s="46"/>
      <c r="AA42" s="1"/>
      <c r="AB42" s="1"/>
      <c r="AC42" s="1"/>
      <c r="AD42" s="45"/>
      <c r="AE42" s="45"/>
      <c r="AF42" s="45"/>
      <c r="AG42" s="45"/>
      <c r="AH42" s="45"/>
      <c r="AI42" s="45"/>
      <c r="AJ42" s="45"/>
    </row>
    <row r="43" spans="1:36" s="42" customFormat="1" ht="12" customHeight="1" x14ac:dyDescent="0.25">
      <c r="C43" s="42" t="s">
        <v>194</v>
      </c>
      <c r="D43" s="48"/>
      <c r="E43" s="45"/>
      <c r="F43" s="45"/>
      <c r="G43" s="48"/>
      <c r="I43" s="45"/>
      <c r="J43" s="45"/>
      <c r="K43" s="45"/>
      <c r="L43" s="45"/>
      <c r="M43" s="45"/>
      <c r="N43" s="45"/>
      <c r="O43" s="45"/>
      <c r="V43" s="46"/>
      <c r="W43" s="46"/>
      <c r="X43" s="46"/>
      <c r="Y43" s="46"/>
      <c r="AA43" s="1"/>
      <c r="AB43" s="1"/>
      <c r="AC43" s="1"/>
      <c r="AD43" s="45"/>
      <c r="AE43" s="45"/>
      <c r="AF43" s="45"/>
      <c r="AG43" s="45"/>
      <c r="AH43" s="45"/>
      <c r="AI43" s="45"/>
      <c r="AJ43" s="45"/>
    </row>
    <row r="44" spans="1:36" s="42" customFormat="1" ht="12" customHeight="1" x14ac:dyDescent="0.25">
      <c r="C44" s="42" t="s">
        <v>202</v>
      </c>
      <c r="D44" s="48"/>
      <c r="E44" s="45"/>
      <c r="F44" s="45"/>
      <c r="G44" s="48"/>
      <c r="I44" s="45"/>
      <c r="J44" s="45"/>
      <c r="K44" s="45"/>
      <c r="L44" s="45"/>
      <c r="M44" s="45"/>
      <c r="N44" s="45"/>
      <c r="O44" s="45"/>
      <c r="V44" s="46"/>
      <c r="W44" s="46"/>
      <c r="X44" s="46"/>
      <c r="Y44" s="46"/>
      <c r="AA44" s="1"/>
      <c r="AB44" s="1"/>
      <c r="AC44" s="1"/>
      <c r="AD44" s="45"/>
      <c r="AE44" s="45"/>
      <c r="AF44" s="45"/>
      <c r="AG44" s="45"/>
      <c r="AH44" s="45"/>
      <c r="AI44" s="45"/>
      <c r="AJ44" s="45"/>
    </row>
    <row r="45" spans="1:36" s="42" customFormat="1" ht="12" customHeight="1" x14ac:dyDescent="0.25">
      <c r="A45" s="42" t="s">
        <v>191</v>
      </c>
      <c r="D45" s="48"/>
      <c r="E45" s="45"/>
      <c r="F45" s="45"/>
      <c r="G45" s="48"/>
      <c r="I45" s="45"/>
      <c r="J45" s="45"/>
      <c r="K45" s="45"/>
      <c r="L45" s="45"/>
      <c r="M45" s="45"/>
      <c r="N45" s="45"/>
      <c r="O45" s="45"/>
      <c r="V45" s="46"/>
      <c r="W45" s="46"/>
      <c r="X45" s="46"/>
      <c r="Y45" s="46"/>
      <c r="AA45" s="1"/>
      <c r="AB45" s="1"/>
      <c r="AC45" s="1"/>
      <c r="AD45" s="45"/>
      <c r="AE45" s="45"/>
      <c r="AF45" s="45"/>
      <c r="AG45" s="45"/>
      <c r="AH45" s="45"/>
      <c r="AI45" s="45"/>
      <c r="AJ45" s="45"/>
    </row>
    <row r="46" spans="1:36" x14ac:dyDescent="0.35">
      <c r="B46" s="11" t="s">
        <v>197</v>
      </c>
      <c r="C46" s="11"/>
    </row>
    <row r="47" spans="1:36" x14ac:dyDescent="0.35">
      <c r="B47" s="11" t="s">
        <v>195</v>
      </c>
      <c r="C47" s="11"/>
    </row>
    <row r="48" spans="1:36" x14ac:dyDescent="0.35">
      <c r="B48" s="11" t="s">
        <v>196</v>
      </c>
      <c r="C48" s="11"/>
    </row>
    <row r="49" spans="1:2" ht="13" x14ac:dyDescent="0.35">
      <c r="A49" s="51" t="s">
        <v>145</v>
      </c>
      <c r="B49" s="51"/>
    </row>
    <row r="50" spans="1:2" x14ac:dyDescent="0.35">
      <c r="A50" s="52"/>
      <c r="B50" s="11" t="s">
        <v>150</v>
      </c>
    </row>
    <row r="51" spans="1:2" x14ac:dyDescent="0.35">
      <c r="A51" s="53"/>
      <c r="B51" s="11" t="s">
        <v>152</v>
      </c>
    </row>
    <row r="52" spans="1:2" x14ac:dyDescent="0.35">
      <c r="A52" s="58"/>
      <c r="B52" s="11" t="s">
        <v>151</v>
      </c>
    </row>
    <row r="53" spans="1:2" x14ac:dyDescent="0.35">
      <c r="A53" s="40" t="s">
        <v>154</v>
      </c>
      <c r="B53" s="40" t="s">
        <v>155</v>
      </c>
    </row>
    <row r="54" spans="1:2" x14ac:dyDescent="0.25">
      <c r="A54" s="1" t="s">
        <v>161</v>
      </c>
    </row>
    <row r="55" spans="1:2" x14ac:dyDescent="0.25">
      <c r="A55" s="1" t="s">
        <v>210</v>
      </c>
    </row>
  </sheetData>
  <sortState xmlns:xlrd2="http://schemas.microsoft.com/office/spreadsheetml/2017/richdata2" ref="P58:R84">
    <sortCondition ref="Q58:Q84"/>
  </sortState>
  <mergeCells count="4">
    <mergeCell ref="U4:AH4"/>
    <mergeCell ref="D4:S4"/>
    <mergeCell ref="A5:A6"/>
    <mergeCell ref="B5:B6"/>
  </mergeCells>
  <phoneticPr fontId="9" type="noConversion"/>
  <conditionalFormatting sqref="D7:AG7 AH7:AH12 AG8:AG12 D8:AF28 AG13:AH33 D29:Q29 U29:AF29 D30:AF33">
    <cfRule type="cellIs" dxfId="42" priority="1" operator="equal">
      <formula>"NA"</formula>
    </cfRule>
    <cfRule type="cellIs" dxfId="41" priority="3" operator="equal">
      <formula>"No Data"</formula>
    </cfRule>
    <cfRule type="cellIs" dxfId="40" priority="4" operator="greaterThanOrEqual">
      <formula>85</formula>
    </cfRule>
    <cfRule type="cellIs" dxfId="39" priority="5" operator="greaterThan">
      <formula>75</formula>
    </cfRule>
    <cfRule type="cellIs" dxfId="38" priority="6" operator="greaterThan">
      <formula>70</formula>
    </cfRule>
  </conditionalFormatting>
  <conditionalFormatting sqref="AI60:AJ65">
    <cfRule type="cellIs" dxfId="37" priority="25" operator="between">
      <formula>76</formula>
      <formula>84</formula>
    </cfRule>
    <cfRule type="cellIs" dxfId="36" priority="26" operator="between">
      <formula>85</formula>
      <formula>1000</formula>
    </cfRule>
  </conditionalFormatting>
  <hyperlinks>
    <hyperlink ref="C39" r:id="rId1" display="https://www.epa.gov/air-trends/air-quality-design-values" xr:uid="{3A7C0980-663A-4762-8010-5577AADB8CAE}"/>
    <hyperlink ref="C42" r:id="rId2" display="https://www.epa.gov/outdoor-air-quality-data/monitor-values-report" xr:uid="{787D3D1C-B8BA-4810-BFD6-0D2CEEC8FA69}"/>
    <hyperlink ref="G42" r:id="rId3" display="https://www.epa.gov/outdoor-air-quality-data/ozone-watch" xr:uid="{A17B8B5C-6319-4505-BD1A-656968ECE2F5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L5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D7" sqref="D7"/>
    </sheetView>
  </sheetViews>
  <sheetFormatPr defaultColWidth="9.26953125" defaultRowHeight="12.5" x14ac:dyDescent="0.35"/>
  <cols>
    <col min="1" max="1" width="9.26953125" style="11"/>
    <col min="2" max="2" width="21.54296875" style="11" bestFit="1" customWidth="1"/>
    <col min="3" max="3" width="15.54296875" style="23" bestFit="1" customWidth="1"/>
    <col min="4" max="18" width="10" style="23" customWidth="1"/>
    <col min="19" max="20" width="10" style="11" customWidth="1"/>
    <col min="21" max="21" width="3" style="23" customWidth="1"/>
    <col min="22" max="32" width="10" style="23" customWidth="1"/>
    <col min="33" max="37" width="10" style="11" customWidth="1"/>
    <col min="38" max="38" width="49.36328125" style="11" customWidth="1"/>
    <col min="39" max="16384" width="9.26953125" style="11"/>
  </cols>
  <sheetData>
    <row r="1" spans="1:38" ht="13" x14ac:dyDescent="0.35">
      <c r="A1" s="12" t="s">
        <v>153</v>
      </c>
    </row>
    <row r="2" spans="1:38" ht="13.15" customHeight="1" x14ac:dyDescent="0.35">
      <c r="A2" s="31" t="s">
        <v>183</v>
      </c>
      <c r="S2" s="71"/>
      <c r="T2" s="71"/>
      <c r="AI2" s="72"/>
      <c r="AJ2" s="72"/>
      <c r="AK2" s="72"/>
    </row>
    <row r="3" spans="1:38" ht="39" x14ac:dyDescent="0.35">
      <c r="R3" s="59" t="s">
        <v>180</v>
      </c>
      <c r="S3" s="59" t="s">
        <v>181</v>
      </c>
      <c r="T3" s="59" t="s">
        <v>148</v>
      </c>
      <c r="U3" s="57"/>
      <c r="AH3" s="59" t="s">
        <v>180</v>
      </c>
      <c r="AI3" s="59" t="s">
        <v>181</v>
      </c>
      <c r="AJ3" s="59" t="s">
        <v>215</v>
      </c>
      <c r="AK3" s="59" t="s">
        <v>216</v>
      </c>
      <c r="AL3" s="13" t="s">
        <v>136</v>
      </c>
    </row>
    <row r="4" spans="1:38" ht="14.65" customHeight="1" x14ac:dyDescent="0.35">
      <c r="A4" s="8" t="s">
        <v>0</v>
      </c>
      <c r="B4" s="8" t="s">
        <v>1</v>
      </c>
      <c r="C4" s="8" t="s">
        <v>2</v>
      </c>
      <c r="D4" s="91" t="s">
        <v>23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17"/>
      <c r="V4" s="92" t="s">
        <v>3</v>
      </c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4"/>
    </row>
    <row r="5" spans="1:38" ht="13" x14ac:dyDescent="0.35">
      <c r="A5" s="91"/>
      <c r="B5" s="91"/>
      <c r="C5" s="8" t="s">
        <v>54</v>
      </c>
      <c r="D5" s="8">
        <v>2009</v>
      </c>
      <c r="E5" s="8">
        <v>2010</v>
      </c>
      <c r="F5" s="8">
        <v>2011</v>
      </c>
      <c r="G5" s="8">
        <v>2012</v>
      </c>
      <c r="H5" s="8">
        <v>2013</v>
      </c>
      <c r="I5" s="8">
        <v>2014</v>
      </c>
      <c r="J5" s="8">
        <v>2015</v>
      </c>
      <c r="K5" s="8">
        <v>2016</v>
      </c>
      <c r="L5" s="8">
        <v>2017</v>
      </c>
      <c r="M5" s="8">
        <v>2018</v>
      </c>
      <c r="N5" s="8">
        <v>2019</v>
      </c>
      <c r="O5" s="8">
        <v>2020</v>
      </c>
      <c r="P5" s="8">
        <v>2021</v>
      </c>
      <c r="Q5" s="8">
        <v>2022</v>
      </c>
      <c r="R5" s="8">
        <v>2023</v>
      </c>
      <c r="S5" s="10">
        <v>2023</v>
      </c>
      <c r="T5" s="10">
        <v>2024</v>
      </c>
      <c r="U5" s="10"/>
      <c r="V5" s="10" t="s">
        <v>71</v>
      </c>
      <c r="W5" s="10" t="s">
        <v>72</v>
      </c>
      <c r="X5" s="10" t="s">
        <v>73</v>
      </c>
      <c r="Y5" s="10" t="s">
        <v>74</v>
      </c>
      <c r="Z5" s="10" t="s">
        <v>75</v>
      </c>
      <c r="AA5" s="10" t="s">
        <v>76</v>
      </c>
      <c r="AB5" s="10" t="s">
        <v>130</v>
      </c>
      <c r="AC5" s="10" t="s">
        <v>131</v>
      </c>
      <c r="AD5" s="10" t="s">
        <v>132</v>
      </c>
      <c r="AE5" s="10" t="s">
        <v>139</v>
      </c>
      <c r="AF5" s="10" t="s">
        <v>143</v>
      </c>
      <c r="AG5" s="66" t="s">
        <v>146</v>
      </c>
      <c r="AH5" s="8" t="s">
        <v>149</v>
      </c>
      <c r="AI5" s="8" t="s">
        <v>149</v>
      </c>
      <c r="AJ5" s="8" t="s">
        <v>165</v>
      </c>
      <c r="AK5" s="8" t="s">
        <v>165</v>
      </c>
    </row>
    <row r="6" spans="1:38" ht="13" x14ac:dyDescent="0.35">
      <c r="A6" s="91"/>
      <c r="B6" s="91"/>
      <c r="C6" s="8" t="s">
        <v>55</v>
      </c>
      <c r="D6" s="8" t="s">
        <v>56</v>
      </c>
      <c r="E6" s="8" t="s">
        <v>56</v>
      </c>
      <c r="F6" s="8" t="s">
        <v>56</v>
      </c>
      <c r="G6" s="8" t="s">
        <v>56</v>
      </c>
      <c r="H6" s="8" t="s">
        <v>56</v>
      </c>
      <c r="I6" s="8" t="s">
        <v>56</v>
      </c>
      <c r="J6" s="8" t="s">
        <v>56</v>
      </c>
      <c r="K6" s="8" t="s">
        <v>56</v>
      </c>
      <c r="L6" s="8" t="s">
        <v>56</v>
      </c>
      <c r="M6" s="8" t="s">
        <v>56</v>
      </c>
      <c r="N6" s="8" t="s">
        <v>56</v>
      </c>
      <c r="O6" s="8" t="s">
        <v>56</v>
      </c>
      <c r="P6" s="8" t="s">
        <v>56</v>
      </c>
      <c r="Q6" s="8" t="s">
        <v>56</v>
      </c>
      <c r="R6" s="8" t="s">
        <v>56</v>
      </c>
      <c r="S6" s="8" t="s">
        <v>56</v>
      </c>
      <c r="T6" s="8" t="s">
        <v>56</v>
      </c>
      <c r="U6" s="8"/>
      <c r="V6" s="8" t="s">
        <v>56</v>
      </c>
      <c r="W6" s="8" t="s">
        <v>56</v>
      </c>
      <c r="X6" s="8" t="s">
        <v>56</v>
      </c>
      <c r="Y6" s="8" t="s">
        <v>56</v>
      </c>
      <c r="Z6" s="8" t="s">
        <v>56</v>
      </c>
      <c r="AA6" s="8" t="s">
        <v>56</v>
      </c>
      <c r="AB6" s="8" t="s">
        <v>56</v>
      </c>
      <c r="AC6" s="8" t="s">
        <v>56</v>
      </c>
      <c r="AD6" s="8" t="s">
        <v>56</v>
      </c>
      <c r="AE6" s="8" t="s">
        <v>56</v>
      </c>
      <c r="AF6" s="8" t="s">
        <v>56</v>
      </c>
      <c r="AG6" s="62" t="s">
        <v>56</v>
      </c>
      <c r="AH6" s="64" t="s">
        <v>56</v>
      </c>
      <c r="AI6" s="64" t="s">
        <v>56</v>
      </c>
      <c r="AJ6" s="64" t="s">
        <v>56</v>
      </c>
      <c r="AK6" s="64" t="s">
        <v>56</v>
      </c>
      <c r="AL6" s="32"/>
    </row>
    <row r="7" spans="1:38" x14ac:dyDescent="0.35">
      <c r="A7" s="17" t="s">
        <v>4</v>
      </c>
      <c r="B7" s="14" t="s">
        <v>57</v>
      </c>
      <c r="C7" s="15" t="s">
        <v>64</v>
      </c>
      <c r="D7" s="16">
        <v>71</v>
      </c>
      <c r="E7" s="16">
        <v>88</v>
      </c>
      <c r="F7" s="16">
        <v>83</v>
      </c>
      <c r="G7" s="16">
        <v>92</v>
      </c>
      <c r="H7" s="16">
        <v>68</v>
      </c>
      <c r="I7" s="16">
        <v>68</v>
      </c>
      <c r="J7" s="16">
        <v>72</v>
      </c>
      <c r="K7" s="16">
        <v>64</v>
      </c>
      <c r="L7" s="16">
        <v>68</v>
      </c>
      <c r="M7" s="16">
        <v>68</v>
      </c>
      <c r="N7" s="16">
        <v>67</v>
      </c>
      <c r="O7" s="16">
        <v>59</v>
      </c>
      <c r="P7" s="16">
        <v>62</v>
      </c>
      <c r="Q7" s="16">
        <v>62</v>
      </c>
      <c r="R7" s="16">
        <v>67</v>
      </c>
      <c r="S7" s="16">
        <v>67</v>
      </c>
      <c r="T7" s="16">
        <v>65</v>
      </c>
      <c r="U7" s="16"/>
      <c r="V7" s="41">
        <v>80</v>
      </c>
      <c r="W7" s="16">
        <v>87</v>
      </c>
      <c r="X7" s="16">
        <v>81</v>
      </c>
      <c r="Y7" s="16">
        <v>76</v>
      </c>
      <c r="Z7" s="16">
        <v>69</v>
      </c>
      <c r="AA7" s="16">
        <v>68</v>
      </c>
      <c r="AB7" s="16">
        <f t="shared" ref="AB7:AH14" si="0">IF(COUNT(J7:L7)=3,TRUNC(SUM(J7:L7)/3,0),"No Data")</f>
        <v>68</v>
      </c>
      <c r="AC7" s="16">
        <f t="shared" si="0"/>
        <v>66</v>
      </c>
      <c r="AD7" s="16">
        <f t="shared" si="0"/>
        <v>67</v>
      </c>
      <c r="AE7" s="16">
        <f t="shared" si="0"/>
        <v>64</v>
      </c>
      <c r="AF7" s="16">
        <f t="shared" si="0"/>
        <v>62</v>
      </c>
      <c r="AG7" s="67">
        <f t="shared" si="0"/>
        <v>61</v>
      </c>
      <c r="AH7" s="67">
        <f t="shared" si="0"/>
        <v>63</v>
      </c>
      <c r="AI7" s="65">
        <f t="shared" ref="AI7:AI27" si="1">IF(COUNT(P7,Q7,S7)=3,TRUNC(SUM(P7:Q7,S7)/3,0),"No Data")</f>
        <v>63</v>
      </c>
      <c r="AJ7" s="65">
        <f t="shared" ref="AJ7:AJ27" si="2">IF(COUNT(Q7,R7,T7)=3,TRUNC(SUM(Q7,R7,T7)/3,0),"No Data")</f>
        <v>64</v>
      </c>
      <c r="AK7" s="65">
        <f t="shared" ref="AK7:AK27" si="3">IF(COUNT(Q7,S7,T7)=3,TRUNC(SUM(Q7,S7,T7)/3,0),"No Data")</f>
        <v>64</v>
      </c>
      <c r="AL7" s="32"/>
    </row>
    <row r="8" spans="1:38" x14ac:dyDescent="0.35">
      <c r="A8" s="17" t="s">
        <v>4</v>
      </c>
      <c r="B8" s="14" t="s">
        <v>58</v>
      </c>
      <c r="C8" s="15" t="s">
        <v>65</v>
      </c>
      <c r="D8" s="16">
        <v>71</v>
      </c>
      <c r="E8" s="16">
        <v>80</v>
      </c>
      <c r="F8" s="16">
        <v>73</v>
      </c>
      <c r="G8" s="16">
        <v>76</v>
      </c>
      <c r="H8" s="16">
        <v>70</v>
      </c>
      <c r="I8" s="16">
        <v>61</v>
      </c>
      <c r="J8" s="16">
        <v>68</v>
      </c>
      <c r="K8" s="16">
        <v>63</v>
      </c>
      <c r="L8" s="16">
        <v>63</v>
      </c>
      <c r="M8" s="16">
        <v>63</v>
      </c>
      <c r="N8" s="16">
        <v>59</v>
      </c>
      <c r="O8" s="16">
        <v>59</v>
      </c>
      <c r="P8" s="16">
        <v>59</v>
      </c>
      <c r="Q8" s="16">
        <v>60</v>
      </c>
      <c r="R8" s="16">
        <v>58</v>
      </c>
      <c r="S8" s="16">
        <v>58</v>
      </c>
      <c r="T8" s="16">
        <v>55</v>
      </c>
      <c r="U8" s="16"/>
      <c r="V8" s="41">
        <v>74</v>
      </c>
      <c r="W8" s="16">
        <v>76</v>
      </c>
      <c r="X8" s="16">
        <v>73</v>
      </c>
      <c r="Y8" s="16">
        <v>69</v>
      </c>
      <c r="Z8" s="16">
        <v>66</v>
      </c>
      <c r="AA8" s="16">
        <v>64</v>
      </c>
      <c r="AB8" s="16">
        <f t="shared" si="0"/>
        <v>64</v>
      </c>
      <c r="AC8" s="16">
        <f t="shared" si="0"/>
        <v>63</v>
      </c>
      <c r="AD8" s="16">
        <f t="shared" si="0"/>
        <v>61</v>
      </c>
      <c r="AE8" s="16">
        <f t="shared" si="0"/>
        <v>60</v>
      </c>
      <c r="AF8" s="16">
        <f t="shared" si="0"/>
        <v>59</v>
      </c>
      <c r="AG8" s="67">
        <f t="shared" si="0"/>
        <v>59</v>
      </c>
      <c r="AH8" s="67">
        <f t="shared" si="0"/>
        <v>59</v>
      </c>
      <c r="AI8" s="65">
        <f t="shared" si="1"/>
        <v>59</v>
      </c>
      <c r="AJ8" s="65">
        <f t="shared" si="2"/>
        <v>57</v>
      </c>
      <c r="AK8" s="65">
        <f t="shared" si="3"/>
        <v>57</v>
      </c>
      <c r="AL8" s="32"/>
    </row>
    <row r="9" spans="1:38" ht="37.5" x14ac:dyDescent="0.35">
      <c r="A9" s="17" t="s">
        <v>4</v>
      </c>
      <c r="B9" s="14" t="s">
        <v>59</v>
      </c>
      <c r="C9" s="15" t="s">
        <v>66</v>
      </c>
      <c r="D9" s="16" t="s">
        <v>212</v>
      </c>
      <c r="E9" s="16" t="s">
        <v>212</v>
      </c>
      <c r="F9" s="16" t="s">
        <v>212</v>
      </c>
      <c r="G9" s="16">
        <v>86</v>
      </c>
      <c r="H9" s="16">
        <v>65</v>
      </c>
      <c r="I9" s="16">
        <v>68</v>
      </c>
      <c r="J9" s="16">
        <v>79</v>
      </c>
      <c r="K9" s="16">
        <v>76</v>
      </c>
      <c r="L9" s="16">
        <v>76</v>
      </c>
      <c r="M9" s="16">
        <v>75</v>
      </c>
      <c r="N9" s="16">
        <v>70</v>
      </c>
      <c r="O9" s="16">
        <v>62</v>
      </c>
      <c r="P9" s="16">
        <v>68</v>
      </c>
      <c r="Q9" s="16">
        <v>62</v>
      </c>
      <c r="R9" s="16">
        <v>71</v>
      </c>
      <c r="S9" s="16">
        <v>67</v>
      </c>
      <c r="T9" s="16">
        <v>65</v>
      </c>
      <c r="U9" s="16"/>
      <c r="V9" s="16" t="s">
        <v>212</v>
      </c>
      <c r="W9" s="16" t="s">
        <v>212</v>
      </c>
      <c r="X9" s="16" t="s">
        <v>212</v>
      </c>
      <c r="Y9" s="16">
        <v>73</v>
      </c>
      <c r="Z9" s="16">
        <v>70</v>
      </c>
      <c r="AA9" s="16">
        <v>74</v>
      </c>
      <c r="AB9" s="16">
        <f t="shared" si="0"/>
        <v>77</v>
      </c>
      <c r="AC9" s="16">
        <f t="shared" si="0"/>
        <v>75</v>
      </c>
      <c r="AD9" s="16">
        <f t="shared" si="0"/>
        <v>73</v>
      </c>
      <c r="AE9" s="16">
        <f t="shared" si="0"/>
        <v>69</v>
      </c>
      <c r="AF9" s="16">
        <f t="shared" si="0"/>
        <v>66</v>
      </c>
      <c r="AG9" s="67">
        <f t="shared" si="0"/>
        <v>64</v>
      </c>
      <c r="AH9" s="67">
        <f t="shared" si="0"/>
        <v>67</v>
      </c>
      <c r="AI9" s="65">
        <f t="shared" si="1"/>
        <v>65</v>
      </c>
      <c r="AJ9" s="65">
        <f t="shared" si="2"/>
        <v>66</v>
      </c>
      <c r="AK9" s="65">
        <f t="shared" si="3"/>
        <v>64</v>
      </c>
      <c r="AL9" s="90" t="s">
        <v>207</v>
      </c>
    </row>
    <row r="10" spans="1:38" x14ac:dyDescent="0.35">
      <c r="A10" s="17" t="s">
        <v>4</v>
      </c>
      <c r="B10" s="14" t="s">
        <v>60</v>
      </c>
      <c r="C10" s="15" t="s">
        <v>67</v>
      </c>
      <c r="D10" s="16">
        <v>71</v>
      </c>
      <c r="E10" s="16">
        <v>83</v>
      </c>
      <c r="F10" s="16">
        <v>92</v>
      </c>
      <c r="G10" s="16">
        <v>87</v>
      </c>
      <c r="H10" s="16">
        <v>73</v>
      </c>
      <c r="I10" s="16">
        <v>70</v>
      </c>
      <c r="J10" s="16">
        <v>76</v>
      </c>
      <c r="K10" s="16">
        <v>74</v>
      </c>
      <c r="L10" s="16">
        <v>73</v>
      </c>
      <c r="M10" s="16">
        <v>77</v>
      </c>
      <c r="N10" s="16">
        <v>68</v>
      </c>
      <c r="O10" s="16">
        <v>64</v>
      </c>
      <c r="P10" s="16">
        <v>67</v>
      </c>
      <c r="Q10" s="16">
        <v>69</v>
      </c>
      <c r="R10" s="16">
        <v>74</v>
      </c>
      <c r="S10" s="16">
        <v>68</v>
      </c>
      <c r="T10" s="16">
        <v>76</v>
      </c>
      <c r="U10" s="16"/>
      <c r="V10" s="41">
        <v>82</v>
      </c>
      <c r="W10" s="16">
        <v>87</v>
      </c>
      <c r="X10" s="16">
        <v>84</v>
      </c>
      <c r="Y10" s="16">
        <v>76</v>
      </c>
      <c r="Z10" s="16">
        <v>73</v>
      </c>
      <c r="AA10" s="16">
        <v>73</v>
      </c>
      <c r="AB10" s="16">
        <f t="shared" si="0"/>
        <v>74</v>
      </c>
      <c r="AC10" s="16">
        <f t="shared" si="0"/>
        <v>74</v>
      </c>
      <c r="AD10" s="16">
        <f t="shared" si="0"/>
        <v>72</v>
      </c>
      <c r="AE10" s="16">
        <f t="shared" si="0"/>
        <v>69</v>
      </c>
      <c r="AF10" s="16">
        <f t="shared" si="0"/>
        <v>66</v>
      </c>
      <c r="AG10" s="67">
        <f t="shared" si="0"/>
        <v>66</v>
      </c>
      <c r="AH10" s="67">
        <f t="shared" si="0"/>
        <v>70</v>
      </c>
      <c r="AI10" s="65">
        <f t="shared" si="1"/>
        <v>68</v>
      </c>
      <c r="AJ10" s="65">
        <f t="shared" si="2"/>
        <v>73</v>
      </c>
      <c r="AK10" s="65">
        <f t="shared" si="3"/>
        <v>71</v>
      </c>
      <c r="AL10" s="32"/>
    </row>
    <row r="11" spans="1:38" x14ac:dyDescent="0.35">
      <c r="A11" s="17" t="s">
        <v>4</v>
      </c>
      <c r="B11" s="14" t="s">
        <v>61</v>
      </c>
      <c r="C11" s="15" t="s">
        <v>68</v>
      </c>
      <c r="D11" s="16">
        <v>71</v>
      </c>
      <c r="E11" s="16">
        <v>87</v>
      </c>
      <c r="F11" s="16">
        <v>85</v>
      </c>
      <c r="G11" s="16">
        <v>85</v>
      </c>
      <c r="H11" s="16">
        <v>70</v>
      </c>
      <c r="I11" s="16">
        <v>72</v>
      </c>
      <c r="J11" s="16">
        <v>75</v>
      </c>
      <c r="K11" s="16">
        <v>71</v>
      </c>
      <c r="L11" s="16">
        <v>74</v>
      </c>
      <c r="M11" s="16">
        <v>74</v>
      </c>
      <c r="N11" s="16">
        <v>68</v>
      </c>
      <c r="O11" s="16">
        <v>63</v>
      </c>
      <c r="P11" s="16">
        <v>68</v>
      </c>
      <c r="Q11" s="16">
        <v>69</v>
      </c>
      <c r="R11" s="16">
        <v>73</v>
      </c>
      <c r="S11" s="16">
        <v>68</v>
      </c>
      <c r="T11" s="16">
        <v>73</v>
      </c>
      <c r="U11" s="16"/>
      <c r="V11" s="41">
        <v>81</v>
      </c>
      <c r="W11" s="16">
        <v>85</v>
      </c>
      <c r="X11" s="16">
        <v>80</v>
      </c>
      <c r="Y11" s="16">
        <v>75</v>
      </c>
      <c r="Z11" s="16">
        <v>72</v>
      </c>
      <c r="AA11" s="16">
        <v>72</v>
      </c>
      <c r="AB11" s="16">
        <f t="shared" si="0"/>
        <v>73</v>
      </c>
      <c r="AC11" s="16">
        <f t="shared" si="0"/>
        <v>73</v>
      </c>
      <c r="AD11" s="16">
        <f t="shared" si="0"/>
        <v>72</v>
      </c>
      <c r="AE11" s="16">
        <f t="shared" si="0"/>
        <v>68</v>
      </c>
      <c r="AF11" s="16">
        <f t="shared" si="0"/>
        <v>66</v>
      </c>
      <c r="AG11" s="67">
        <f t="shared" si="0"/>
        <v>66</v>
      </c>
      <c r="AH11" s="67">
        <f t="shared" si="0"/>
        <v>70</v>
      </c>
      <c r="AI11" s="65">
        <f t="shared" si="1"/>
        <v>68</v>
      </c>
      <c r="AJ11" s="65">
        <f t="shared" si="2"/>
        <v>71</v>
      </c>
      <c r="AK11" s="65">
        <f t="shared" si="3"/>
        <v>70</v>
      </c>
      <c r="AL11" s="32"/>
    </row>
    <row r="12" spans="1:38" x14ac:dyDescent="0.35">
      <c r="A12" s="17" t="s">
        <v>4</v>
      </c>
      <c r="B12" s="14" t="s">
        <v>62</v>
      </c>
      <c r="C12" s="15" t="s">
        <v>69</v>
      </c>
      <c r="D12" s="16">
        <v>72</v>
      </c>
      <c r="E12" s="16">
        <v>77</v>
      </c>
      <c r="F12" s="16">
        <v>66</v>
      </c>
      <c r="G12" s="16">
        <v>84</v>
      </c>
      <c r="H12" s="16">
        <v>61</v>
      </c>
      <c r="I12" s="16">
        <v>67</v>
      </c>
      <c r="J12" s="16">
        <v>68</v>
      </c>
      <c r="K12" s="16">
        <v>68</v>
      </c>
      <c r="L12" s="16">
        <v>63</v>
      </c>
      <c r="M12" s="16">
        <v>63</v>
      </c>
      <c r="N12" s="16">
        <v>68</v>
      </c>
      <c r="O12" s="16">
        <v>60</v>
      </c>
      <c r="P12" s="16">
        <v>68</v>
      </c>
      <c r="Q12" s="16">
        <v>61</v>
      </c>
      <c r="R12" s="16">
        <v>68</v>
      </c>
      <c r="S12" s="16">
        <v>68</v>
      </c>
      <c r="T12" s="16">
        <v>64</v>
      </c>
      <c r="U12" s="16"/>
      <c r="V12" s="41">
        <v>71</v>
      </c>
      <c r="W12" s="16">
        <v>75</v>
      </c>
      <c r="X12" s="16">
        <v>70</v>
      </c>
      <c r="Y12" s="16">
        <v>70</v>
      </c>
      <c r="Z12" s="16">
        <v>65</v>
      </c>
      <c r="AA12" s="16">
        <v>67</v>
      </c>
      <c r="AB12" s="16">
        <f t="shared" si="0"/>
        <v>66</v>
      </c>
      <c r="AC12" s="16">
        <f t="shared" si="0"/>
        <v>64</v>
      </c>
      <c r="AD12" s="16">
        <f t="shared" si="0"/>
        <v>64</v>
      </c>
      <c r="AE12" s="16">
        <f t="shared" si="0"/>
        <v>63</v>
      </c>
      <c r="AF12" s="16">
        <f t="shared" si="0"/>
        <v>65</v>
      </c>
      <c r="AG12" s="67">
        <f t="shared" si="0"/>
        <v>63</v>
      </c>
      <c r="AH12" s="67">
        <f t="shared" si="0"/>
        <v>65</v>
      </c>
      <c r="AI12" s="65">
        <f t="shared" si="1"/>
        <v>65</v>
      </c>
      <c r="AJ12" s="65">
        <f t="shared" si="2"/>
        <v>64</v>
      </c>
      <c r="AK12" s="65">
        <f t="shared" si="3"/>
        <v>64</v>
      </c>
      <c r="AL12" s="32"/>
    </row>
    <row r="13" spans="1:38" x14ac:dyDescent="0.35">
      <c r="A13" s="17" t="s">
        <v>4</v>
      </c>
      <c r="B13" s="14" t="s">
        <v>63</v>
      </c>
      <c r="C13" s="15" t="s">
        <v>70</v>
      </c>
      <c r="D13" s="16">
        <v>71</v>
      </c>
      <c r="E13" s="16">
        <v>86</v>
      </c>
      <c r="F13" s="16">
        <v>79</v>
      </c>
      <c r="G13" s="16">
        <v>80</v>
      </c>
      <c r="H13" s="16">
        <v>70</v>
      </c>
      <c r="I13" s="16">
        <v>71</v>
      </c>
      <c r="J13" s="16">
        <v>73</v>
      </c>
      <c r="K13" s="16">
        <v>71</v>
      </c>
      <c r="L13" s="16">
        <v>69</v>
      </c>
      <c r="M13" s="16">
        <v>76</v>
      </c>
      <c r="N13" s="16">
        <v>66</v>
      </c>
      <c r="O13" s="16">
        <v>70</v>
      </c>
      <c r="P13" s="16">
        <v>71</v>
      </c>
      <c r="Q13" s="16">
        <v>68</v>
      </c>
      <c r="R13" s="16">
        <v>70</v>
      </c>
      <c r="S13" s="16">
        <v>70</v>
      </c>
      <c r="T13" s="16">
        <v>76</v>
      </c>
      <c r="U13" s="16"/>
      <c r="V13" s="41">
        <v>78</v>
      </c>
      <c r="W13" s="16">
        <v>81</v>
      </c>
      <c r="X13" s="16">
        <v>76</v>
      </c>
      <c r="Y13" s="16">
        <v>73</v>
      </c>
      <c r="Z13" s="16">
        <v>71</v>
      </c>
      <c r="AA13" s="16">
        <v>71</v>
      </c>
      <c r="AB13" s="16">
        <f t="shared" si="0"/>
        <v>71</v>
      </c>
      <c r="AC13" s="16">
        <f t="shared" si="0"/>
        <v>72</v>
      </c>
      <c r="AD13" s="16">
        <f t="shared" si="0"/>
        <v>70</v>
      </c>
      <c r="AE13" s="16">
        <f t="shared" si="0"/>
        <v>70</v>
      </c>
      <c r="AF13" s="16">
        <f t="shared" si="0"/>
        <v>69</v>
      </c>
      <c r="AG13" s="67">
        <f t="shared" si="0"/>
        <v>69</v>
      </c>
      <c r="AH13" s="67">
        <f t="shared" si="0"/>
        <v>69</v>
      </c>
      <c r="AI13" s="73">
        <f t="shared" si="1"/>
        <v>69</v>
      </c>
      <c r="AJ13" s="65">
        <f t="shared" si="2"/>
        <v>71</v>
      </c>
      <c r="AK13" s="65">
        <f t="shared" si="3"/>
        <v>71</v>
      </c>
      <c r="AL13" s="32"/>
    </row>
    <row r="14" spans="1:38" x14ac:dyDescent="0.35">
      <c r="A14" s="17" t="s">
        <v>4</v>
      </c>
      <c r="B14" s="33" t="s">
        <v>97</v>
      </c>
      <c r="C14" s="34" t="s">
        <v>96</v>
      </c>
      <c r="D14" s="16" t="s">
        <v>212</v>
      </c>
      <c r="E14" s="16" t="s">
        <v>212</v>
      </c>
      <c r="F14" s="16">
        <v>80</v>
      </c>
      <c r="G14" s="16">
        <v>81</v>
      </c>
      <c r="H14" s="16">
        <v>69</v>
      </c>
      <c r="I14" s="16">
        <v>71</v>
      </c>
      <c r="J14" s="16">
        <v>75</v>
      </c>
      <c r="K14" s="16">
        <v>74</v>
      </c>
      <c r="L14" s="16">
        <v>71</v>
      </c>
      <c r="M14" s="16">
        <v>77</v>
      </c>
      <c r="N14" s="16">
        <v>68</v>
      </c>
      <c r="O14" s="16">
        <v>65</v>
      </c>
      <c r="P14" s="16">
        <v>67</v>
      </c>
      <c r="Q14" s="16">
        <v>65</v>
      </c>
      <c r="R14" s="16">
        <v>71</v>
      </c>
      <c r="S14" s="16">
        <v>68</v>
      </c>
      <c r="T14" s="16">
        <v>71</v>
      </c>
      <c r="U14" s="16"/>
      <c r="V14" s="16" t="s">
        <v>212</v>
      </c>
      <c r="W14" s="16" t="s">
        <v>212</v>
      </c>
      <c r="X14" s="16">
        <v>76</v>
      </c>
      <c r="Y14" s="16">
        <v>73</v>
      </c>
      <c r="Z14" s="16">
        <v>71</v>
      </c>
      <c r="AA14" s="16">
        <v>73</v>
      </c>
      <c r="AB14" s="16">
        <f t="shared" si="0"/>
        <v>73</v>
      </c>
      <c r="AC14" s="16">
        <f t="shared" si="0"/>
        <v>74</v>
      </c>
      <c r="AD14" s="16">
        <f t="shared" si="0"/>
        <v>72</v>
      </c>
      <c r="AE14" s="16">
        <f t="shared" si="0"/>
        <v>70</v>
      </c>
      <c r="AF14" s="16">
        <f t="shared" si="0"/>
        <v>66</v>
      </c>
      <c r="AG14" s="67">
        <f t="shared" si="0"/>
        <v>65</v>
      </c>
      <c r="AH14" s="67">
        <f t="shared" si="0"/>
        <v>67</v>
      </c>
      <c r="AI14" s="73">
        <f t="shared" si="1"/>
        <v>66</v>
      </c>
      <c r="AJ14" s="65">
        <f t="shared" si="2"/>
        <v>69</v>
      </c>
      <c r="AK14" s="65">
        <f t="shared" si="3"/>
        <v>68</v>
      </c>
      <c r="AL14" s="32"/>
    </row>
    <row r="15" spans="1:38" x14ac:dyDescent="0.35">
      <c r="A15" s="17" t="s">
        <v>84</v>
      </c>
      <c r="B15" s="33" t="s">
        <v>77</v>
      </c>
      <c r="C15" s="17">
        <v>100031010</v>
      </c>
      <c r="D15" s="16">
        <v>68</v>
      </c>
      <c r="E15" s="16">
        <v>79</v>
      </c>
      <c r="F15" s="16">
        <v>78</v>
      </c>
      <c r="G15" s="16">
        <v>78</v>
      </c>
      <c r="H15" s="16">
        <v>63</v>
      </c>
      <c r="I15" s="16">
        <v>74</v>
      </c>
      <c r="J15" s="16">
        <v>71</v>
      </c>
      <c r="K15" s="16">
        <v>78</v>
      </c>
      <c r="L15" s="16">
        <v>74</v>
      </c>
      <c r="M15" s="16">
        <v>67</v>
      </c>
      <c r="N15" s="16">
        <v>67</v>
      </c>
      <c r="O15" s="16">
        <v>57</v>
      </c>
      <c r="P15" s="16">
        <v>65</v>
      </c>
      <c r="Q15" s="16">
        <v>64</v>
      </c>
      <c r="R15" s="16">
        <v>70</v>
      </c>
      <c r="S15" s="16">
        <v>70</v>
      </c>
      <c r="T15" s="16">
        <v>63</v>
      </c>
      <c r="U15" s="16"/>
      <c r="V15" s="16">
        <v>75</v>
      </c>
      <c r="W15" s="16">
        <v>78</v>
      </c>
      <c r="X15" s="16">
        <v>73</v>
      </c>
      <c r="Y15" s="16">
        <v>71</v>
      </c>
      <c r="Z15" s="35">
        <v>69</v>
      </c>
      <c r="AA15" s="16">
        <v>74</v>
      </c>
      <c r="AB15" s="16">
        <f t="shared" ref="AB15:AG18" si="4">IF(COUNT(J15:L15)=3,TRUNC(SUM(J15:L15)/3,0),"No Data")</f>
        <v>74</v>
      </c>
      <c r="AC15" s="16">
        <f t="shared" si="4"/>
        <v>73</v>
      </c>
      <c r="AD15" s="16">
        <f t="shared" si="4"/>
        <v>69</v>
      </c>
      <c r="AE15" s="16">
        <f t="shared" si="4"/>
        <v>63</v>
      </c>
      <c r="AF15" s="16">
        <f t="shared" si="4"/>
        <v>63</v>
      </c>
      <c r="AG15" s="67">
        <f t="shared" si="4"/>
        <v>62</v>
      </c>
      <c r="AH15" s="67">
        <f>IF(COUNT(P15:Q15,R15)=3,TRUNC(SUM(P15:Q15,R15)/3,0),"No Data")</f>
        <v>66</v>
      </c>
      <c r="AI15" s="73">
        <f t="shared" si="1"/>
        <v>66</v>
      </c>
      <c r="AJ15" s="65">
        <f t="shared" si="2"/>
        <v>65</v>
      </c>
      <c r="AK15" s="65">
        <f t="shared" si="3"/>
        <v>65</v>
      </c>
      <c r="AL15" s="32"/>
    </row>
    <row r="16" spans="1:38" x14ac:dyDescent="0.35">
      <c r="A16" s="17" t="s">
        <v>84</v>
      </c>
      <c r="B16" s="33" t="s">
        <v>78</v>
      </c>
      <c r="C16" s="17" t="s">
        <v>81</v>
      </c>
      <c r="D16" s="16">
        <v>69</v>
      </c>
      <c r="E16" s="16">
        <v>80</v>
      </c>
      <c r="F16" s="16">
        <v>83</v>
      </c>
      <c r="G16" s="16">
        <v>78</v>
      </c>
      <c r="H16" s="16">
        <v>67</v>
      </c>
      <c r="I16" s="16">
        <v>69</v>
      </c>
      <c r="J16" s="16">
        <v>69</v>
      </c>
      <c r="K16" s="16">
        <v>74</v>
      </c>
      <c r="L16" s="16">
        <v>70</v>
      </c>
      <c r="M16" s="16">
        <v>72</v>
      </c>
      <c r="N16" s="16">
        <v>68</v>
      </c>
      <c r="O16" s="16">
        <v>60</v>
      </c>
      <c r="P16" s="16">
        <v>64</v>
      </c>
      <c r="Q16" s="16">
        <v>65</v>
      </c>
      <c r="R16" s="16">
        <v>69</v>
      </c>
      <c r="S16" s="16">
        <v>69</v>
      </c>
      <c r="T16" s="16">
        <v>68</v>
      </c>
      <c r="U16" s="16"/>
      <c r="V16" s="16">
        <v>77</v>
      </c>
      <c r="W16" s="16">
        <v>80</v>
      </c>
      <c r="X16" s="16">
        <v>76</v>
      </c>
      <c r="Y16" s="16">
        <v>71</v>
      </c>
      <c r="Z16" s="16">
        <v>68</v>
      </c>
      <c r="AA16" s="16">
        <v>70</v>
      </c>
      <c r="AB16" s="16">
        <f t="shared" si="4"/>
        <v>71</v>
      </c>
      <c r="AC16" s="16">
        <f t="shared" si="4"/>
        <v>72</v>
      </c>
      <c r="AD16" s="16">
        <f t="shared" si="4"/>
        <v>70</v>
      </c>
      <c r="AE16" s="16">
        <f t="shared" si="4"/>
        <v>66</v>
      </c>
      <c r="AF16" s="16">
        <f t="shared" si="4"/>
        <v>64</v>
      </c>
      <c r="AG16" s="67">
        <f t="shared" si="4"/>
        <v>63</v>
      </c>
      <c r="AH16" s="67">
        <f>IF(COUNT(P16:Q16,R16)=3,TRUNC(SUM(P16:Q16,R16)/3,0),"No Data")</f>
        <v>66</v>
      </c>
      <c r="AI16" s="73">
        <f t="shared" si="1"/>
        <v>66</v>
      </c>
      <c r="AJ16" s="65">
        <f t="shared" si="2"/>
        <v>67</v>
      </c>
      <c r="AK16" s="65">
        <f t="shared" si="3"/>
        <v>67</v>
      </c>
      <c r="AL16" s="32"/>
    </row>
    <row r="17" spans="1:38" x14ac:dyDescent="0.35">
      <c r="A17" s="17" t="s">
        <v>84</v>
      </c>
      <c r="B17" s="33" t="s">
        <v>79</v>
      </c>
      <c r="C17" s="17" t="s">
        <v>82</v>
      </c>
      <c r="D17" s="16">
        <v>68</v>
      </c>
      <c r="E17" s="16">
        <v>80</v>
      </c>
      <c r="F17" s="16">
        <v>78</v>
      </c>
      <c r="G17" s="16">
        <v>82</v>
      </c>
      <c r="H17" s="16">
        <v>62</v>
      </c>
      <c r="I17" s="16">
        <v>71</v>
      </c>
      <c r="J17" s="16">
        <v>65</v>
      </c>
      <c r="K17" s="16">
        <v>69</v>
      </c>
      <c r="L17" s="16">
        <v>69</v>
      </c>
      <c r="M17" s="16">
        <v>71</v>
      </c>
      <c r="N17" s="16">
        <v>64</v>
      </c>
      <c r="O17" s="16">
        <v>61</v>
      </c>
      <c r="P17" s="16">
        <v>63</v>
      </c>
      <c r="Q17" s="16">
        <v>64</v>
      </c>
      <c r="R17" s="16">
        <v>72</v>
      </c>
      <c r="S17" s="16">
        <v>68</v>
      </c>
      <c r="T17" s="16">
        <v>66</v>
      </c>
      <c r="U17" s="16"/>
      <c r="V17" s="16">
        <v>75</v>
      </c>
      <c r="W17" s="16">
        <v>80</v>
      </c>
      <c r="X17" s="16">
        <v>74</v>
      </c>
      <c r="Y17" s="16">
        <v>71</v>
      </c>
      <c r="Z17" s="16">
        <v>66</v>
      </c>
      <c r="AA17" s="16">
        <v>68</v>
      </c>
      <c r="AB17" s="16">
        <f t="shared" si="4"/>
        <v>67</v>
      </c>
      <c r="AC17" s="16">
        <f t="shared" si="4"/>
        <v>69</v>
      </c>
      <c r="AD17" s="16">
        <f t="shared" si="4"/>
        <v>68</v>
      </c>
      <c r="AE17" s="16">
        <f t="shared" si="4"/>
        <v>65</v>
      </c>
      <c r="AF17" s="35">
        <f t="shared" si="4"/>
        <v>62</v>
      </c>
      <c r="AG17" s="68">
        <f t="shared" si="4"/>
        <v>62</v>
      </c>
      <c r="AH17" s="67">
        <f>IF(COUNT(P17:Q17,R17)=3,TRUNC(SUM(P17:Q17,R17)/3,0),"No Data")</f>
        <v>66</v>
      </c>
      <c r="AI17" s="73">
        <f t="shared" si="1"/>
        <v>65</v>
      </c>
      <c r="AJ17" s="65">
        <f t="shared" si="2"/>
        <v>67</v>
      </c>
      <c r="AK17" s="65">
        <f t="shared" si="3"/>
        <v>66</v>
      </c>
      <c r="AL17" s="32"/>
    </row>
    <row r="18" spans="1:38" x14ac:dyDescent="0.35">
      <c r="A18" s="17" t="s">
        <v>84</v>
      </c>
      <c r="B18" s="33" t="s">
        <v>80</v>
      </c>
      <c r="C18" s="17" t="s">
        <v>83</v>
      </c>
      <c r="D18" s="16" t="s">
        <v>212</v>
      </c>
      <c r="E18" s="16" t="s">
        <v>212</v>
      </c>
      <c r="F18" s="16">
        <v>78</v>
      </c>
      <c r="G18" s="16">
        <v>80</v>
      </c>
      <c r="H18" s="16">
        <v>67</v>
      </c>
      <c r="I18" s="16">
        <v>68</v>
      </c>
      <c r="J18" s="16">
        <v>72</v>
      </c>
      <c r="K18" s="16">
        <v>73</v>
      </c>
      <c r="L18" s="16">
        <v>71</v>
      </c>
      <c r="M18" s="16">
        <v>71</v>
      </c>
      <c r="N18" s="16">
        <v>67</v>
      </c>
      <c r="O18" s="16">
        <v>63</v>
      </c>
      <c r="P18" s="16">
        <v>66</v>
      </c>
      <c r="Q18" s="16">
        <v>65</v>
      </c>
      <c r="R18" s="16">
        <v>69</v>
      </c>
      <c r="S18" s="16">
        <v>69</v>
      </c>
      <c r="T18" s="16">
        <v>70</v>
      </c>
      <c r="U18" s="16"/>
      <c r="V18" s="16" t="s">
        <v>212</v>
      </c>
      <c r="W18" s="16" t="s">
        <v>212</v>
      </c>
      <c r="X18" s="16">
        <v>75</v>
      </c>
      <c r="Y18" s="16">
        <v>71</v>
      </c>
      <c r="Z18" s="35">
        <v>69</v>
      </c>
      <c r="AA18" s="16">
        <v>71</v>
      </c>
      <c r="AB18" s="16">
        <f t="shared" si="4"/>
        <v>72</v>
      </c>
      <c r="AC18" s="16">
        <f t="shared" si="4"/>
        <v>71</v>
      </c>
      <c r="AD18" s="16">
        <f t="shared" si="4"/>
        <v>69</v>
      </c>
      <c r="AE18" s="16">
        <f t="shared" si="4"/>
        <v>67</v>
      </c>
      <c r="AF18" s="16">
        <f t="shared" si="4"/>
        <v>65</v>
      </c>
      <c r="AG18" s="67">
        <f t="shared" si="4"/>
        <v>64</v>
      </c>
      <c r="AH18" s="67">
        <f>IF(COUNT(P18:Q18,R18)=3,TRUNC(SUM(P18:Q18,R18)/3,0),"No Data")</f>
        <v>66</v>
      </c>
      <c r="AI18" s="73">
        <f t="shared" si="1"/>
        <v>66</v>
      </c>
      <c r="AJ18" s="65">
        <f t="shared" si="2"/>
        <v>68</v>
      </c>
      <c r="AK18" s="65">
        <f t="shared" si="3"/>
        <v>68</v>
      </c>
      <c r="AL18" s="32"/>
    </row>
    <row r="19" spans="1:38" x14ac:dyDescent="0.35">
      <c r="A19" s="17" t="s">
        <v>85</v>
      </c>
      <c r="B19" s="33" t="s">
        <v>86</v>
      </c>
      <c r="C19" s="17" t="s">
        <v>87</v>
      </c>
      <c r="D19" s="16">
        <v>72</v>
      </c>
      <c r="E19" s="16">
        <v>82</v>
      </c>
      <c r="F19" s="16">
        <v>89</v>
      </c>
      <c r="G19" s="16">
        <v>87</v>
      </c>
      <c r="H19" s="16">
        <v>72</v>
      </c>
      <c r="I19" s="16">
        <v>74</v>
      </c>
      <c r="J19" s="16">
        <v>74</v>
      </c>
      <c r="K19" s="55">
        <v>75</v>
      </c>
      <c r="L19" s="16">
        <v>75</v>
      </c>
      <c r="M19" s="16">
        <v>73</v>
      </c>
      <c r="N19" s="16">
        <v>68</v>
      </c>
      <c r="O19" s="16">
        <v>64</v>
      </c>
      <c r="P19" s="16">
        <v>70</v>
      </c>
      <c r="Q19" s="16">
        <v>63</v>
      </c>
      <c r="R19" s="16">
        <v>70</v>
      </c>
      <c r="S19" s="16">
        <v>67</v>
      </c>
      <c r="T19" s="16">
        <v>70</v>
      </c>
      <c r="U19" s="16"/>
      <c r="V19" s="16">
        <v>81</v>
      </c>
      <c r="W19" s="16">
        <v>86</v>
      </c>
      <c r="X19" s="16">
        <v>82</v>
      </c>
      <c r="Y19" s="16">
        <v>77</v>
      </c>
      <c r="Z19" s="16">
        <v>73</v>
      </c>
      <c r="AA19" s="16">
        <v>74</v>
      </c>
      <c r="AB19" s="16">
        <f>IF(COUNT(J19:K19,L19)=3,TRUNC(SUM(J19:K19,L19)/3,0),"No Data")</f>
        <v>74</v>
      </c>
      <c r="AC19" s="16">
        <f>IF(COUNT(L19:M19,K19)=3,TRUNC(SUM(L19:M19,K19)/3,0),"No Data")</f>
        <v>74</v>
      </c>
      <c r="AD19" s="16">
        <f>IF(COUNT(L19:N19)=3,TRUNC(SUM(L19:N19)/3,0),"No Data")</f>
        <v>72</v>
      </c>
      <c r="AE19" s="16">
        <f>IF(COUNT(M19:O19)=3,TRUNC(SUM(M19:O19)/3,0),"No Data")</f>
        <v>68</v>
      </c>
      <c r="AF19" s="16">
        <f>IF(COUNT(N19:P19)=3,TRUNC(SUM(N19:P19)/3,0),"No Data")</f>
        <v>67</v>
      </c>
      <c r="AG19" s="67">
        <f>IF(COUNT(O19:Q19)=3,TRUNC(SUM(O19:Q19)/3,0),"No Data")</f>
        <v>65</v>
      </c>
      <c r="AH19" s="67">
        <f>IF(COUNT(P19:R19)=3,TRUNC(SUM(P19:R19)/3,0),"No Data")</f>
        <v>67</v>
      </c>
      <c r="AI19" s="73">
        <f t="shared" si="1"/>
        <v>66</v>
      </c>
      <c r="AJ19" s="65">
        <f t="shared" si="2"/>
        <v>67</v>
      </c>
      <c r="AK19" s="65">
        <f t="shared" si="3"/>
        <v>66</v>
      </c>
      <c r="AL19" s="32"/>
    </row>
    <row r="20" spans="1:38" x14ac:dyDescent="0.35">
      <c r="A20" s="17" t="s">
        <v>95</v>
      </c>
      <c r="B20" s="33" t="s">
        <v>88</v>
      </c>
      <c r="C20" s="17">
        <v>420170012</v>
      </c>
      <c r="D20" s="16">
        <v>74</v>
      </c>
      <c r="E20" s="16">
        <v>87</v>
      </c>
      <c r="F20" s="16">
        <v>81</v>
      </c>
      <c r="G20" s="16">
        <v>82</v>
      </c>
      <c r="H20" s="16">
        <v>73</v>
      </c>
      <c r="I20" s="16">
        <v>71</v>
      </c>
      <c r="J20" s="16">
        <v>82</v>
      </c>
      <c r="K20" s="16">
        <v>80</v>
      </c>
      <c r="L20" s="16">
        <v>79</v>
      </c>
      <c r="M20" s="16">
        <v>84</v>
      </c>
      <c r="N20" s="16">
        <v>67</v>
      </c>
      <c r="O20" s="16">
        <v>71</v>
      </c>
      <c r="P20" s="16">
        <v>77</v>
      </c>
      <c r="Q20" s="16">
        <v>70</v>
      </c>
      <c r="R20" s="16">
        <v>73</v>
      </c>
      <c r="S20" s="16">
        <v>70</v>
      </c>
      <c r="T20" s="16">
        <v>76</v>
      </c>
      <c r="U20" s="16"/>
      <c r="V20" s="16">
        <v>80</v>
      </c>
      <c r="W20" s="16">
        <v>83</v>
      </c>
      <c r="X20" s="16">
        <v>78</v>
      </c>
      <c r="Y20" s="16">
        <v>75</v>
      </c>
      <c r="Z20" s="16">
        <v>75</v>
      </c>
      <c r="AA20" s="16">
        <v>77</v>
      </c>
      <c r="AB20" s="16">
        <f t="shared" ref="AB20:AC22" si="5">IF(COUNT(J20:L20)=3,TRUNC(SUM(J20:L20)/3,0),"No Data")</f>
        <v>80</v>
      </c>
      <c r="AC20" s="16">
        <f t="shared" si="5"/>
        <v>81</v>
      </c>
      <c r="AD20" s="16">
        <f t="shared" ref="AD20:AD26" si="6">IF(COUNT(L20:N20)=3,TRUNC(SUM(L20:N20)/3,0),"No Data")</f>
        <v>76</v>
      </c>
      <c r="AE20" s="16">
        <f t="shared" ref="AE20:AH27" si="7">IF(COUNT(M20:O20)=3,TRUNC(SUM(M20:O20)/3,0),"No Data")</f>
        <v>74</v>
      </c>
      <c r="AF20" s="16">
        <f t="shared" si="7"/>
        <v>71</v>
      </c>
      <c r="AG20" s="67">
        <f t="shared" si="7"/>
        <v>72</v>
      </c>
      <c r="AH20" s="67">
        <f t="shared" si="7"/>
        <v>73</v>
      </c>
      <c r="AI20" s="73">
        <f t="shared" si="1"/>
        <v>72</v>
      </c>
      <c r="AJ20" s="65">
        <f t="shared" si="2"/>
        <v>73</v>
      </c>
      <c r="AK20" s="65">
        <f t="shared" si="3"/>
        <v>72</v>
      </c>
      <c r="AL20" s="32"/>
    </row>
    <row r="21" spans="1:38" x14ac:dyDescent="0.35">
      <c r="A21" s="17" t="s">
        <v>95</v>
      </c>
      <c r="B21" s="33" t="s">
        <v>89</v>
      </c>
      <c r="C21" s="17">
        <v>420290100</v>
      </c>
      <c r="D21" s="16">
        <v>67</v>
      </c>
      <c r="E21" s="16">
        <v>77</v>
      </c>
      <c r="F21" s="16">
        <v>79</v>
      </c>
      <c r="G21" s="16">
        <v>81</v>
      </c>
      <c r="H21" s="16">
        <v>68</v>
      </c>
      <c r="I21" s="16">
        <v>71</v>
      </c>
      <c r="J21" s="16">
        <v>68</v>
      </c>
      <c r="K21" s="16">
        <v>80</v>
      </c>
      <c r="L21" s="16">
        <v>71</v>
      </c>
      <c r="M21" s="16">
        <v>65</v>
      </c>
      <c r="N21" s="16">
        <v>68</v>
      </c>
      <c r="O21" s="16">
        <v>60</v>
      </c>
      <c r="P21" s="16">
        <v>62</v>
      </c>
      <c r="Q21" s="16">
        <v>58</v>
      </c>
      <c r="R21" s="16">
        <v>70</v>
      </c>
      <c r="S21" s="16">
        <v>70</v>
      </c>
      <c r="T21" s="16">
        <v>67</v>
      </c>
      <c r="U21" s="16"/>
      <c r="V21" s="16">
        <v>74</v>
      </c>
      <c r="W21" s="16">
        <v>79</v>
      </c>
      <c r="X21" s="16">
        <v>76</v>
      </c>
      <c r="Y21" s="16">
        <v>73</v>
      </c>
      <c r="Z21" s="16">
        <v>69</v>
      </c>
      <c r="AA21" s="16">
        <v>73</v>
      </c>
      <c r="AB21" s="16">
        <f t="shared" si="5"/>
        <v>73</v>
      </c>
      <c r="AC21" s="16">
        <f t="shared" si="5"/>
        <v>72</v>
      </c>
      <c r="AD21" s="16">
        <f t="shared" si="6"/>
        <v>68</v>
      </c>
      <c r="AE21" s="16">
        <f t="shared" si="7"/>
        <v>64</v>
      </c>
      <c r="AF21" s="35">
        <f t="shared" si="7"/>
        <v>63</v>
      </c>
      <c r="AG21" s="68">
        <f t="shared" si="7"/>
        <v>60</v>
      </c>
      <c r="AH21" s="68">
        <f t="shared" si="7"/>
        <v>63</v>
      </c>
      <c r="AI21" s="78">
        <f t="shared" si="1"/>
        <v>63</v>
      </c>
      <c r="AJ21" s="65">
        <f t="shared" si="2"/>
        <v>65</v>
      </c>
      <c r="AK21" s="65">
        <f t="shared" si="3"/>
        <v>65</v>
      </c>
      <c r="AL21" s="32"/>
    </row>
    <row r="22" spans="1:38" x14ac:dyDescent="0.35">
      <c r="A22" s="17" t="s">
        <v>95</v>
      </c>
      <c r="B22" s="33" t="s">
        <v>90</v>
      </c>
      <c r="C22" s="17">
        <v>420450002</v>
      </c>
      <c r="D22" s="16">
        <v>65</v>
      </c>
      <c r="E22" s="16">
        <v>76</v>
      </c>
      <c r="F22" s="16">
        <v>79</v>
      </c>
      <c r="G22" s="16">
        <v>81</v>
      </c>
      <c r="H22" s="16">
        <v>69</v>
      </c>
      <c r="I22" s="16">
        <v>73</v>
      </c>
      <c r="J22" s="16">
        <v>74</v>
      </c>
      <c r="K22" s="16">
        <v>71</v>
      </c>
      <c r="L22" s="16">
        <v>70</v>
      </c>
      <c r="M22" s="16">
        <v>73</v>
      </c>
      <c r="N22" s="16">
        <v>69</v>
      </c>
      <c r="O22" s="16">
        <v>62</v>
      </c>
      <c r="P22" s="16">
        <v>67</v>
      </c>
      <c r="Q22" s="16">
        <v>66</v>
      </c>
      <c r="R22" s="16">
        <v>74</v>
      </c>
      <c r="S22" s="16">
        <v>69</v>
      </c>
      <c r="T22" s="16">
        <v>69</v>
      </c>
      <c r="U22" s="16"/>
      <c r="V22" s="16">
        <v>73</v>
      </c>
      <c r="W22" s="16">
        <v>78</v>
      </c>
      <c r="X22" s="16">
        <v>76</v>
      </c>
      <c r="Y22" s="16">
        <v>74</v>
      </c>
      <c r="Z22" s="16">
        <v>72</v>
      </c>
      <c r="AA22" s="16">
        <v>72</v>
      </c>
      <c r="AB22" s="16">
        <f t="shared" si="5"/>
        <v>71</v>
      </c>
      <c r="AC22" s="16">
        <f t="shared" si="5"/>
        <v>71</v>
      </c>
      <c r="AD22" s="16">
        <f t="shared" si="6"/>
        <v>70</v>
      </c>
      <c r="AE22" s="16">
        <f t="shared" si="7"/>
        <v>68</v>
      </c>
      <c r="AF22" s="16">
        <f t="shared" si="7"/>
        <v>66</v>
      </c>
      <c r="AG22" s="68">
        <f t="shared" si="7"/>
        <v>65</v>
      </c>
      <c r="AH22" s="68">
        <f t="shared" si="7"/>
        <v>69</v>
      </c>
      <c r="AI22" s="78">
        <f t="shared" si="1"/>
        <v>67</v>
      </c>
      <c r="AJ22" s="65">
        <f t="shared" si="2"/>
        <v>69</v>
      </c>
      <c r="AK22" s="65">
        <f t="shared" si="3"/>
        <v>68</v>
      </c>
      <c r="AL22" s="32"/>
    </row>
    <row r="23" spans="1:38" x14ac:dyDescent="0.35">
      <c r="A23" s="17" t="s">
        <v>95</v>
      </c>
      <c r="B23" s="33" t="s">
        <v>91</v>
      </c>
      <c r="C23" s="17">
        <v>420910013</v>
      </c>
      <c r="D23" s="16">
        <v>70</v>
      </c>
      <c r="E23" s="16">
        <v>81</v>
      </c>
      <c r="F23" s="16">
        <v>80</v>
      </c>
      <c r="G23" s="16">
        <v>75</v>
      </c>
      <c r="H23" s="16">
        <v>69</v>
      </c>
      <c r="I23" s="16">
        <v>72</v>
      </c>
      <c r="J23" s="16">
        <v>73</v>
      </c>
      <c r="K23" s="16">
        <v>67</v>
      </c>
      <c r="L23" s="16">
        <v>76</v>
      </c>
      <c r="M23" s="16">
        <v>73</v>
      </c>
      <c r="N23" s="16">
        <v>65</v>
      </c>
      <c r="O23" s="16">
        <v>66</v>
      </c>
      <c r="P23" s="16">
        <v>71</v>
      </c>
      <c r="Q23" s="16">
        <v>66</v>
      </c>
      <c r="R23" s="16">
        <v>66</v>
      </c>
      <c r="S23" s="16">
        <v>66</v>
      </c>
      <c r="T23" s="16">
        <v>67</v>
      </c>
      <c r="U23" s="16"/>
      <c r="V23" s="16">
        <v>77</v>
      </c>
      <c r="W23" s="16">
        <v>78</v>
      </c>
      <c r="X23" s="16">
        <v>74</v>
      </c>
      <c r="Y23" s="16">
        <v>72</v>
      </c>
      <c r="Z23" s="16">
        <v>71</v>
      </c>
      <c r="AA23" s="16">
        <v>70</v>
      </c>
      <c r="AB23" s="16">
        <f>IF(COUNT(J23:K23,L23)=3,TRUNC(SUM(J23:K23,L23)/3,0),"No Data")</f>
        <v>72</v>
      </c>
      <c r="AC23" s="16">
        <f>IF(COUNT(L23:M23,K23)=3,TRUNC(SUM(L23:M23,K23)/3,0),"No Data")</f>
        <v>72</v>
      </c>
      <c r="AD23" s="16">
        <f>IF(COUNT(L23:N23)=3,TRUNC(SUM(L23:N23)/3,0),"No Data")</f>
        <v>71</v>
      </c>
      <c r="AE23" s="16">
        <f t="shared" si="7"/>
        <v>68</v>
      </c>
      <c r="AF23" s="35">
        <f t="shared" si="7"/>
        <v>67</v>
      </c>
      <c r="AG23" s="68">
        <f t="shared" si="7"/>
        <v>67</v>
      </c>
      <c r="AH23" s="68">
        <f t="shared" si="7"/>
        <v>67</v>
      </c>
      <c r="AI23" s="78">
        <f t="shared" si="1"/>
        <v>67</v>
      </c>
      <c r="AJ23" s="65">
        <f t="shared" si="2"/>
        <v>66</v>
      </c>
      <c r="AK23" s="65">
        <f t="shared" si="3"/>
        <v>66</v>
      </c>
      <c r="AL23" s="32"/>
    </row>
    <row r="24" spans="1:38" x14ac:dyDescent="0.35">
      <c r="A24" s="17" t="s">
        <v>95</v>
      </c>
      <c r="B24" s="33" t="s">
        <v>92</v>
      </c>
      <c r="C24" s="17">
        <v>421011002</v>
      </c>
      <c r="D24" s="16" t="s">
        <v>212</v>
      </c>
      <c r="E24" s="16" t="s">
        <v>212</v>
      </c>
      <c r="F24" s="16">
        <v>89</v>
      </c>
      <c r="G24" s="16">
        <v>84</v>
      </c>
      <c r="H24" s="16">
        <v>71</v>
      </c>
      <c r="I24" s="16" t="s">
        <v>212</v>
      </c>
      <c r="J24" s="16" t="s">
        <v>212</v>
      </c>
      <c r="K24" s="16" t="s">
        <v>212</v>
      </c>
      <c r="L24" s="16" t="s">
        <v>212</v>
      </c>
      <c r="M24" s="16" t="s">
        <v>212</v>
      </c>
      <c r="N24" s="16" t="s">
        <v>212</v>
      </c>
      <c r="O24" s="16" t="s">
        <v>212</v>
      </c>
      <c r="P24" s="16" t="s">
        <v>212</v>
      </c>
      <c r="Q24" s="16" t="s">
        <v>212</v>
      </c>
      <c r="R24" s="16" t="s">
        <v>212</v>
      </c>
      <c r="S24" s="16" t="s">
        <v>212</v>
      </c>
      <c r="T24" s="16" t="s">
        <v>212</v>
      </c>
      <c r="U24" s="16"/>
      <c r="V24" s="16" t="s">
        <v>212</v>
      </c>
      <c r="W24" s="16" t="s">
        <v>212</v>
      </c>
      <c r="X24" s="16">
        <v>81</v>
      </c>
      <c r="Y24" s="16" t="s">
        <v>212</v>
      </c>
      <c r="Z24" s="16" t="s">
        <v>212</v>
      </c>
      <c r="AA24" s="16" t="s">
        <v>212</v>
      </c>
      <c r="AB24" s="16" t="s">
        <v>212</v>
      </c>
      <c r="AC24" s="16" t="s">
        <v>212</v>
      </c>
      <c r="AD24" s="16" t="s">
        <v>212</v>
      </c>
      <c r="AE24" s="16" t="s">
        <v>212</v>
      </c>
      <c r="AF24" s="16" t="s">
        <v>212</v>
      </c>
      <c r="AG24" s="16" t="s">
        <v>212</v>
      </c>
      <c r="AH24" s="16" t="s">
        <v>212</v>
      </c>
      <c r="AI24" s="16" t="s">
        <v>212</v>
      </c>
      <c r="AJ24" s="16" t="s">
        <v>212</v>
      </c>
      <c r="AK24" s="16" t="s">
        <v>212</v>
      </c>
      <c r="AL24" s="32"/>
    </row>
    <row r="25" spans="1:38" x14ac:dyDescent="0.35">
      <c r="A25" s="17" t="s">
        <v>95</v>
      </c>
      <c r="B25" s="33" t="s">
        <v>93</v>
      </c>
      <c r="C25" s="17">
        <v>421010004</v>
      </c>
      <c r="D25" s="16">
        <v>59</v>
      </c>
      <c r="E25" s="16">
        <v>77</v>
      </c>
      <c r="F25" s="16">
        <v>70</v>
      </c>
      <c r="G25" s="16">
        <v>66</v>
      </c>
      <c r="H25" s="16">
        <v>47</v>
      </c>
      <c r="I25" s="16">
        <v>58</v>
      </c>
      <c r="J25" s="16">
        <v>57</v>
      </c>
      <c r="K25" s="16">
        <v>69</v>
      </c>
      <c r="L25" s="16">
        <v>42</v>
      </c>
      <c r="M25" s="16">
        <v>71</v>
      </c>
      <c r="N25" s="16">
        <v>67</v>
      </c>
      <c r="O25" s="16">
        <v>64</v>
      </c>
      <c r="P25" s="16">
        <v>68</v>
      </c>
      <c r="Q25" s="16">
        <v>61</v>
      </c>
      <c r="R25" s="16">
        <v>64</v>
      </c>
      <c r="S25" s="16">
        <v>60</v>
      </c>
      <c r="T25" s="16">
        <v>72</v>
      </c>
      <c r="U25" s="16"/>
      <c r="V25" s="16">
        <v>68</v>
      </c>
      <c r="W25" s="16">
        <v>71</v>
      </c>
      <c r="X25" s="16">
        <v>61</v>
      </c>
      <c r="Y25" s="16">
        <v>57</v>
      </c>
      <c r="Z25" s="16">
        <v>54</v>
      </c>
      <c r="AA25" s="16">
        <v>61</v>
      </c>
      <c r="AB25" s="35">
        <f t="shared" ref="AB25:AC27" si="8">IF(COUNT(J25:L25)=3,TRUNC(SUM(J25:L25)/3,0),"No Data")</f>
        <v>56</v>
      </c>
      <c r="AC25" s="35">
        <f t="shared" si="8"/>
        <v>60</v>
      </c>
      <c r="AD25" s="35">
        <f t="shared" si="6"/>
        <v>60</v>
      </c>
      <c r="AE25" s="35">
        <f t="shared" si="7"/>
        <v>67</v>
      </c>
      <c r="AF25" s="16">
        <f t="shared" si="7"/>
        <v>66</v>
      </c>
      <c r="AG25" s="67">
        <f t="shared" si="7"/>
        <v>64</v>
      </c>
      <c r="AH25" s="67">
        <f t="shared" si="7"/>
        <v>64</v>
      </c>
      <c r="AI25" s="73">
        <f t="shared" si="1"/>
        <v>63</v>
      </c>
      <c r="AJ25" s="65">
        <f t="shared" si="2"/>
        <v>65</v>
      </c>
      <c r="AK25" s="65">
        <f t="shared" si="3"/>
        <v>64</v>
      </c>
      <c r="AL25" s="32"/>
    </row>
    <row r="26" spans="1:38" x14ac:dyDescent="0.35">
      <c r="A26" s="17" t="s">
        <v>95</v>
      </c>
      <c r="B26" s="33" t="s">
        <v>94</v>
      </c>
      <c r="C26" s="17">
        <v>421010024</v>
      </c>
      <c r="D26" s="16">
        <v>72</v>
      </c>
      <c r="E26" s="16">
        <v>88</v>
      </c>
      <c r="F26" s="16">
        <v>90</v>
      </c>
      <c r="G26" s="16">
        <v>85</v>
      </c>
      <c r="H26" s="16">
        <v>68</v>
      </c>
      <c r="I26" s="16">
        <v>72</v>
      </c>
      <c r="J26" s="16">
        <v>79</v>
      </c>
      <c r="K26" s="16">
        <v>80</v>
      </c>
      <c r="L26" s="16">
        <v>76</v>
      </c>
      <c r="M26" s="16">
        <v>79</v>
      </c>
      <c r="N26" s="16">
        <v>71</v>
      </c>
      <c r="O26" s="16">
        <v>70</v>
      </c>
      <c r="P26" s="16">
        <v>72</v>
      </c>
      <c r="Q26" s="16">
        <v>68</v>
      </c>
      <c r="R26" s="16">
        <v>72</v>
      </c>
      <c r="S26" s="16">
        <v>68</v>
      </c>
      <c r="T26" s="16">
        <v>70</v>
      </c>
      <c r="U26" s="16"/>
      <c r="V26" s="16">
        <v>83</v>
      </c>
      <c r="W26" s="16">
        <v>87</v>
      </c>
      <c r="X26" s="16">
        <v>81</v>
      </c>
      <c r="Y26" s="16">
        <v>75</v>
      </c>
      <c r="Z26" s="16">
        <v>73</v>
      </c>
      <c r="AA26" s="16">
        <v>77</v>
      </c>
      <c r="AB26" s="16">
        <f t="shared" si="8"/>
        <v>78</v>
      </c>
      <c r="AC26" s="16">
        <f t="shared" si="8"/>
        <v>78</v>
      </c>
      <c r="AD26" s="16">
        <f t="shared" si="6"/>
        <v>75</v>
      </c>
      <c r="AE26" s="16">
        <f t="shared" si="7"/>
        <v>73</v>
      </c>
      <c r="AF26" s="16">
        <f t="shared" si="7"/>
        <v>71</v>
      </c>
      <c r="AG26" s="67">
        <f t="shared" si="7"/>
        <v>70</v>
      </c>
      <c r="AH26" s="67">
        <f t="shared" si="7"/>
        <v>70</v>
      </c>
      <c r="AI26" s="73">
        <f t="shared" si="1"/>
        <v>69</v>
      </c>
      <c r="AJ26" s="65">
        <f t="shared" si="2"/>
        <v>70</v>
      </c>
      <c r="AK26" s="65">
        <f t="shared" si="3"/>
        <v>68</v>
      </c>
      <c r="AL26" s="32"/>
    </row>
    <row r="27" spans="1:38" x14ac:dyDescent="0.35">
      <c r="A27" s="17" t="s">
        <v>95</v>
      </c>
      <c r="B27" s="33" t="s">
        <v>129</v>
      </c>
      <c r="C27" s="17">
        <v>421010048</v>
      </c>
      <c r="D27" s="16" t="s">
        <v>212</v>
      </c>
      <c r="E27" s="16" t="s">
        <v>212</v>
      </c>
      <c r="F27" s="16" t="s">
        <v>212</v>
      </c>
      <c r="G27" s="16" t="s">
        <v>212</v>
      </c>
      <c r="H27" s="16">
        <v>36</v>
      </c>
      <c r="I27" s="16">
        <v>68</v>
      </c>
      <c r="J27" s="16">
        <v>78</v>
      </c>
      <c r="K27" s="16">
        <v>76</v>
      </c>
      <c r="L27" s="16">
        <v>76</v>
      </c>
      <c r="M27" s="16">
        <v>76</v>
      </c>
      <c r="N27" s="16">
        <v>72</v>
      </c>
      <c r="O27" s="16">
        <v>67</v>
      </c>
      <c r="P27" s="16">
        <v>73</v>
      </c>
      <c r="Q27" s="16">
        <v>66</v>
      </c>
      <c r="R27" s="16">
        <v>71</v>
      </c>
      <c r="S27" s="16">
        <v>68</v>
      </c>
      <c r="T27" s="16">
        <v>75</v>
      </c>
      <c r="U27" s="16"/>
      <c r="V27" s="16" t="s">
        <v>212</v>
      </c>
      <c r="W27" s="16" t="s">
        <v>212</v>
      </c>
      <c r="X27" s="16" t="s">
        <v>212</v>
      </c>
      <c r="Y27" s="16" t="s">
        <v>212</v>
      </c>
      <c r="Z27" s="35">
        <v>60</v>
      </c>
      <c r="AA27" s="16">
        <v>74</v>
      </c>
      <c r="AB27" s="16">
        <f t="shared" si="8"/>
        <v>76</v>
      </c>
      <c r="AC27" s="16">
        <f t="shared" si="8"/>
        <v>76</v>
      </c>
      <c r="AD27" s="16">
        <f>IF(COUNT(L27:N27)=3,TRUNC(SUM(L27:N27)/3,0),"No Data")</f>
        <v>74</v>
      </c>
      <c r="AE27" s="16">
        <f t="shared" si="7"/>
        <v>71</v>
      </c>
      <c r="AF27" s="16">
        <f t="shared" si="7"/>
        <v>70</v>
      </c>
      <c r="AG27" s="67">
        <f t="shared" si="7"/>
        <v>68</v>
      </c>
      <c r="AH27" s="67">
        <f t="shared" si="7"/>
        <v>70</v>
      </c>
      <c r="AI27" s="73">
        <f t="shared" si="1"/>
        <v>69</v>
      </c>
      <c r="AJ27" s="65">
        <f t="shared" si="2"/>
        <v>70</v>
      </c>
      <c r="AK27" s="65">
        <f t="shared" si="3"/>
        <v>69</v>
      </c>
      <c r="AL27" s="25" t="s">
        <v>206</v>
      </c>
    </row>
    <row r="28" spans="1:38" ht="12.75" customHeight="1" x14ac:dyDescent="0.35">
      <c r="A28" s="36" t="s">
        <v>136</v>
      </c>
      <c r="S28" s="74"/>
      <c r="T28" s="63"/>
    </row>
    <row r="29" spans="1:38" s="42" customFormat="1" ht="12" customHeight="1" x14ac:dyDescent="0.25">
      <c r="A29" s="42" t="s">
        <v>159</v>
      </c>
      <c r="B29" s="43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S29" s="63"/>
      <c r="T29" s="63"/>
      <c r="V29" s="46"/>
      <c r="W29" s="46"/>
      <c r="X29" s="46"/>
      <c r="Y29" s="46"/>
      <c r="AA29" s="1"/>
      <c r="AB29" s="1"/>
      <c r="AC29" s="1"/>
      <c r="AD29" s="47"/>
      <c r="AE29" s="47"/>
      <c r="AF29" s="47"/>
      <c r="AG29" s="47"/>
      <c r="AH29" s="47"/>
      <c r="AI29" s="45"/>
      <c r="AJ29" s="45"/>
      <c r="AK29" s="45"/>
    </row>
    <row r="30" spans="1:38" s="42" customFormat="1" ht="12" customHeight="1" x14ac:dyDescent="0.25">
      <c r="B30" s="42" t="s">
        <v>162</v>
      </c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S30" s="63"/>
      <c r="T30" s="63"/>
      <c r="V30" s="46"/>
      <c r="W30" s="46"/>
      <c r="X30" s="46"/>
      <c r="Y30" s="46"/>
      <c r="AA30" s="1"/>
      <c r="AB30" s="1"/>
      <c r="AC30" s="1"/>
      <c r="AD30" s="47"/>
      <c r="AE30" s="47"/>
      <c r="AF30" s="47"/>
      <c r="AG30" s="47"/>
      <c r="AH30" s="47"/>
      <c r="AI30" s="45"/>
      <c r="AJ30" s="45"/>
      <c r="AK30" s="45"/>
    </row>
    <row r="31" spans="1:38" s="42" customFormat="1" ht="12" customHeight="1" x14ac:dyDescent="0.25">
      <c r="B31" s="42" t="s">
        <v>185</v>
      </c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S31" s="63"/>
      <c r="T31" s="63"/>
      <c r="V31" s="46"/>
      <c r="W31" s="46"/>
      <c r="X31" s="46"/>
      <c r="Y31" s="46"/>
      <c r="AA31" s="1"/>
      <c r="AB31" s="1"/>
      <c r="AC31" s="1"/>
      <c r="AD31" s="47"/>
      <c r="AE31" s="47"/>
      <c r="AF31" s="47"/>
      <c r="AG31" s="47"/>
      <c r="AH31" s="47"/>
      <c r="AI31" s="45"/>
      <c r="AJ31" s="45"/>
      <c r="AK31" s="45"/>
    </row>
    <row r="32" spans="1:38" s="42" customFormat="1" ht="12" customHeight="1" x14ac:dyDescent="0.25">
      <c r="C32" s="47" t="s">
        <v>163</v>
      </c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S32" s="63"/>
      <c r="T32" s="63"/>
      <c r="V32" s="46"/>
      <c r="W32" s="46"/>
      <c r="X32" s="46"/>
      <c r="Y32" s="46"/>
      <c r="AA32" s="1"/>
      <c r="AB32" s="1"/>
      <c r="AC32" s="1"/>
      <c r="AD32" s="47"/>
      <c r="AE32" s="47"/>
      <c r="AF32" s="47"/>
      <c r="AG32" s="47"/>
      <c r="AH32" s="47"/>
      <c r="AI32" s="45"/>
      <c r="AJ32" s="45"/>
      <c r="AK32" s="45"/>
    </row>
    <row r="33" spans="1:37" s="42" customFormat="1" ht="12" customHeight="1" x14ac:dyDescent="0.25">
      <c r="C33" s="48" t="s">
        <v>158</v>
      </c>
      <c r="D33" s="44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S33" s="47"/>
      <c r="T33" s="47"/>
      <c r="V33" s="46"/>
      <c r="W33" s="46"/>
      <c r="X33" s="46"/>
      <c r="Y33" s="46"/>
      <c r="AA33" s="1"/>
      <c r="AB33" s="1"/>
      <c r="AC33" s="1"/>
      <c r="AD33" s="47"/>
      <c r="AE33" s="47"/>
      <c r="AF33" s="47"/>
      <c r="AG33" s="47"/>
      <c r="AH33" s="47"/>
      <c r="AI33" s="45"/>
      <c r="AJ33" s="45"/>
      <c r="AK33" s="45"/>
    </row>
    <row r="34" spans="1:37" s="42" customFormat="1" ht="12" customHeight="1" x14ac:dyDescent="0.25">
      <c r="B34" s="42" t="s">
        <v>172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S34" s="45"/>
      <c r="T34" s="45"/>
      <c r="V34" s="46"/>
      <c r="W34" s="46"/>
      <c r="X34" s="46"/>
      <c r="Y34" s="46"/>
      <c r="AA34" s="1"/>
      <c r="AB34" s="1"/>
      <c r="AC34" s="1"/>
      <c r="AD34" s="45"/>
      <c r="AE34" s="45"/>
      <c r="AF34" s="45"/>
      <c r="AG34" s="45"/>
      <c r="AH34" s="45"/>
      <c r="AI34" s="45"/>
      <c r="AJ34" s="45"/>
      <c r="AK34" s="45"/>
    </row>
    <row r="35" spans="1:37" s="42" customFormat="1" ht="12" customHeight="1" x14ac:dyDescent="0.25">
      <c r="C35" s="47" t="s">
        <v>182</v>
      </c>
      <c r="D35" s="47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S35" s="45"/>
      <c r="T35" s="45"/>
      <c r="V35" s="46"/>
      <c r="W35" s="46"/>
      <c r="X35" s="46"/>
      <c r="Y35" s="46"/>
      <c r="AA35" s="1"/>
      <c r="AB35" s="1"/>
      <c r="AC35" s="1"/>
      <c r="AD35" s="45"/>
      <c r="AE35" s="45"/>
      <c r="AF35" s="45"/>
      <c r="AG35" s="45"/>
      <c r="AH35" s="45"/>
      <c r="AI35" s="45"/>
      <c r="AJ35" s="45"/>
      <c r="AK35" s="45"/>
    </row>
    <row r="36" spans="1:37" s="42" customFormat="1" ht="12" customHeight="1" x14ac:dyDescent="0.25">
      <c r="C36" s="48" t="s">
        <v>184</v>
      </c>
      <c r="D36" s="44"/>
      <c r="E36" s="45"/>
      <c r="F36" s="42" t="s">
        <v>193</v>
      </c>
      <c r="G36" s="48" t="s">
        <v>173</v>
      </c>
      <c r="J36" s="45"/>
      <c r="K36" s="45"/>
      <c r="L36" s="45"/>
      <c r="M36" s="45"/>
      <c r="N36" s="45"/>
      <c r="O36" s="45"/>
      <c r="P36" s="45"/>
      <c r="T36" s="46"/>
      <c r="U36" s="46"/>
      <c r="V36" s="46"/>
      <c r="W36" s="46"/>
      <c r="X36" s="46"/>
      <c r="Y36" s="46"/>
      <c r="AA36" s="1"/>
      <c r="AB36" s="45"/>
      <c r="AC36" s="45"/>
      <c r="AD36" s="45"/>
      <c r="AE36" s="45"/>
      <c r="AF36" s="45"/>
    </row>
    <row r="37" spans="1:37" s="42" customFormat="1" ht="12" customHeight="1" x14ac:dyDescent="0.25">
      <c r="C37" s="42" t="s">
        <v>194</v>
      </c>
      <c r="D37" s="48"/>
      <c r="E37" s="45"/>
      <c r="F37" s="45"/>
      <c r="G37" s="48"/>
      <c r="J37" s="45"/>
      <c r="K37" s="45"/>
      <c r="L37" s="45"/>
      <c r="M37" s="45"/>
      <c r="N37" s="45"/>
      <c r="O37" s="45"/>
      <c r="P37" s="45"/>
      <c r="T37" s="46"/>
      <c r="U37" s="46"/>
      <c r="V37" s="46"/>
      <c r="W37" s="46"/>
      <c r="X37" s="46"/>
      <c r="Y37" s="46"/>
      <c r="AA37" s="1"/>
      <c r="AB37" s="45"/>
      <c r="AC37" s="45"/>
      <c r="AD37" s="45"/>
      <c r="AE37" s="45"/>
      <c r="AF37" s="45"/>
    </row>
    <row r="38" spans="1:37" s="42" customFormat="1" ht="12" customHeight="1" x14ac:dyDescent="0.25">
      <c r="C38" s="42" t="s">
        <v>202</v>
      </c>
      <c r="D38" s="48"/>
      <c r="E38" s="45"/>
      <c r="F38" s="45"/>
      <c r="G38" s="48"/>
      <c r="J38" s="45"/>
      <c r="K38" s="45"/>
      <c r="L38" s="45"/>
      <c r="M38" s="45"/>
      <c r="N38" s="45"/>
      <c r="O38" s="45"/>
      <c r="P38" s="45"/>
      <c r="T38" s="46"/>
      <c r="U38" s="46"/>
      <c r="V38" s="46"/>
      <c r="W38" s="46"/>
      <c r="X38" s="46"/>
      <c r="Y38" s="46"/>
      <c r="AA38" s="1"/>
      <c r="AB38" s="45"/>
      <c r="AC38" s="45"/>
      <c r="AD38" s="45"/>
      <c r="AE38" s="45"/>
      <c r="AF38" s="45"/>
    </row>
    <row r="39" spans="1:37" s="42" customFormat="1" ht="12" customHeight="1" x14ac:dyDescent="0.35">
      <c r="B39" s="42" t="s">
        <v>188</v>
      </c>
      <c r="C39" s="77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S39" s="45"/>
      <c r="T39" s="45"/>
      <c r="V39" s="46"/>
      <c r="W39" s="46"/>
      <c r="X39" s="46"/>
      <c r="Y39" s="46"/>
      <c r="AA39" s="1"/>
      <c r="AB39" s="1"/>
      <c r="AC39" s="1"/>
      <c r="AD39" s="45"/>
      <c r="AE39" s="45"/>
      <c r="AF39" s="45"/>
      <c r="AG39" s="45"/>
      <c r="AH39" s="45"/>
      <c r="AI39" s="45"/>
      <c r="AJ39" s="45"/>
      <c r="AK39" s="45"/>
    </row>
    <row r="40" spans="1:37" s="42" customFormat="1" ht="12" customHeight="1" x14ac:dyDescent="0.25">
      <c r="C40" s="42" t="s">
        <v>187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S40" s="45"/>
      <c r="T40" s="45"/>
      <c r="V40" s="46"/>
      <c r="W40" s="46"/>
      <c r="X40" s="46"/>
      <c r="Y40" s="46"/>
      <c r="AA40" s="1"/>
      <c r="AB40" s="1"/>
      <c r="AC40" s="1"/>
      <c r="AD40" s="45"/>
      <c r="AE40" s="45"/>
      <c r="AF40" s="45"/>
      <c r="AG40" s="45"/>
      <c r="AH40" s="45"/>
      <c r="AI40" s="45"/>
      <c r="AJ40" s="45"/>
      <c r="AK40" s="45"/>
    </row>
    <row r="41" spans="1:37" s="42" customFormat="1" ht="12" customHeight="1" x14ac:dyDescent="0.25">
      <c r="C41" s="42" t="s">
        <v>186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S41" s="45"/>
      <c r="T41" s="45"/>
      <c r="V41" s="46"/>
      <c r="W41" s="46"/>
      <c r="X41" s="46"/>
      <c r="Y41" s="46"/>
      <c r="AA41" s="1"/>
      <c r="AB41" s="1"/>
      <c r="AC41" s="1"/>
      <c r="AD41" s="45"/>
      <c r="AE41" s="45"/>
      <c r="AF41" s="45"/>
      <c r="AG41" s="45"/>
      <c r="AH41" s="45"/>
      <c r="AI41" s="45"/>
      <c r="AJ41" s="45"/>
      <c r="AK41" s="45"/>
    </row>
    <row r="42" spans="1:37" s="42" customFormat="1" ht="12" customHeight="1" x14ac:dyDescent="0.25">
      <c r="C42" s="42" t="s">
        <v>189</v>
      </c>
      <c r="D42" s="11" t="s">
        <v>201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S42" s="45"/>
      <c r="T42" s="45"/>
      <c r="V42" s="46"/>
      <c r="W42" s="46"/>
      <c r="X42" s="46"/>
      <c r="Y42" s="46"/>
      <c r="AA42" s="1"/>
      <c r="AB42" s="1"/>
      <c r="AC42" s="1"/>
      <c r="AD42" s="45"/>
      <c r="AE42" s="45"/>
      <c r="AF42" s="45"/>
      <c r="AG42" s="45"/>
      <c r="AH42" s="45"/>
      <c r="AI42" s="45"/>
      <c r="AJ42" s="45"/>
      <c r="AK42" s="45"/>
    </row>
    <row r="43" spans="1:37" x14ac:dyDescent="0.25">
      <c r="C43" s="79" t="s">
        <v>174</v>
      </c>
      <c r="D43" s="11" t="s">
        <v>178</v>
      </c>
      <c r="E43" s="75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U43" s="21"/>
      <c r="V43" s="37"/>
      <c r="W43" s="21"/>
    </row>
    <row r="44" spans="1:37" x14ac:dyDescent="0.25">
      <c r="C44" s="11" t="s">
        <v>175</v>
      </c>
      <c r="D44" s="11" t="s">
        <v>177</v>
      </c>
      <c r="E44" s="75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U44" s="21"/>
      <c r="V44" s="37"/>
      <c r="W44" s="21"/>
    </row>
    <row r="45" spans="1:37" x14ac:dyDescent="0.35">
      <c r="C45" s="11" t="s">
        <v>176</v>
      </c>
      <c r="D45" s="11" t="s">
        <v>179</v>
      </c>
      <c r="E45" s="21"/>
      <c r="F45" s="21"/>
      <c r="G45" s="21"/>
      <c r="H45" s="21"/>
      <c r="I45" s="11"/>
      <c r="J45" s="21"/>
      <c r="K45" s="21"/>
      <c r="L45" s="21"/>
      <c r="M45" s="21"/>
      <c r="N45" s="21"/>
      <c r="O45" s="21"/>
      <c r="P45" s="21"/>
      <c r="Q45" s="21"/>
      <c r="R45" s="21"/>
      <c r="U45" s="21"/>
      <c r="V45" s="37"/>
      <c r="W45" s="21"/>
    </row>
    <row r="46" spans="1:37" x14ac:dyDescent="0.35">
      <c r="A46" s="11" t="s">
        <v>191</v>
      </c>
      <c r="C46" s="11"/>
      <c r="D46" s="11"/>
      <c r="E46" s="21"/>
      <c r="F46" s="21"/>
      <c r="G46" s="21"/>
      <c r="H46" s="21"/>
      <c r="I46" s="11"/>
      <c r="J46" s="21"/>
      <c r="K46" s="21"/>
      <c r="L46" s="21"/>
      <c r="M46" s="21"/>
      <c r="N46" s="21"/>
      <c r="O46" s="21"/>
      <c r="P46" s="21"/>
      <c r="Q46" s="21"/>
      <c r="R46" s="21"/>
      <c r="U46" s="21"/>
      <c r="V46" s="37"/>
      <c r="W46" s="21"/>
    </row>
    <row r="47" spans="1:37" x14ac:dyDescent="0.35">
      <c r="B47" s="11" t="s">
        <v>198</v>
      </c>
      <c r="C47" s="11"/>
      <c r="D47" s="11"/>
      <c r="E47" s="21"/>
      <c r="F47" s="21"/>
      <c r="G47" s="21"/>
      <c r="H47" s="21"/>
      <c r="I47" s="11"/>
      <c r="J47" s="21"/>
      <c r="K47" s="21"/>
      <c r="L47" s="21"/>
      <c r="M47" s="21"/>
      <c r="N47" s="21"/>
      <c r="O47" s="21"/>
      <c r="P47" s="21"/>
      <c r="Q47" s="21"/>
      <c r="R47" s="21"/>
      <c r="U47" s="21"/>
      <c r="V47" s="37"/>
      <c r="W47" s="21"/>
    </row>
    <row r="48" spans="1:37" x14ac:dyDescent="0.35">
      <c r="B48" s="25" t="s">
        <v>199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U48" s="21"/>
      <c r="V48" s="21"/>
      <c r="W48" s="21"/>
    </row>
    <row r="49" spans="1:23" x14ac:dyDescent="0.35">
      <c r="B49" s="11" t="s">
        <v>200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U49" s="21"/>
      <c r="V49" s="21"/>
      <c r="W49" s="21"/>
    </row>
    <row r="50" spans="1:23" x14ac:dyDescent="0.35">
      <c r="A50" s="11" t="s">
        <v>192</v>
      </c>
    </row>
    <row r="51" spans="1:23" ht="13" x14ac:dyDescent="0.35">
      <c r="A51" s="51" t="s">
        <v>145</v>
      </c>
      <c r="B51" s="51"/>
    </row>
    <row r="52" spans="1:23" x14ac:dyDescent="0.35">
      <c r="A52" s="52"/>
      <c r="B52" s="11" t="s">
        <v>150</v>
      </c>
    </row>
    <row r="53" spans="1:23" x14ac:dyDescent="0.35">
      <c r="A53" s="53"/>
      <c r="B53" s="11" t="s">
        <v>152</v>
      </c>
    </row>
    <row r="54" spans="1:23" x14ac:dyDescent="0.35">
      <c r="A54" s="58"/>
      <c r="B54" s="11" t="s">
        <v>151</v>
      </c>
    </row>
    <row r="55" spans="1:23" x14ac:dyDescent="0.35">
      <c r="A55" s="40" t="s">
        <v>154</v>
      </c>
      <c r="B55" s="40" t="s">
        <v>155</v>
      </c>
    </row>
    <row r="56" spans="1:23" s="54" customFormat="1" ht="15" x14ac:dyDescent="0.5">
      <c r="A56" s="1" t="s">
        <v>161</v>
      </c>
    </row>
    <row r="57" spans="1:23" x14ac:dyDescent="0.25">
      <c r="A57" s="1" t="s">
        <v>210</v>
      </c>
    </row>
  </sheetData>
  <mergeCells count="4">
    <mergeCell ref="V4:AK4"/>
    <mergeCell ref="D4:T4"/>
    <mergeCell ref="A5:A6"/>
    <mergeCell ref="B5:B6"/>
  </mergeCells>
  <phoneticPr fontId="9" type="noConversion"/>
  <conditionalFormatting sqref="D14:E14">
    <cfRule type="cellIs" dxfId="35" priority="31" operator="equal">
      <formula>"NA"</formula>
    </cfRule>
  </conditionalFormatting>
  <conditionalFormatting sqref="D18:E18">
    <cfRule type="cellIs" dxfId="34" priority="26" operator="equal">
      <formula>"NA"</formula>
    </cfRule>
  </conditionalFormatting>
  <conditionalFormatting sqref="D24:E24">
    <cfRule type="cellIs" dxfId="33" priority="21" operator="equal">
      <formula>"NA"</formula>
    </cfRule>
  </conditionalFormatting>
  <conditionalFormatting sqref="D9:F9">
    <cfRule type="cellIs" dxfId="32" priority="36" operator="equal">
      <formula>"NA"</formula>
    </cfRule>
  </conditionalFormatting>
  <conditionalFormatting sqref="D27:H27">
    <cfRule type="cellIs" dxfId="31" priority="16" operator="equal">
      <formula>"NA"</formula>
    </cfRule>
  </conditionalFormatting>
  <conditionalFormatting sqref="D7:AK18">
    <cfRule type="cellIs" dxfId="30" priority="29" operator="greaterThan">
      <formula>75</formula>
    </cfRule>
    <cfRule type="cellIs" dxfId="29" priority="30" operator="greaterThan">
      <formula>70</formula>
    </cfRule>
  </conditionalFormatting>
  <conditionalFormatting sqref="D7:AK19">
    <cfRule type="cellIs" dxfId="28" priority="27" operator="equal">
      <formula>"No Data"</formula>
    </cfRule>
    <cfRule type="cellIs" dxfId="27" priority="28" operator="greaterThanOrEqual">
      <formula>85</formula>
    </cfRule>
  </conditionalFormatting>
  <conditionalFormatting sqref="D7:AK27">
    <cfRule type="cellIs" dxfId="26" priority="1" operator="equal">
      <formula>"NA"</formula>
    </cfRule>
  </conditionalFormatting>
  <conditionalFormatting sqref="D19:AK19 AB19:AB23 D20:AA23 AC20:AK23">
    <cfRule type="cellIs" dxfId="25" priority="180" operator="greaterThan">
      <formula>75</formula>
    </cfRule>
    <cfRule type="cellIs" dxfId="24" priority="181" operator="greaterThan">
      <formula>70</formula>
    </cfRule>
  </conditionalFormatting>
  <conditionalFormatting sqref="D24:AK27">
    <cfRule type="cellIs" dxfId="23" priority="2" operator="equal">
      <formula>"No Data"</formula>
    </cfRule>
    <cfRule type="cellIs" dxfId="22" priority="3" operator="greaterThanOrEqual">
      <formula>85</formula>
    </cfRule>
    <cfRule type="cellIs" dxfId="21" priority="4" operator="greaterThan">
      <formula>75</formula>
    </cfRule>
    <cfRule type="cellIs" dxfId="20" priority="5" operator="greaterThan">
      <formula>70</formula>
    </cfRule>
  </conditionalFormatting>
  <conditionalFormatting sqref="I24:T24">
    <cfRule type="cellIs" dxfId="19" priority="11" operator="equal">
      <formula>"NA"</formula>
    </cfRule>
  </conditionalFormatting>
  <conditionalFormatting sqref="R7:R14 T7:T14">
    <cfRule type="cellIs" dxfId="18" priority="201" operator="equal">
      <formula>#REF!</formula>
    </cfRule>
  </conditionalFormatting>
  <conditionalFormatting sqref="S7:S14">
    <cfRule type="cellIs" dxfId="17" priority="200" operator="equal">
      <formula>$O$45</formula>
    </cfRule>
  </conditionalFormatting>
  <conditionalFormatting sqref="V14:W14">
    <cfRule type="cellIs" dxfId="16" priority="111" operator="equal">
      <formula>"NA"</formula>
    </cfRule>
  </conditionalFormatting>
  <conditionalFormatting sqref="V18:W18">
    <cfRule type="cellIs" dxfId="15" priority="116" operator="equal">
      <formula>"NA"</formula>
    </cfRule>
  </conditionalFormatting>
  <conditionalFormatting sqref="V24:W24">
    <cfRule type="cellIs" dxfId="14" priority="131" operator="equal">
      <formula>"NA"</formula>
    </cfRule>
  </conditionalFormatting>
  <conditionalFormatting sqref="V9:X9">
    <cfRule type="cellIs" dxfId="13" priority="106" operator="equal">
      <formula>"NA"</formula>
    </cfRule>
  </conditionalFormatting>
  <conditionalFormatting sqref="V27:Y27">
    <cfRule type="cellIs" dxfId="12" priority="6" operator="equal">
      <formula>"NA"</formula>
    </cfRule>
  </conditionalFormatting>
  <conditionalFormatting sqref="AB19:AB23 D20:AA23 AC20:AK23">
    <cfRule type="cellIs" dxfId="11" priority="178" operator="equal">
      <formula>"No Data"</formula>
    </cfRule>
    <cfRule type="cellIs" dxfId="10" priority="179" operator="greaterThanOrEqual">
      <formula>85</formula>
    </cfRule>
  </conditionalFormatting>
  <hyperlinks>
    <hyperlink ref="C33" r:id="rId1" display="https://www.epa.gov/air-trends/air-quality-design-values" xr:uid="{182DA2D0-BB4A-4CFD-9C2C-86041BC1F6E7}"/>
    <hyperlink ref="C36" r:id="rId2" display="https://www.epa.gov/outdoor-air-quality-data/monitor-values-report" xr:uid="{2EA0003F-B7DC-42C4-9359-BB3696B8921E}"/>
    <hyperlink ref="G36" r:id="rId3" display="https://www.epa.gov/outdoor-air-quality-data/ozone-watch" xr:uid="{5E55B765-8A55-479F-860E-53F30632178B}"/>
  </hyperlinks>
  <pageMargins left="0.7" right="0.7" top="0.75" bottom="0.75" header="0.3" footer="0.3"/>
  <pageSetup scale="69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35"/>
  <sheetViews>
    <sheetView zoomScaleNormal="100" workbookViewId="0">
      <pane xSplit="2" ySplit="4" topLeftCell="AF5" activePane="bottomRight" state="frozen"/>
      <selection pane="topRight" activeCell="C1" sqref="C1"/>
      <selection pane="bottomLeft" activeCell="A5" sqref="A5"/>
      <selection pane="bottomRight" activeCell="AN11" sqref="AN11"/>
    </sheetView>
  </sheetViews>
  <sheetFormatPr defaultColWidth="9.26953125" defaultRowHeight="12.5" x14ac:dyDescent="0.25"/>
  <cols>
    <col min="1" max="1" width="20.26953125" style="1" bestFit="1" customWidth="1"/>
    <col min="2" max="2" width="15.54296875" style="2" bestFit="1" customWidth="1"/>
    <col min="3" max="25" width="7.7265625" style="2" bestFit="1" customWidth="1"/>
    <col min="26" max="39" width="9.26953125" style="1"/>
    <col min="40" max="40" width="32.453125" style="1" customWidth="1"/>
    <col min="41" max="16384" width="9.26953125" style="1"/>
  </cols>
  <sheetData>
    <row r="1" spans="1:40" ht="13" x14ac:dyDescent="0.3">
      <c r="A1" s="38" t="s">
        <v>156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40" ht="13" x14ac:dyDescent="0.3">
      <c r="A2" s="31" t="s">
        <v>183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M2" s="60" t="s">
        <v>148</v>
      </c>
    </row>
    <row r="3" spans="1:40" ht="15" customHeight="1" x14ac:dyDescent="0.3">
      <c r="A3" s="56"/>
      <c r="B3" s="56"/>
      <c r="C3" s="95" t="s">
        <v>121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7"/>
      <c r="AN3" s="13" t="s">
        <v>136</v>
      </c>
    </row>
    <row r="4" spans="1:40" s="2" customFormat="1" ht="13" x14ac:dyDescent="0.3">
      <c r="A4" s="9" t="s">
        <v>1</v>
      </c>
      <c r="B4" s="9" t="s">
        <v>2</v>
      </c>
      <c r="C4" s="9" t="s">
        <v>98</v>
      </c>
      <c r="D4" s="9" t="s">
        <v>99</v>
      </c>
      <c r="E4" s="9" t="s">
        <v>100</v>
      </c>
      <c r="F4" s="9" t="s">
        <v>101</v>
      </c>
      <c r="G4" s="9" t="s">
        <v>102</v>
      </c>
      <c r="H4" s="9" t="s">
        <v>103</v>
      </c>
      <c r="I4" s="9" t="s">
        <v>104</v>
      </c>
      <c r="J4" s="9" t="s">
        <v>105</v>
      </c>
      <c r="K4" s="9" t="s">
        <v>106</v>
      </c>
      <c r="L4" s="9" t="s">
        <v>107</v>
      </c>
      <c r="M4" s="9" t="s">
        <v>108</v>
      </c>
      <c r="N4" s="9" t="s">
        <v>109</v>
      </c>
      <c r="O4" s="9" t="s">
        <v>110</v>
      </c>
      <c r="P4" s="9" t="s">
        <v>111</v>
      </c>
      <c r="Q4" s="9" t="s">
        <v>112</v>
      </c>
      <c r="R4" s="9" t="s">
        <v>113</v>
      </c>
      <c r="S4" s="9" t="s">
        <v>114</v>
      </c>
      <c r="T4" s="9" t="s">
        <v>115</v>
      </c>
      <c r="U4" s="9" t="s">
        <v>116</v>
      </c>
      <c r="V4" s="9" t="s">
        <v>117</v>
      </c>
      <c r="W4" s="9" t="s">
        <v>118</v>
      </c>
      <c r="X4" s="9" t="s">
        <v>119</v>
      </c>
      <c r="Y4" s="9" t="s">
        <v>120</v>
      </c>
      <c r="Z4" s="27" t="s">
        <v>122</v>
      </c>
      <c r="AA4" s="27" t="s">
        <v>123</v>
      </c>
      <c r="AB4" s="27" t="s">
        <v>124</v>
      </c>
      <c r="AC4" s="27" t="s">
        <v>125</v>
      </c>
      <c r="AD4" s="27" t="s">
        <v>126</v>
      </c>
      <c r="AE4" s="27" t="s">
        <v>127</v>
      </c>
      <c r="AF4" s="27" t="s">
        <v>133</v>
      </c>
      <c r="AG4" s="27" t="s">
        <v>134</v>
      </c>
      <c r="AH4" s="27" t="s">
        <v>135</v>
      </c>
      <c r="AI4" s="26" t="s">
        <v>166</v>
      </c>
      <c r="AJ4" s="26" t="s">
        <v>167</v>
      </c>
      <c r="AK4" s="26" t="s">
        <v>168</v>
      </c>
      <c r="AL4" s="76" t="s">
        <v>169</v>
      </c>
      <c r="AM4" s="76" t="s">
        <v>170</v>
      </c>
    </row>
    <row r="5" spans="1:40" ht="13" x14ac:dyDescent="0.3">
      <c r="A5" s="6" t="s">
        <v>14</v>
      </c>
      <c r="B5" s="7" t="s">
        <v>5</v>
      </c>
      <c r="C5" s="4">
        <v>117</v>
      </c>
      <c r="D5" s="3">
        <v>118</v>
      </c>
      <c r="E5" s="3">
        <v>115</v>
      </c>
      <c r="F5" s="3">
        <v>107</v>
      </c>
      <c r="G5" s="3">
        <v>104.33333333333333</v>
      </c>
      <c r="H5" s="3">
        <v>103.33333333333333</v>
      </c>
      <c r="I5" s="3">
        <v>96</v>
      </c>
      <c r="J5" s="3">
        <v>100</v>
      </c>
      <c r="K5" s="3">
        <v>95</v>
      </c>
      <c r="L5" s="3">
        <v>98</v>
      </c>
      <c r="M5" s="3">
        <v>93</v>
      </c>
      <c r="N5" s="3">
        <v>100</v>
      </c>
      <c r="O5" s="3">
        <v>92</v>
      </c>
      <c r="P5" s="3">
        <v>93</v>
      </c>
      <c r="Q5" s="3">
        <v>87</v>
      </c>
      <c r="R5" s="3">
        <v>87</v>
      </c>
      <c r="S5" s="3">
        <v>83</v>
      </c>
      <c r="T5" s="3">
        <v>83</v>
      </c>
      <c r="U5" s="3">
        <v>85</v>
      </c>
      <c r="V5" s="3">
        <v>89</v>
      </c>
      <c r="W5" s="3">
        <v>86</v>
      </c>
      <c r="X5" s="3">
        <v>80</v>
      </c>
      <c r="Y5" s="3">
        <v>77</v>
      </c>
      <c r="Z5" s="7">
        <v>76</v>
      </c>
      <c r="AA5" s="7">
        <v>78</v>
      </c>
      <c r="AB5" s="7">
        <v>72</v>
      </c>
      <c r="AC5" s="7">
        <v>70</v>
      </c>
      <c r="AD5" s="7">
        <v>71</v>
      </c>
      <c r="AE5" s="7">
        <v>72</v>
      </c>
      <c r="AF5" s="7">
        <v>70</v>
      </c>
      <c r="AG5" s="7">
        <v>71</v>
      </c>
      <c r="AH5" s="7">
        <v>70</v>
      </c>
      <c r="AI5" s="7">
        <v>68</v>
      </c>
      <c r="AJ5" s="7">
        <f>'North NAA DVs'!$AE7</f>
        <v>66</v>
      </c>
      <c r="AK5" s="7">
        <f>'North NAA DVs'!$AF7</f>
        <v>66</v>
      </c>
      <c r="AL5" s="7">
        <f>'North NAA DVs'!AG7</f>
        <v>67</v>
      </c>
      <c r="AM5" s="7">
        <f>'North NAA DVs'!AH7</f>
        <v>67</v>
      </c>
    </row>
    <row r="6" spans="1:40" ht="13" x14ac:dyDescent="0.3">
      <c r="A6" s="6" t="s">
        <v>15</v>
      </c>
      <c r="B6" s="7" t="s">
        <v>6</v>
      </c>
      <c r="C6" s="4">
        <v>121</v>
      </c>
      <c r="D6" s="3">
        <v>118</v>
      </c>
      <c r="E6" s="3">
        <v>115</v>
      </c>
      <c r="F6" s="3">
        <v>106</v>
      </c>
      <c r="G6" s="3">
        <v>103</v>
      </c>
      <c r="H6" s="3">
        <v>103</v>
      </c>
      <c r="I6" s="3">
        <v>96</v>
      </c>
      <c r="J6" s="3">
        <v>102</v>
      </c>
      <c r="K6" s="3">
        <v>99</v>
      </c>
      <c r="L6" s="3">
        <v>100</v>
      </c>
      <c r="M6" s="3">
        <v>95</v>
      </c>
      <c r="N6" s="3">
        <v>98</v>
      </c>
      <c r="O6" s="3">
        <v>96</v>
      </c>
      <c r="P6" s="3">
        <v>97</v>
      </c>
      <c r="Q6" s="3">
        <v>98</v>
      </c>
      <c r="R6" s="3">
        <v>98</v>
      </c>
      <c r="S6" s="3">
        <v>90</v>
      </c>
      <c r="T6" s="3">
        <v>82</v>
      </c>
      <c r="U6" s="3">
        <v>82</v>
      </c>
      <c r="V6" s="3">
        <v>86</v>
      </c>
      <c r="W6" s="3">
        <v>86</v>
      </c>
      <c r="X6" s="3">
        <v>79</v>
      </c>
      <c r="Y6" s="3">
        <v>75</v>
      </c>
      <c r="Z6" s="7">
        <v>75</v>
      </c>
      <c r="AA6" s="7">
        <v>78</v>
      </c>
      <c r="AB6" s="7">
        <v>76</v>
      </c>
      <c r="AC6" s="7">
        <v>72</v>
      </c>
      <c r="AD6" s="7">
        <v>70</v>
      </c>
      <c r="AE6" s="7">
        <v>68</v>
      </c>
      <c r="AF6" s="7">
        <v>69</v>
      </c>
      <c r="AG6" s="7">
        <v>70</v>
      </c>
      <c r="AH6" s="7">
        <v>68</v>
      </c>
      <c r="AI6" s="7">
        <v>65</v>
      </c>
      <c r="AJ6" s="7">
        <v>62</v>
      </c>
      <c r="AK6" s="7">
        <v>62</v>
      </c>
      <c r="AL6" s="7">
        <v>65</v>
      </c>
      <c r="AM6" s="7">
        <f>'North NAA DVs'!AH8</f>
        <v>66</v>
      </c>
    </row>
    <row r="7" spans="1:40" ht="13" x14ac:dyDescent="0.3">
      <c r="A7" s="6" t="s">
        <v>16</v>
      </c>
      <c r="B7" s="7" t="s">
        <v>7</v>
      </c>
      <c r="C7" s="4" t="s">
        <v>212</v>
      </c>
      <c r="D7" s="4" t="s">
        <v>212</v>
      </c>
      <c r="E7" s="4" t="s">
        <v>212</v>
      </c>
      <c r="F7" s="4" t="s">
        <v>212</v>
      </c>
      <c r="G7" s="4" t="s">
        <v>212</v>
      </c>
      <c r="H7" s="4" t="s">
        <v>212</v>
      </c>
      <c r="I7" s="4" t="s">
        <v>212</v>
      </c>
      <c r="J7" s="4" t="s">
        <v>212</v>
      </c>
      <c r="K7" s="4" t="s">
        <v>212</v>
      </c>
      <c r="L7" s="4" t="s">
        <v>212</v>
      </c>
      <c r="M7" s="4" t="s">
        <v>212</v>
      </c>
      <c r="N7" s="4" t="s">
        <v>212</v>
      </c>
      <c r="O7" s="4" t="s">
        <v>212</v>
      </c>
      <c r="P7" s="4" t="s">
        <v>212</v>
      </c>
      <c r="Q7" s="4" t="s">
        <v>212</v>
      </c>
      <c r="R7" s="4" t="s">
        <v>212</v>
      </c>
      <c r="S7" s="4" t="s">
        <v>212</v>
      </c>
      <c r="T7" s="4" t="s">
        <v>212</v>
      </c>
      <c r="U7" s="4" t="s">
        <v>212</v>
      </c>
      <c r="V7" s="4" t="s">
        <v>212</v>
      </c>
      <c r="W7" s="4" t="s">
        <v>212</v>
      </c>
      <c r="X7" s="4" t="s">
        <v>212</v>
      </c>
      <c r="Y7" s="4" t="s">
        <v>212</v>
      </c>
      <c r="Z7" s="4" t="s">
        <v>212</v>
      </c>
      <c r="AA7" s="4" t="s">
        <v>212</v>
      </c>
      <c r="AB7" s="7">
        <v>66</v>
      </c>
      <c r="AC7" s="7">
        <v>63</v>
      </c>
      <c r="AD7" s="7">
        <v>62</v>
      </c>
      <c r="AE7" s="7">
        <v>63</v>
      </c>
      <c r="AF7" s="7">
        <v>65</v>
      </c>
      <c r="AG7" s="7">
        <v>65</v>
      </c>
      <c r="AH7" s="7">
        <v>63</v>
      </c>
      <c r="AI7" s="7">
        <v>59</v>
      </c>
      <c r="AJ7" s="7">
        <f>'North NAA DVs'!$AE9</f>
        <v>58</v>
      </c>
      <c r="AK7" s="7">
        <f>'North NAA DVs'!$AF9</f>
        <v>58</v>
      </c>
      <c r="AL7" s="7">
        <f>'North NAA DVs'!AG9</f>
        <v>58</v>
      </c>
      <c r="AM7" s="7">
        <f>'North NAA DVs'!AH9</f>
        <v>60</v>
      </c>
    </row>
    <row r="8" spans="1:40" ht="13" x14ac:dyDescent="0.3">
      <c r="A8" s="6" t="s">
        <v>17</v>
      </c>
      <c r="B8" s="7" t="s">
        <v>8</v>
      </c>
      <c r="C8" s="4">
        <v>111</v>
      </c>
      <c r="D8" s="3">
        <v>112</v>
      </c>
      <c r="E8" s="3">
        <v>114</v>
      </c>
      <c r="F8" s="3">
        <v>106</v>
      </c>
      <c r="G8" s="3">
        <v>104</v>
      </c>
      <c r="H8" s="3">
        <v>101</v>
      </c>
      <c r="I8" s="3">
        <v>96</v>
      </c>
      <c r="J8" s="3">
        <v>99</v>
      </c>
      <c r="K8" s="3">
        <v>95</v>
      </c>
      <c r="L8" s="3">
        <v>98</v>
      </c>
      <c r="M8" s="3">
        <v>96</v>
      </c>
      <c r="N8" s="3">
        <v>102</v>
      </c>
      <c r="O8" s="3">
        <v>98</v>
      </c>
      <c r="P8" s="3">
        <v>100</v>
      </c>
      <c r="Q8" s="3">
        <v>96</v>
      </c>
      <c r="R8" s="3">
        <v>97</v>
      </c>
      <c r="S8" s="3">
        <v>92</v>
      </c>
      <c r="T8" s="3">
        <v>90</v>
      </c>
      <c r="U8" s="3">
        <v>88</v>
      </c>
      <c r="V8" s="3">
        <v>89</v>
      </c>
      <c r="W8" s="3">
        <v>86</v>
      </c>
      <c r="X8" s="3">
        <v>81</v>
      </c>
      <c r="Y8" s="3">
        <v>78</v>
      </c>
      <c r="Z8" s="7">
        <v>77</v>
      </c>
      <c r="AA8" s="7">
        <v>80</v>
      </c>
      <c r="AB8" s="7">
        <v>77</v>
      </c>
      <c r="AC8" s="7">
        <v>72</v>
      </c>
      <c r="AD8" s="7">
        <v>70</v>
      </c>
      <c r="AE8" s="7">
        <v>70</v>
      </c>
      <c r="AF8" s="7">
        <v>72</v>
      </c>
      <c r="AG8" s="7">
        <v>72</v>
      </c>
      <c r="AH8" s="7">
        <v>70</v>
      </c>
      <c r="AI8" s="7">
        <v>65</v>
      </c>
      <c r="AJ8" s="7">
        <v>63</v>
      </c>
      <c r="AK8" s="7">
        <v>62</v>
      </c>
      <c r="AL8" s="7">
        <v>67</v>
      </c>
      <c r="AM8" s="7">
        <f>'North NAA DVs'!AH10</f>
        <v>68</v>
      </c>
    </row>
    <row r="9" spans="1:40" ht="13" x14ac:dyDescent="0.3">
      <c r="A9" s="6" t="s">
        <v>18</v>
      </c>
      <c r="B9" s="7" t="s">
        <v>9</v>
      </c>
      <c r="C9" s="4" t="s">
        <v>212</v>
      </c>
      <c r="D9" s="4" t="s">
        <v>212</v>
      </c>
      <c r="E9" s="4" t="s">
        <v>212</v>
      </c>
      <c r="F9" s="4" t="s">
        <v>212</v>
      </c>
      <c r="G9" s="4" t="s">
        <v>212</v>
      </c>
      <c r="H9" s="4" t="s">
        <v>212</v>
      </c>
      <c r="I9" s="4" t="s">
        <v>212</v>
      </c>
      <c r="J9" s="4" t="s">
        <v>212</v>
      </c>
      <c r="K9" s="4" t="s">
        <v>212</v>
      </c>
      <c r="L9" s="4" t="s">
        <v>212</v>
      </c>
      <c r="M9" s="4" t="s">
        <v>212</v>
      </c>
      <c r="N9" s="4" t="s">
        <v>212</v>
      </c>
      <c r="O9" s="4" t="s">
        <v>212</v>
      </c>
      <c r="P9" s="4" t="s">
        <v>212</v>
      </c>
      <c r="Q9" s="4" t="s">
        <v>212</v>
      </c>
      <c r="R9" s="4" t="s">
        <v>212</v>
      </c>
      <c r="S9" s="4" t="s">
        <v>212</v>
      </c>
      <c r="T9" s="4" t="s">
        <v>212</v>
      </c>
      <c r="U9" s="4" t="s">
        <v>212</v>
      </c>
      <c r="V9" s="4" t="s">
        <v>212</v>
      </c>
      <c r="W9" s="4" t="s">
        <v>212</v>
      </c>
      <c r="X9" s="4" t="s">
        <v>212</v>
      </c>
      <c r="Y9" s="3">
        <v>76</v>
      </c>
      <c r="Z9" s="7">
        <v>76</v>
      </c>
      <c r="AA9" s="7">
        <v>78</v>
      </c>
      <c r="AB9" s="7">
        <v>77</v>
      </c>
      <c r="AC9" s="7">
        <v>74</v>
      </c>
      <c r="AD9" s="7">
        <v>74</v>
      </c>
      <c r="AE9" s="7">
        <v>74</v>
      </c>
      <c r="AF9" s="7">
        <v>74</v>
      </c>
      <c r="AG9" s="7">
        <v>75</v>
      </c>
      <c r="AH9" s="7">
        <v>74</v>
      </c>
      <c r="AI9" s="7">
        <v>72</v>
      </c>
      <c r="AJ9" s="7">
        <f>'North NAA DVs'!$AE11</f>
        <v>71</v>
      </c>
      <c r="AK9" s="7">
        <f>'North NAA DVs'!$AF11</f>
        <v>68</v>
      </c>
      <c r="AL9" s="7">
        <f>'North NAA DVs'!AG11</f>
        <v>70</v>
      </c>
      <c r="AM9" s="7">
        <f>'North NAA DVs'!AH11</f>
        <v>70</v>
      </c>
    </row>
    <row r="10" spans="1:40" ht="13" x14ac:dyDescent="0.3">
      <c r="A10" s="6" t="s">
        <v>19</v>
      </c>
      <c r="B10" s="7" t="s">
        <v>10</v>
      </c>
      <c r="C10" s="4" t="s">
        <v>212</v>
      </c>
      <c r="D10" s="4" t="s">
        <v>212</v>
      </c>
      <c r="E10" s="4" t="s">
        <v>212</v>
      </c>
      <c r="F10" s="3">
        <v>108</v>
      </c>
      <c r="G10" s="3">
        <v>101</v>
      </c>
      <c r="H10" s="3">
        <v>98</v>
      </c>
      <c r="I10" s="3">
        <v>89</v>
      </c>
      <c r="J10" s="3">
        <v>97</v>
      </c>
      <c r="K10" s="3">
        <v>96</v>
      </c>
      <c r="L10" s="3">
        <v>100</v>
      </c>
      <c r="M10" s="3">
        <v>94</v>
      </c>
      <c r="N10" s="3">
        <v>94</v>
      </c>
      <c r="O10" s="3">
        <v>95</v>
      </c>
      <c r="P10" s="3">
        <v>94</v>
      </c>
      <c r="Q10" s="3">
        <v>97</v>
      </c>
      <c r="R10" s="3">
        <v>97</v>
      </c>
      <c r="S10" s="3">
        <v>93</v>
      </c>
      <c r="T10" s="3">
        <v>89</v>
      </c>
      <c r="U10" s="3">
        <v>85</v>
      </c>
      <c r="V10" s="3">
        <v>88</v>
      </c>
      <c r="W10" s="3">
        <v>86</v>
      </c>
      <c r="X10" s="3">
        <v>81</v>
      </c>
      <c r="Y10" s="3">
        <v>80</v>
      </c>
      <c r="Z10" s="7">
        <v>79</v>
      </c>
      <c r="AA10" s="7">
        <v>83</v>
      </c>
      <c r="AB10" s="7">
        <v>78</v>
      </c>
      <c r="AC10" s="7">
        <v>72</v>
      </c>
      <c r="AD10" s="7">
        <v>70</v>
      </c>
      <c r="AE10" s="7">
        <v>69</v>
      </c>
      <c r="AF10" s="7">
        <v>68</v>
      </c>
      <c r="AG10" s="7">
        <v>65</v>
      </c>
      <c r="AH10" s="7">
        <v>65</v>
      </c>
      <c r="AI10" s="7">
        <v>65</v>
      </c>
      <c r="AJ10" s="7">
        <v>66</v>
      </c>
      <c r="AK10" s="7">
        <v>67</v>
      </c>
      <c r="AL10" s="7">
        <v>70</v>
      </c>
      <c r="AM10" s="7">
        <f>'North NAA DVs'!AH12</f>
        <v>67</v>
      </c>
    </row>
    <row r="11" spans="1:40" s="23" customFormat="1" ht="26" x14ac:dyDescent="0.35">
      <c r="A11" s="85" t="s">
        <v>208</v>
      </c>
      <c r="B11" s="83" t="s">
        <v>209</v>
      </c>
      <c r="C11" s="84" t="s">
        <v>212</v>
      </c>
      <c r="D11" s="84">
        <v>105</v>
      </c>
      <c r="E11" s="84">
        <v>98</v>
      </c>
      <c r="F11" s="84">
        <v>88</v>
      </c>
      <c r="G11" s="84">
        <v>86</v>
      </c>
      <c r="H11" s="84">
        <v>84</v>
      </c>
      <c r="I11" s="84">
        <v>81</v>
      </c>
      <c r="J11" s="84">
        <v>88</v>
      </c>
      <c r="K11" s="84">
        <v>88</v>
      </c>
      <c r="L11" s="84">
        <v>92</v>
      </c>
      <c r="M11" s="84">
        <v>88</v>
      </c>
      <c r="N11" s="84">
        <v>93</v>
      </c>
      <c r="O11" s="84" t="s">
        <v>212</v>
      </c>
      <c r="P11" s="84" t="s">
        <v>212</v>
      </c>
      <c r="Q11" s="84" t="s">
        <v>212</v>
      </c>
      <c r="R11" s="84" t="s">
        <v>212</v>
      </c>
      <c r="S11" s="84" t="s">
        <v>212</v>
      </c>
      <c r="T11" s="84" t="s">
        <v>212</v>
      </c>
      <c r="U11" s="84" t="s">
        <v>212</v>
      </c>
      <c r="V11" s="84" t="s">
        <v>212</v>
      </c>
      <c r="W11" s="84" t="s">
        <v>212</v>
      </c>
      <c r="X11" s="84" t="s">
        <v>212</v>
      </c>
      <c r="Y11" s="84" t="s">
        <v>212</v>
      </c>
      <c r="Z11" s="17">
        <v>76</v>
      </c>
      <c r="AA11" s="17">
        <v>82</v>
      </c>
      <c r="AB11" s="17">
        <v>76</v>
      </c>
      <c r="AC11" s="17">
        <v>72</v>
      </c>
      <c r="AD11" s="17">
        <v>69</v>
      </c>
      <c r="AE11" s="17">
        <v>70</v>
      </c>
      <c r="AF11" s="17">
        <v>68</v>
      </c>
      <c r="AG11" s="17">
        <v>67</v>
      </c>
      <c r="AH11" s="17">
        <v>66</v>
      </c>
      <c r="AI11" s="17">
        <v>66</v>
      </c>
      <c r="AJ11" s="17">
        <f>'North NAA DVs'!$AE13</f>
        <v>65</v>
      </c>
      <c r="AK11" s="17">
        <f>'North NAA DVs'!$AF13</f>
        <v>64</v>
      </c>
      <c r="AL11" s="84" t="s">
        <v>212</v>
      </c>
      <c r="AM11" s="84" t="s">
        <v>212</v>
      </c>
      <c r="AN11" s="89" t="s">
        <v>211</v>
      </c>
    </row>
    <row r="12" spans="1:40" ht="13" x14ac:dyDescent="0.3">
      <c r="A12" s="6" t="s">
        <v>21</v>
      </c>
      <c r="B12" s="7" t="s">
        <v>12</v>
      </c>
      <c r="C12" s="4" t="s">
        <v>212</v>
      </c>
      <c r="D12" s="4" t="s">
        <v>212</v>
      </c>
      <c r="E12" s="4" t="s">
        <v>212</v>
      </c>
      <c r="F12" s="4" t="s">
        <v>212</v>
      </c>
      <c r="G12" s="4" t="s">
        <v>212</v>
      </c>
      <c r="H12" s="4" t="s">
        <v>212</v>
      </c>
      <c r="I12" s="4" t="s">
        <v>212</v>
      </c>
      <c r="J12" s="4" t="s">
        <v>212</v>
      </c>
      <c r="K12" s="4" t="s">
        <v>212</v>
      </c>
      <c r="L12" s="4" t="s">
        <v>212</v>
      </c>
      <c r="M12" s="4" t="s">
        <v>212</v>
      </c>
      <c r="N12" s="4" t="s">
        <v>212</v>
      </c>
      <c r="O12" s="3">
        <v>89</v>
      </c>
      <c r="P12" s="3">
        <v>89</v>
      </c>
      <c r="Q12" s="3">
        <v>88</v>
      </c>
      <c r="R12" s="3">
        <v>88</v>
      </c>
      <c r="S12" s="3">
        <v>84</v>
      </c>
      <c r="T12" s="3">
        <v>81</v>
      </c>
      <c r="U12" s="3">
        <v>79</v>
      </c>
      <c r="V12" s="3">
        <v>83</v>
      </c>
      <c r="W12" s="3">
        <v>79</v>
      </c>
      <c r="X12" s="3">
        <v>76</v>
      </c>
      <c r="Y12" s="3">
        <v>74</v>
      </c>
      <c r="Z12" s="7">
        <v>73</v>
      </c>
      <c r="AA12" s="7">
        <v>75</v>
      </c>
      <c r="AB12" s="7">
        <v>72</v>
      </c>
      <c r="AC12" s="7">
        <v>69</v>
      </c>
      <c r="AD12" s="7">
        <v>69</v>
      </c>
      <c r="AE12" s="7">
        <v>68</v>
      </c>
      <c r="AF12" s="7">
        <v>68</v>
      </c>
      <c r="AG12" s="7">
        <v>67</v>
      </c>
      <c r="AH12" s="7">
        <v>66</v>
      </c>
      <c r="AI12" s="7">
        <v>65</v>
      </c>
      <c r="AJ12" s="7">
        <v>62</v>
      </c>
      <c r="AK12" s="7">
        <v>60</v>
      </c>
      <c r="AL12" s="7">
        <v>63</v>
      </c>
      <c r="AM12" s="7">
        <f>'North NAA DVs'!AH14</f>
        <v>65</v>
      </c>
    </row>
    <row r="13" spans="1:40" ht="13" x14ac:dyDescent="0.3">
      <c r="A13" s="6" t="s">
        <v>22</v>
      </c>
      <c r="B13" s="7" t="s">
        <v>13</v>
      </c>
      <c r="C13" s="4" t="s">
        <v>212</v>
      </c>
      <c r="D13" s="4" t="s">
        <v>212</v>
      </c>
      <c r="E13" s="4" t="s">
        <v>212</v>
      </c>
      <c r="F13" s="4" t="s">
        <v>212</v>
      </c>
      <c r="G13" s="4" t="s">
        <v>212</v>
      </c>
      <c r="H13" s="4" t="s">
        <v>212</v>
      </c>
      <c r="I13" s="4" t="s">
        <v>212</v>
      </c>
      <c r="J13" s="4" t="s">
        <v>212</v>
      </c>
      <c r="K13" s="4" t="s">
        <v>212</v>
      </c>
      <c r="L13" s="3">
        <v>103</v>
      </c>
      <c r="M13" s="3">
        <v>99</v>
      </c>
      <c r="N13" s="3">
        <v>105</v>
      </c>
      <c r="O13" s="3">
        <v>101</v>
      </c>
      <c r="P13" s="3">
        <v>103</v>
      </c>
      <c r="Q13" s="3">
        <v>101</v>
      </c>
      <c r="R13" s="3">
        <v>98</v>
      </c>
      <c r="S13" s="3">
        <v>89</v>
      </c>
      <c r="T13" s="3">
        <v>86</v>
      </c>
      <c r="U13" s="3">
        <v>88</v>
      </c>
      <c r="V13" s="3">
        <v>91</v>
      </c>
      <c r="W13" s="3">
        <v>88</v>
      </c>
      <c r="X13" s="3">
        <v>80</v>
      </c>
      <c r="Y13" s="3">
        <v>78</v>
      </c>
      <c r="Z13" s="7">
        <v>80</v>
      </c>
      <c r="AA13" s="7">
        <v>85</v>
      </c>
      <c r="AB13" s="7">
        <v>79</v>
      </c>
      <c r="AC13" s="7">
        <v>74</v>
      </c>
      <c r="AD13" s="7">
        <v>72</v>
      </c>
      <c r="AE13" s="7">
        <v>74</v>
      </c>
      <c r="AF13" s="7">
        <v>75</v>
      </c>
      <c r="AG13" s="7">
        <v>75</v>
      </c>
      <c r="AH13" s="7">
        <v>73</v>
      </c>
      <c r="AI13" s="7">
        <v>70</v>
      </c>
      <c r="AJ13" s="7">
        <v>68</v>
      </c>
      <c r="AK13" s="7">
        <v>68</v>
      </c>
      <c r="AL13" s="7">
        <v>71</v>
      </c>
      <c r="AM13" s="7">
        <f>'North NAA DVs'!AH15</f>
        <v>71</v>
      </c>
    </row>
    <row r="14" spans="1:40" x14ac:dyDescent="0.25"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"/>
      <c r="Y14" s="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0" s="11" customFormat="1" ht="13" x14ac:dyDescent="0.35">
      <c r="A15" s="24" t="s">
        <v>136</v>
      </c>
      <c r="B15" s="22"/>
      <c r="C15" s="21"/>
      <c r="D15" s="21"/>
      <c r="E15" s="21"/>
      <c r="F15" s="21"/>
      <c r="G15" s="21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 spans="1:40" s="42" customFormat="1" ht="12" customHeight="1" x14ac:dyDescent="0.25">
      <c r="A16" s="42" t="s">
        <v>159</v>
      </c>
      <c r="B16" s="43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X16" s="46"/>
      <c r="Y16" s="46"/>
      <c r="Z16" s="46"/>
      <c r="AA16" s="46"/>
      <c r="AB16" s="46"/>
      <c r="AC16" s="46"/>
      <c r="AE16" s="1"/>
      <c r="AF16" s="1"/>
      <c r="AG16" s="1"/>
      <c r="AH16" s="47"/>
      <c r="AI16" s="47"/>
      <c r="AJ16" s="47"/>
      <c r="AK16" s="47"/>
      <c r="AL16" s="47"/>
      <c r="AM16" s="47"/>
      <c r="AN16" s="45"/>
    </row>
    <row r="17" spans="1:40" s="42" customFormat="1" ht="12" customHeight="1" x14ac:dyDescent="0.25">
      <c r="B17" s="42" t="s">
        <v>162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X17" s="46"/>
      <c r="Y17" s="46"/>
      <c r="Z17" s="46"/>
      <c r="AA17" s="46"/>
      <c r="AB17" s="46"/>
      <c r="AC17" s="46"/>
      <c r="AE17" s="1"/>
      <c r="AF17" s="1"/>
      <c r="AG17" s="1"/>
      <c r="AH17" s="47"/>
      <c r="AI17" s="47"/>
      <c r="AJ17" s="47"/>
      <c r="AK17" s="47"/>
      <c r="AL17" s="47"/>
      <c r="AM17" s="47"/>
      <c r="AN17" s="45"/>
    </row>
    <row r="18" spans="1:40" s="42" customFormat="1" ht="12" customHeight="1" x14ac:dyDescent="0.25">
      <c r="B18" s="42" t="s">
        <v>171</v>
      </c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X18" s="46"/>
      <c r="Y18" s="46"/>
      <c r="Z18" s="46"/>
      <c r="AA18" s="46"/>
      <c r="AB18" s="46"/>
      <c r="AC18" s="46"/>
      <c r="AE18" s="1"/>
      <c r="AF18" s="1"/>
      <c r="AG18" s="1"/>
      <c r="AH18" s="47"/>
      <c r="AI18" s="47"/>
      <c r="AJ18" s="47"/>
      <c r="AK18" s="47"/>
      <c r="AL18" s="47"/>
      <c r="AM18" s="47"/>
      <c r="AN18" s="45"/>
    </row>
    <row r="19" spans="1:40" s="42" customFormat="1" ht="12" customHeight="1" x14ac:dyDescent="0.25">
      <c r="C19" s="47" t="s">
        <v>163</v>
      </c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X19" s="46"/>
      <c r="Y19" s="46"/>
      <c r="Z19" s="46"/>
      <c r="AA19" s="46"/>
      <c r="AB19" s="46"/>
      <c r="AC19" s="46"/>
      <c r="AE19" s="1"/>
      <c r="AF19" s="1"/>
      <c r="AG19" s="1"/>
      <c r="AH19" s="47"/>
      <c r="AI19" s="47"/>
      <c r="AJ19" s="47"/>
      <c r="AK19" s="47"/>
      <c r="AL19" s="47"/>
      <c r="AM19" s="47"/>
      <c r="AN19" s="45"/>
    </row>
    <row r="20" spans="1:40" s="42" customFormat="1" ht="12" customHeight="1" x14ac:dyDescent="0.25">
      <c r="C20" s="48" t="s">
        <v>158</v>
      </c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X20" s="46"/>
      <c r="Y20" s="46"/>
      <c r="Z20" s="46"/>
      <c r="AA20" s="46"/>
      <c r="AB20" s="46"/>
      <c r="AC20" s="46"/>
      <c r="AE20" s="1"/>
      <c r="AF20" s="1"/>
      <c r="AG20" s="1"/>
      <c r="AH20" s="47"/>
      <c r="AI20" s="47"/>
      <c r="AJ20" s="47"/>
      <c r="AK20" s="47"/>
      <c r="AL20" s="47"/>
      <c r="AM20" s="47"/>
      <c r="AN20" s="45"/>
    </row>
    <row r="21" spans="1:40" s="42" customFormat="1" ht="12" customHeight="1" x14ac:dyDescent="0.25">
      <c r="B21" s="42" t="s">
        <v>172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X21" s="46"/>
      <c r="Y21" s="46"/>
      <c r="Z21" s="46"/>
      <c r="AA21" s="46"/>
      <c r="AB21" s="46"/>
      <c r="AC21" s="46"/>
      <c r="AE21" s="1"/>
      <c r="AF21" s="1"/>
      <c r="AG21" s="1"/>
      <c r="AH21" s="47"/>
      <c r="AI21" s="47"/>
      <c r="AJ21" s="47"/>
      <c r="AK21" s="47"/>
      <c r="AL21" s="47"/>
      <c r="AM21" s="47"/>
      <c r="AN21" s="45"/>
    </row>
    <row r="22" spans="1:40" s="42" customFormat="1" ht="12" customHeight="1" x14ac:dyDescent="0.25">
      <c r="C22" s="47" t="s">
        <v>182</v>
      </c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X22" s="46"/>
      <c r="Y22" s="46"/>
      <c r="Z22" s="46"/>
      <c r="AA22" s="46"/>
      <c r="AB22" s="46"/>
      <c r="AC22" s="46"/>
      <c r="AE22" s="1"/>
      <c r="AF22" s="1"/>
      <c r="AG22" s="1"/>
      <c r="AH22" s="47"/>
      <c r="AI22" s="47"/>
      <c r="AJ22" s="47"/>
      <c r="AK22" s="47"/>
      <c r="AL22" s="47"/>
      <c r="AM22" s="47"/>
      <c r="AN22" s="45"/>
    </row>
    <row r="23" spans="1:40" s="42" customFormat="1" ht="12" customHeight="1" x14ac:dyDescent="0.25">
      <c r="C23" s="48" t="s">
        <v>184</v>
      </c>
      <c r="D23" s="44"/>
      <c r="E23" s="45"/>
      <c r="F23" s="42" t="s">
        <v>193</v>
      </c>
      <c r="G23" s="48" t="s">
        <v>173</v>
      </c>
      <c r="J23" s="45"/>
      <c r="K23" s="45"/>
      <c r="L23" s="45"/>
      <c r="M23" s="45"/>
      <c r="N23" s="45"/>
      <c r="O23" s="45"/>
      <c r="P23" s="45"/>
      <c r="Q23" s="45"/>
      <c r="X23" s="46"/>
      <c r="Y23" s="46"/>
      <c r="Z23" s="46"/>
      <c r="AA23" s="46"/>
      <c r="AB23" s="46"/>
      <c r="AC23" s="46"/>
      <c r="AE23" s="1"/>
      <c r="AF23" s="1"/>
      <c r="AG23" s="1"/>
      <c r="AH23" s="45"/>
      <c r="AI23" s="45"/>
      <c r="AJ23" s="45"/>
      <c r="AK23" s="45"/>
      <c r="AL23" s="45"/>
      <c r="AM23" s="45"/>
      <c r="AN23" s="45"/>
    </row>
    <row r="24" spans="1:40" s="42" customFormat="1" ht="12" customHeight="1" x14ac:dyDescent="0.25">
      <c r="C24" s="42" t="s">
        <v>194</v>
      </c>
      <c r="D24" s="48"/>
      <c r="E24" s="45"/>
      <c r="F24" s="45"/>
      <c r="G24" s="48"/>
      <c r="J24" s="45"/>
      <c r="K24" s="45"/>
      <c r="L24" s="45"/>
      <c r="M24" s="45"/>
      <c r="N24" s="45"/>
      <c r="O24" s="45"/>
      <c r="P24" s="45"/>
      <c r="Q24" s="45"/>
      <c r="X24" s="46"/>
      <c r="Y24" s="46"/>
      <c r="Z24" s="46"/>
      <c r="AA24" s="46"/>
      <c r="AB24" s="46"/>
      <c r="AC24" s="46"/>
      <c r="AE24" s="1"/>
      <c r="AF24" s="1"/>
      <c r="AG24" s="1"/>
      <c r="AH24" s="45"/>
      <c r="AI24" s="45"/>
      <c r="AJ24" s="45"/>
      <c r="AK24" s="45"/>
      <c r="AL24" s="45"/>
      <c r="AM24" s="45"/>
      <c r="AN24" s="45"/>
    </row>
    <row r="25" spans="1:40" s="42" customFormat="1" ht="12" customHeight="1" x14ac:dyDescent="0.25">
      <c r="C25" s="42" t="s">
        <v>202</v>
      </c>
      <c r="D25" s="48"/>
      <c r="E25" s="45"/>
      <c r="F25" s="45"/>
      <c r="G25" s="48"/>
      <c r="J25" s="45"/>
      <c r="K25" s="45"/>
      <c r="L25" s="45"/>
      <c r="M25" s="45"/>
      <c r="N25" s="45"/>
      <c r="O25" s="45"/>
      <c r="P25" s="45"/>
      <c r="Q25" s="45"/>
      <c r="X25" s="46"/>
      <c r="Y25" s="46"/>
      <c r="Z25" s="46"/>
      <c r="AA25" s="46"/>
      <c r="AB25" s="46"/>
      <c r="AC25" s="46"/>
      <c r="AE25" s="1"/>
      <c r="AF25" s="1"/>
      <c r="AG25" s="1"/>
      <c r="AH25" s="45"/>
      <c r="AI25" s="45"/>
      <c r="AJ25" s="45"/>
      <c r="AK25" s="45"/>
      <c r="AL25" s="45"/>
      <c r="AM25" s="45"/>
      <c r="AN25" s="45"/>
    </row>
    <row r="26" spans="1:40" s="42" customFormat="1" ht="12" customHeight="1" x14ac:dyDescent="0.25">
      <c r="A26" s="42" t="s">
        <v>191</v>
      </c>
      <c r="D26" s="48"/>
      <c r="E26" s="45"/>
      <c r="F26" s="45"/>
      <c r="G26" s="48"/>
      <c r="J26" s="45"/>
      <c r="K26" s="45"/>
      <c r="L26" s="45"/>
      <c r="M26" s="45"/>
      <c r="N26" s="45"/>
      <c r="O26" s="45"/>
      <c r="P26" s="45"/>
      <c r="Q26" s="45"/>
      <c r="X26" s="46"/>
      <c r="Y26" s="46"/>
      <c r="Z26" s="46"/>
      <c r="AA26" s="46"/>
      <c r="AB26" s="46"/>
      <c r="AC26" s="46"/>
      <c r="AE26" s="1"/>
      <c r="AF26" s="1"/>
      <c r="AG26" s="1"/>
      <c r="AH26" s="45"/>
      <c r="AI26" s="45"/>
      <c r="AJ26" s="45"/>
      <c r="AK26" s="45"/>
      <c r="AL26" s="45"/>
      <c r="AM26" s="45"/>
      <c r="AN26" s="45"/>
    </row>
    <row r="27" spans="1:40" s="11" customFormat="1" x14ac:dyDescent="0.35">
      <c r="B27" s="11" t="s">
        <v>197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1:40" s="11" customFormat="1" x14ac:dyDescent="0.35">
      <c r="B28" s="11" t="s">
        <v>195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1:40" s="11" customFormat="1" ht="13" x14ac:dyDescent="0.35">
      <c r="A29" s="51" t="s">
        <v>145</v>
      </c>
      <c r="B29" s="5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</row>
    <row r="30" spans="1:40" s="11" customFormat="1" x14ac:dyDescent="0.35">
      <c r="A30" s="52"/>
      <c r="B30" s="11" t="s">
        <v>150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</row>
    <row r="31" spans="1:40" s="11" customFormat="1" x14ac:dyDescent="0.35">
      <c r="A31" s="53"/>
      <c r="B31" s="11" t="s">
        <v>152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</row>
    <row r="32" spans="1:40" s="11" customFormat="1" x14ac:dyDescent="0.35">
      <c r="A32" s="58"/>
      <c r="B32" s="11" t="s">
        <v>151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</row>
    <row r="33" spans="1:36" s="11" customFormat="1" x14ac:dyDescent="0.35">
      <c r="A33" s="40" t="s">
        <v>154</v>
      </c>
      <c r="B33" s="40" t="s">
        <v>155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spans="1:36" s="11" customFormat="1" x14ac:dyDescent="0.25">
      <c r="A34" s="1" t="s">
        <v>161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5">
      <c r="A35" s="1" t="s">
        <v>210</v>
      </c>
    </row>
  </sheetData>
  <mergeCells count="1">
    <mergeCell ref="C3:AM3"/>
  </mergeCells>
  <phoneticPr fontId="9" type="noConversion"/>
  <conditionalFormatting sqref="C5:AM13">
    <cfRule type="cellIs" dxfId="9" priority="1" operator="equal">
      <formula>"No Data"</formula>
    </cfRule>
    <cfRule type="cellIs" dxfId="8" priority="2" operator="equal">
      <formula>"NA"</formula>
    </cfRule>
    <cfRule type="cellIs" dxfId="7" priority="3" operator="greaterThanOrEqual">
      <formula>85</formula>
    </cfRule>
    <cfRule type="cellIs" dxfId="6" priority="4" operator="greaterThan">
      <formula>75</formula>
    </cfRule>
    <cfRule type="cellIs" dxfId="5" priority="5" operator="greaterThan">
      <formula>70</formula>
    </cfRule>
  </conditionalFormatting>
  <hyperlinks>
    <hyperlink ref="C20" r:id="rId1" display="https://www.epa.gov/air-trends/air-quality-design-values" xr:uid="{63A3D0CD-4ECE-404C-917C-076295C58043}"/>
    <hyperlink ref="C23" r:id="rId2" display="https://www.epa.gov/outdoor-air-quality-data/monitor-values-report" xr:uid="{0D57756E-65F2-45F0-A960-DB3C36AA4A51}"/>
    <hyperlink ref="G23" r:id="rId3" display="https://www.epa.gov/outdoor-air-quality-data/ozone-watch" xr:uid="{B17B98E1-B4BB-474E-A0B0-202569FA61EB}"/>
  </hyperlinks>
  <pageMargins left="0.7" right="0.7" top="0.75" bottom="0.75" header="0.3" footer="0.3"/>
  <pageSetup orientation="landscape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V4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26953125" defaultRowHeight="12.5" x14ac:dyDescent="0.25"/>
  <cols>
    <col min="1" max="1" width="20.7265625" style="1" bestFit="1" customWidth="1"/>
    <col min="2" max="2" width="15.54296875" style="2" bestFit="1" customWidth="1"/>
    <col min="3" max="25" width="7.7265625" style="2" bestFit="1" customWidth="1"/>
    <col min="26" max="38" width="9.26953125" style="1"/>
    <col min="39" max="39" width="11.54296875" style="1" bestFit="1" customWidth="1"/>
    <col min="40" max="40" width="10.81640625" style="1" bestFit="1" customWidth="1"/>
    <col min="41" max="41" width="11.54296875" style="1" customWidth="1"/>
    <col min="42" max="42" width="45.453125" style="1" customWidth="1"/>
    <col min="43" max="16384" width="9.26953125" style="1"/>
  </cols>
  <sheetData>
    <row r="1" spans="1:48" ht="13" x14ac:dyDescent="0.3">
      <c r="A1" s="38" t="s">
        <v>157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48" ht="39" x14ac:dyDescent="0.3">
      <c r="A2" s="31" t="s">
        <v>183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L2" s="59" t="s">
        <v>180</v>
      </c>
      <c r="AM2" s="59" t="s">
        <v>181</v>
      </c>
      <c r="AN2" s="59" t="s">
        <v>215</v>
      </c>
      <c r="AO2" s="59" t="s">
        <v>216</v>
      </c>
    </row>
    <row r="3" spans="1:48" ht="15" customHeight="1" x14ac:dyDescent="0.3">
      <c r="A3" s="56"/>
      <c r="B3" s="56"/>
      <c r="C3" s="95" t="s">
        <v>121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7"/>
      <c r="AP3" s="13" t="s">
        <v>136</v>
      </c>
    </row>
    <row r="4" spans="1:48" s="2" customFormat="1" ht="13" x14ac:dyDescent="0.3">
      <c r="A4" s="9"/>
      <c r="B4" s="9" t="s">
        <v>2</v>
      </c>
      <c r="C4" s="9" t="s">
        <v>98</v>
      </c>
      <c r="D4" s="9" t="s">
        <v>99</v>
      </c>
      <c r="E4" s="9" t="s">
        <v>100</v>
      </c>
      <c r="F4" s="9" t="s">
        <v>101</v>
      </c>
      <c r="G4" s="9" t="s">
        <v>102</v>
      </c>
      <c r="H4" s="9" t="s">
        <v>103</v>
      </c>
      <c r="I4" s="9" t="s">
        <v>104</v>
      </c>
      <c r="J4" s="9" t="s">
        <v>105</v>
      </c>
      <c r="K4" s="9" t="s">
        <v>106</v>
      </c>
      <c r="L4" s="9" t="s">
        <v>107</v>
      </c>
      <c r="M4" s="9" t="s">
        <v>108</v>
      </c>
      <c r="N4" s="9" t="s">
        <v>109</v>
      </c>
      <c r="O4" s="9" t="s">
        <v>110</v>
      </c>
      <c r="P4" s="9" t="s">
        <v>111</v>
      </c>
      <c r="Q4" s="9" t="s">
        <v>112</v>
      </c>
      <c r="R4" s="9" t="s">
        <v>113</v>
      </c>
      <c r="S4" s="9" t="s">
        <v>114</v>
      </c>
      <c r="T4" s="9" t="s">
        <v>115</v>
      </c>
      <c r="U4" s="9" t="s">
        <v>116</v>
      </c>
      <c r="V4" s="9" t="s">
        <v>117</v>
      </c>
      <c r="W4" s="9" t="s">
        <v>118</v>
      </c>
      <c r="X4" s="9" t="s">
        <v>119</v>
      </c>
      <c r="Y4" s="9" t="s">
        <v>120</v>
      </c>
      <c r="Z4" s="27" t="s">
        <v>122</v>
      </c>
      <c r="AA4" s="27" t="s">
        <v>123</v>
      </c>
      <c r="AB4" s="27" t="s">
        <v>124</v>
      </c>
      <c r="AC4" s="27" t="s">
        <v>125</v>
      </c>
      <c r="AD4" s="27" t="s">
        <v>126</v>
      </c>
      <c r="AE4" s="27" t="s">
        <v>127</v>
      </c>
      <c r="AF4" s="27" t="s">
        <v>133</v>
      </c>
      <c r="AG4" s="27" t="s">
        <v>134</v>
      </c>
      <c r="AH4" s="27" t="s">
        <v>135</v>
      </c>
      <c r="AI4" s="26" t="s">
        <v>166</v>
      </c>
      <c r="AJ4" s="26" t="s">
        <v>167</v>
      </c>
      <c r="AK4" s="26" t="s">
        <v>168</v>
      </c>
      <c r="AL4" s="26" t="s">
        <v>169</v>
      </c>
      <c r="AM4" s="10">
        <v>2023</v>
      </c>
      <c r="AN4" s="10">
        <v>2024</v>
      </c>
      <c r="AO4" s="9">
        <v>2024</v>
      </c>
    </row>
    <row r="5" spans="1:48" ht="13" x14ac:dyDescent="0.3">
      <c r="A5" s="6" t="s">
        <v>57</v>
      </c>
      <c r="B5" s="7" t="s">
        <v>64</v>
      </c>
      <c r="C5" s="4">
        <v>119</v>
      </c>
      <c r="D5" s="4">
        <v>121</v>
      </c>
      <c r="E5" s="4">
        <v>120</v>
      </c>
      <c r="F5" s="4">
        <v>113</v>
      </c>
      <c r="G5" s="4">
        <v>104</v>
      </c>
      <c r="H5" s="4">
        <v>103</v>
      </c>
      <c r="I5" s="4">
        <v>96</v>
      </c>
      <c r="J5" s="4">
        <v>103</v>
      </c>
      <c r="K5" s="4">
        <v>98</v>
      </c>
      <c r="L5" s="4">
        <v>106</v>
      </c>
      <c r="M5" s="4">
        <v>103</v>
      </c>
      <c r="N5" s="4">
        <v>106</v>
      </c>
      <c r="O5" s="4">
        <v>101</v>
      </c>
      <c r="P5" s="4">
        <v>103</v>
      </c>
      <c r="Q5" s="4">
        <v>103</v>
      </c>
      <c r="R5" s="4">
        <v>101</v>
      </c>
      <c r="S5" s="4">
        <v>95</v>
      </c>
      <c r="T5" s="4">
        <v>91</v>
      </c>
      <c r="U5" s="4">
        <v>88</v>
      </c>
      <c r="V5" s="4">
        <v>89</v>
      </c>
      <c r="W5" s="4">
        <v>86</v>
      </c>
      <c r="X5" s="4">
        <v>81</v>
      </c>
      <c r="Y5" s="4">
        <v>80</v>
      </c>
      <c r="Z5" s="4">
        <v>80</v>
      </c>
      <c r="AA5" s="4">
        <v>87</v>
      </c>
      <c r="AB5" s="4">
        <v>81</v>
      </c>
      <c r="AC5" s="4">
        <v>76</v>
      </c>
      <c r="AD5" s="4">
        <v>69</v>
      </c>
      <c r="AE5" s="4">
        <v>68</v>
      </c>
      <c r="AF5" s="4">
        <v>68</v>
      </c>
      <c r="AG5" s="4">
        <v>66</v>
      </c>
      <c r="AH5" s="4">
        <v>67</v>
      </c>
      <c r="AI5" s="4">
        <v>64</v>
      </c>
      <c r="AJ5" s="29">
        <v>62</v>
      </c>
      <c r="AK5" s="29">
        <v>61</v>
      </c>
      <c r="AL5" s="29">
        <f>'South NAA DVs'!AH7</f>
        <v>63</v>
      </c>
      <c r="AM5" s="29">
        <f>'South NAA DVs'!AI7</f>
        <v>63</v>
      </c>
      <c r="AN5" s="29">
        <f>'South NAA DVs'!AJ7</f>
        <v>64</v>
      </c>
      <c r="AO5" s="29">
        <f>'South NAA DVs'!AK7</f>
        <v>64</v>
      </c>
    </row>
    <row r="6" spans="1:48" ht="13" x14ac:dyDescent="0.3">
      <c r="A6" s="6" t="s">
        <v>58</v>
      </c>
      <c r="B6" s="7" t="s">
        <v>65</v>
      </c>
      <c r="C6" s="4" t="s">
        <v>212</v>
      </c>
      <c r="D6" s="4" t="s">
        <v>212</v>
      </c>
      <c r="E6" s="4" t="s">
        <v>212</v>
      </c>
      <c r="F6" s="4" t="s">
        <v>212</v>
      </c>
      <c r="G6" s="4" t="s">
        <v>212</v>
      </c>
      <c r="H6" s="4" t="s">
        <v>212</v>
      </c>
      <c r="I6" s="4" t="s">
        <v>212</v>
      </c>
      <c r="J6" s="4" t="s">
        <v>212</v>
      </c>
      <c r="K6" s="4" t="s">
        <v>212</v>
      </c>
      <c r="L6" s="4" t="s">
        <v>212</v>
      </c>
      <c r="M6" s="4" t="s">
        <v>212</v>
      </c>
      <c r="N6" s="4" t="s">
        <v>212</v>
      </c>
      <c r="O6" s="4" t="s">
        <v>212</v>
      </c>
      <c r="P6" s="4" t="s">
        <v>212</v>
      </c>
      <c r="Q6" s="4" t="s">
        <v>212</v>
      </c>
      <c r="R6" s="4" t="s">
        <v>212</v>
      </c>
      <c r="S6" s="4" t="s">
        <v>212</v>
      </c>
      <c r="T6" s="4" t="s">
        <v>212</v>
      </c>
      <c r="U6" s="4" t="s">
        <v>212</v>
      </c>
      <c r="V6" s="4" t="s">
        <v>212</v>
      </c>
      <c r="W6" s="4" t="s">
        <v>212</v>
      </c>
      <c r="X6" s="4">
        <v>73</v>
      </c>
      <c r="Y6" s="4">
        <v>74</v>
      </c>
      <c r="Z6" s="4">
        <v>74</v>
      </c>
      <c r="AA6" s="4">
        <v>76</v>
      </c>
      <c r="AB6" s="4">
        <v>73</v>
      </c>
      <c r="AC6" s="4">
        <v>69</v>
      </c>
      <c r="AD6" s="4">
        <v>66</v>
      </c>
      <c r="AE6" s="4">
        <v>64</v>
      </c>
      <c r="AF6" s="4">
        <v>64</v>
      </c>
      <c r="AG6" s="4">
        <v>63</v>
      </c>
      <c r="AH6" s="4">
        <v>61</v>
      </c>
      <c r="AI6" s="4">
        <v>60</v>
      </c>
      <c r="AJ6" s="29">
        <v>59</v>
      </c>
      <c r="AK6" s="29">
        <v>59</v>
      </c>
      <c r="AL6" s="29">
        <v>59</v>
      </c>
      <c r="AM6" s="29">
        <f>'South NAA DVs'!AI8</f>
        <v>59</v>
      </c>
      <c r="AN6" s="29">
        <f>'South NAA DVs'!AJ8</f>
        <v>57</v>
      </c>
      <c r="AO6" s="29">
        <f>'South NAA DVs'!AK8</f>
        <v>57</v>
      </c>
    </row>
    <row r="7" spans="1:48" s="11" customFormat="1" ht="37.5" x14ac:dyDescent="0.35">
      <c r="A7" s="86" t="s">
        <v>213</v>
      </c>
      <c r="B7" s="83" t="s">
        <v>214</v>
      </c>
      <c r="C7" s="84">
        <v>132</v>
      </c>
      <c r="D7" s="84">
        <v>123</v>
      </c>
      <c r="E7" s="84">
        <v>113</v>
      </c>
      <c r="F7" s="84">
        <v>105</v>
      </c>
      <c r="G7" s="84">
        <v>101</v>
      </c>
      <c r="H7" s="84">
        <v>100</v>
      </c>
      <c r="I7" s="84">
        <v>92</v>
      </c>
      <c r="J7" s="84">
        <v>98</v>
      </c>
      <c r="K7" s="84">
        <v>95</v>
      </c>
      <c r="L7" s="84">
        <v>97</v>
      </c>
      <c r="M7" s="84">
        <v>93</v>
      </c>
      <c r="N7" s="84">
        <v>98</v>
      </c>
      <c r="O7" s="84">
        <v>95</v>
      </c>
      <c r="P7" s="84">
        <v>98</v>
      </c>
      <c r="Q7" s="84">
        <v>100</v>
      </c>
      <c r="R7" s="84">
        <v>101</v>
      </c>
      <c r="S7" s="84">
        <v>93</v>
      </c>
      <c r="T7" s="84">
        <v>85</v>
      </c>
      <c r="U7" s="84">
        <v>84</v>
      </c>
      <c r="V7" s="84">
        <v>88</v>
      </c>
      <c r="W7" s="84">
        <v>87</v>
      </c>
      <c r="X7" s="84" t="s">
        <v>212</v>
      </c>
      <c r="Y7" s="84" t="s">
        <v>212</v>
      </c>
      <c r="Z7" s="84" t="s">
        <v>212</v>
      </c>
      <c r="AA7" s="84" t="s">
        <v>212</v>
      </c>
      <c r="AB7" s="84" t="s">
        <v>212</v>
      </c>
      <c r="AC7" s="84">
        <v>73</v>
      </c>
      <c r="AD7" s="84">
        <v>70</v>
      </c>
      <c r="AE7" s="84">
        <v>74</v>
      </c>
      <c r="AF7" s="84">
        <v>77</v>
      </c>
      <c r="AG7" s="84">
        <v>75</v>
      </c>
      <c r="AH7" s="84">
        <v>73</v>
      </c>
      <c r="AI7" s="84">
        <v>69</v>
      </c>
      <c r="AJ7" s="65">
        <f>'South NAA DVs'!AF9</f>
        <v>66</v>
      </c>
      <c r="AK7" s="65">
        <f>'South NAA DVs'!AG9</f>
        <v>64</v>
      </c>
      <c r="AL7" s="65">
        <f>'South NAA DVs'!AH9</f>
        <v>67</v>
      </c>
      <c r="AM7" s="65">
        <f>'South NAA DVs'!AI9</f>
        <v>65</v>
      </c>
      <c r="AN7" s="65">
        <f>'South NAA DVs'!AJ9</f>
        <v>66</v>
      </c>
      <c r="AO7" s="65">
        <f>'South NAA DVs'!AK9</f>
        <v>64</v>
      </c>
      <c r="AP7" s="90" t="s">
        <v>207</v>
      </c>
    </row>
    <row r="8" spans="1:48" ht="13" x14ac:dyDescent="0.3">
      <c r="A8" s="6" t="s">
        <v>60</v>
      </c>
      <c r="B8" s="7" t="s">
        <v>67</v>
      </c>
      <c r="C8" s="4">
        <v>122</v>
      </c>
      <c r="D8" s="4">
        <v>121</v>
      </c>
      <c r="E8" s="4">
        <v>116</v>
      </c>
      <c r="F8" s="4">
        <v>109</v>
      </c>
      <c r="G8" s="4">
        <v>107</v>
      </c>
      <c r="H8" s="4">
        <v>106</v>
      </c>
      <c r="I8" s="4">
        <v>96</v>
      </c>
      <c r="J8" s="4">
        <v>103</v>
      </c>
      <c r="K8" s="4">
        <v>99</v>
      </c>
      <c r="L8" s="4">
        <v>105</v>
      </c>
      <c r="M8" s="4">
        <v>99</v>
      </c>
      <c r="N8" s="4">
        <v>102</v>
      </c>
      <c r="O8" s="4">
        <v>102</v>
      </c>
      <c r="P8" s="4">
        <v>101</v>
      </c>
      <c r="Q8" s="4">
        <v>104</v>
      </c>
      <c r="R8" s="4">
        <v>99</v>
      </c>
      <c r="S8" s="4">
        <v>95</v>
      </c>
      <c r="T8" s="4">
        <v>88</v>
      </c>
      <c r="U8" s="4">
        <v>86</v>
      </c>
      <c r="V8" s="4">
        <v>87</v>
      </c>
      <c r="W8" s="4">
        <v>87</v>
      </c>
      <c r="X8" s="4">
        <v>83</v>
      </c>
      <c r="Y8" s="4">
        <v>81</v>
      </c>
      <c r="Z8" s="4">
        <v>82</v>
      </c>
      <c r="AA8" s="4">
        <v>87</v>
      </c>
      <c r="AB8" s="4">
        <v>84</v>
      </c>
      <c r="AC8" s="4">
        <v>76</v>
      </c>
      <c r="AD8" s="4">
        <v>73</v>
      </c>
      <c r="AE8" s="4">
        <v>73</v>
      </c>
      <c r="AF8" s="4">
        <v>74</v>
      </c>
      <c r="AG8" s="4">
        <v>74</v>
      </c>
      <c r="AH8" s="4">
        <v>72</v>
      </c>
      <c r="AI8" s="4">
        <v>69</v>
      </c>
      <c r="AJ8" s="29">
        <v>66</v>
      </c>
      <c r="AK8" s="29">
        <v>66</v>
      </c>
      <c r="AL8" s="29">
        <v>70</v>
      </c>
      <c r="AM8" s="29">
        <f>'South NAA DVs'!AI10</f>
        <v>68</v>
      </c>
      <c r="AN8" s="29">
        <f>'South NAA DVs'!AJ10</f>
        <v>73</v>
      </c>
      <c r="AO8" s="29">
        <f>'South NAA DVs'!AK10</f>
        <v>71</v>
      </c>
    </row>
    <row r="9" spans="1:48" ht="13" x14ac:dyDescent="0.3">
      <c r="A9" s="6" t="s">
        <v>61</v>
      </c>
      <c r="B9" s="7" t="s">
        <v>68</v>
      </c>
      <c r="C9" s="4" t="s">
        <v>212</v>
      </c>
      <c r="D9" s="4" t="s">
        <v>212</v>
      </c>
      <c r="E9" s="4" t="s">
        <v>212</v>
      </c>
      <c r="F9" s="4" t="s">
        <v>212</v>
      </c>
      <c r="G9" s="4" t="s">
        <v>212</v>
      </c>
      <c r="H9" s="4">
        <v>99</v>
      </c>
      <c r="I9" s="4">
        <v>97</v>
      </c>
      <c r="J9" s="4">
        <v>106</v>
      </c>
      <c r="K9" s="4">
        <v>103</v>
      </c>
      <c r="L9" s="4">
        <v>108</v>
      </c>
      <c r="M9" s="4">
        <v>104</v>
      </c>
      <c r="N9" s="4">
        <v>107</v>
      </c>
      <c r="O9" s="4">
        <v>107</v>
      </c>
      <c r="P9" s="4">
        <v>109</v>
      </c>
      <c r="Q9" s="4">
        <v>115</v>
      </c>
      <c r="R9" s="4">
        <v>109</v>
      </c>
      <c r="S9" s="4">
        <v>102</v>
      </c>
      <c r="T9" s="4">
        <v>94</v>
      </c>
      <c r="U9" s="4">
        <v>93</v>
      </c>
      <c r="V9" s="4">
        <v>92</v>
      </c>
      <c r="W9" s="4">
        <v>87</v>
      </c>
      <c r="X9" s="4">
        <v>80</v>
      </c>
      <c r="Y9" s="4">
        <v>81</v>
      </c>
      <c r="Z9" s="4">
        <v>81</v>
      </c>
      <c r="AA9" s="4">
        <v>85</v>
      </c>
      <c r="AB9" s="4">
        <v>80</v>
      </c>
      <c r="AC9" s="4">
        <v>75</v>
      </c>
      <c r="AD9" s="4">
        <v>72</v>
      </c>
      <c r="AE9" s="4">
        <v>72</v>
      </c>
      <c r="AF9" s="4">
        <v>73</v>
      </c>
      <c r="AG9" s="4">
        <v>73</v>
      </c>
      <c r="AH9" s="4">
        <v>72</v>
      </c>
      <c r="AI9" s="4">
        <v>68</v>
      </c>
      <c r="AJ9" s="29">
        <v>66</v>
      </c>
      <c r="AK9" s="29">
        <v>66</v>
      </c>
      <c r="AL9" s="29">
        <v>70</v>
      </c>
      <c r="AM9" s="29">
        <f>'South NAA DVs'!AI11</f>
        <v>68</v>
      </c>
      <c r="AN9" s="29">
        <f>'South NAA DVs'!AJ11</f>
        <v>71</v>
      </c>
      <c r="AO9" s="29">
        <f>'South NAA DVs'!AK11</f>
        <v>70</v>
      </c>
    </row>
    <row r="10" spans="1:48" ht="13" x14ac:dyDescent="0.3">
      <c r="A10" s="6" t="s">
        <v>62</v>
      </c>
      <c r="B10" s="7" t="s">
        <v>69</v>
      </c>
      <c r="C10" s="4">
        <v>112</v>
      </c>
      <c r="D10" s="4">
        <v>117</v>
      </c>
      <c r="E10" s="4">
        <v>116</v>
      </c>
      <c r="F10" s="4">
        <v>110</v>
      </c>
      <c r="G10" s="4">
        <v>101</v>
      </c>
      <c r="H10" s="4">
        <v>99</v>
      </c>
      <c r="I10" s="4">
        <v>92</v>
      </c>
      <c r="J10" s="4">
        <v>93</v>
      </c>
      <c r="K10" s="4">
        <v>87</v>
      </c>
      <c r="L10" s="4">
        <v>93</v>
      </c>
      <c r="M10" s="4">
        <v>96</v>
      </c>
      <c r="N10" s="4">
        <v>99</v>
      </c>
      <c r="O10" s="4">
        <v>96</v>
      </c>
      <c r="P10" s="4">
        <v>97</v>
      </c>
      <c r="Q10" s="4">
        <v>98</v>
      </c>
      <c r="R10" s="4">
        <v>95</v>
      </c>
      <c r="S10" s="4">
        <v>89</v>
      </c>
      <c r="T10" s="4">
        <v>84</v>
      </c>
      <c r="U10" s="4">
        <v>83</v>
      </c>
      <c r="V10" s="4">
        <v>83</v>
      </c>
      <c r="W10" s="4">
        <v>81</v>
      </c>
      <c r="X10" s="4">
        <v>78</v>
      </c>
      <c r="Y10" s="4">
        <v>76</v>
      </c>
      <c r="Z10" s="4">
        <v>71</v>
      </c>
      <c r="AA10" s="4">
        <v>75</v>
      </c>
      <c r="AB10" s="4">
        <v>70</v>
      </c>
      <c r="AC10" s="4">
        <v>70</v>
      </c>
      <c r="AD10" s="4">
        <v>65</v>
      </c>
      <c r="AE10" s="4">
        <v>67</v>
      </c>
      <c r="AF10" s="4">
        <v>66</v>
      </c>
      <c r="AG10" s="4">
        <v>64</v>
      </c>
      <c r="AH10" s="4">
        <v>64</v>
      </c>
      <c r="AI10" s="4">
        <v>63</v>
      </c>
      <c r="AJ10" s="29">
        <v>65</v>
      </c>
      <c r="AK10" s="29">
        <v>63</v>
      </c>
      <c r="AL10" s="29">
        <v>65</v>
      </c>
      <c r="AM10" s="29">
        <f>'South NAA DVs'!AI12</f>
        <v>65</v>
      </c>
      <c r="AN10" s="29">
        <f>'South NAA DVs'!AJ12</f>
        <v>64</v>
      </c>
      <c r="AO10" s="29">
        <f>'South NAA DVs'!AK12</f>
        <v>64</v>
      </c>
    </row>
    <row r="11" spans="1:48" ht="13" x14ac:dyDescent="0.3">
      <c r="A11" s="6" t="s">
        <v>63</v>
      </c>
      <c r="B11" s="7" t="s">
        <v>70</v>
      </c>
      <c r="C11" s="4">
        <v>124</v>
      </c>
      <c r="D11" s="4">
        <v>123</v>
      </c>
      <c r="E11" s="4">
        <v>117</v>
      </c>
      <c r="F11" s="4">
        <v>111</v>
      </c>
      <c r="G11" s="4">
        <v>112</v>
      </c>
      <c r="H11" s="4">
        <v>111</v>
      </c>
      <c r="I11" s="4">
        <v>105</v>
      </c>
      <c r="J11" s="4">
        <v>104</v>
      </c>
      <c r="K11" s="4">
        <v>100</v>
      </c>
      <c r="L11" s="4">
        <v>101</v>
      </c>
      <c r="M11" s="4">
        <v>97</v>
      </c>
      <c r="N11" s="4">
        <v>104</v>
      </c>
      <c r="O11" s="4">
        <v>102</v>
      </c>
      <c r="P11" s="4">
        <v>105</v>
      </c>
      <c r="Q11" s="4">
        <v>104</v>
      </c>
      <c r="R11" s="4">
        <v>100</v>
      </c>
      <c r="S11" s="4">
        <v>92</v>
      </c>
      <c r="T11" s="4">
        <v>86</v>
      </c>
      <c r="U11" s="4">
        <v>87</v>
      </c>
      <c r="V11" s="4">
        <v>91</v>
      </c>
      <c r="W11" s="4">
        <v>87</v>
      </c>
      <c r="X11" s="4">
        <v>81</v>
      </c>
      <c r="Y11" s="4">
        <v>78</v>
      </c>
      <c r="Z11" s="4">
        <v>78</v>
      </c>
      <c r="AA11" s="4">
        <v>81</v>
      </c>
      <c r="AB11" s="4">
        <v>76</v>
      </c>
      <c r="AC11" s="4">
        <v>73</v>
      </c>
      <c r="AD11" s="4">
        <v>71</v>
      </c>
      <c r="AE11" s="4">
        <v>71</v>
      </c>
      <c r="AF11" s="4">
        <v>71</v>
      </c>
      <c r="AG11" s="4">
        <v>72</v>
      </c>
      <c r="AH11" s="4">
        <v>70</v>
      </c>
      <c r="AI11" s="4">
        <v>70</v>
      </c>
      <c r="AJ11" s="29">
        <v>69</v>
      </c>
      <c r="AK11" s="29">
        <v>69</v>
      </c>
      <c r="AL11" s="29">
        <v>69</v>
      </c>
      <c r="AM11" s="29">
        <f>'South NAA DVs'!AI13</f>
        <v>69</v>
      </c>
      <c r="AN11" s="29">
        <f>'South NAA DVs'!AJ13</f>
        <v>71</v>
      </c>
      <c r="AO11" s="29">
        <f>'South NAA DVs'!AK13</f>
        <v>71</v>
      </c>
    </row>
    <row r="12" spans="1:48" ht="13" x14ac:dyDescent="0.3">
      <c r="A12" s="5" t="s">
        <v>97</v>
      </c>
      <c r="B12" s="7" t="s">
        <v>96</v>
      </c>
      <c r="C12" s="4" t="s">
        <v>212</v>
      </c>
      <c r="D12" s="4" t="s">
        <v>212</v>
      </c>
      <c r="E12" s="4" t="s">
        <v>212</v>
      </c>
      <c r="F12" s="4" t="s">
        <v>212</v>
      </c>
      <c r="G12" s="4" t="s">
        <v>212</v>
      </c>
      <c r="H12" s="4" t="s">
        <v>212</v>
      </c>
      <c r="I12" s="4" t="s">
        <v>212</v>
      </c>
      <c r="J12" s="4" t="s">
        <v>212</v>
      </c>
      <c r="K12" s="4" t="s">
        <v>212</v>
      </c>
      <c r="L12" s="4" t="s">
        <v>212</v>
      </c>
      <c r="M12" s="4" t="s">
        <v>212</v>
      </c>
      <c r="N12" s="4" t="s">
        <v>212</v>
      </c>
      <c r="O12" s="4" t="s">
        <v>212</v>
      </c>
      <c r="P12" s="4" t="s">
        <v>212</v>
      </c>
      <c r="Q12" s="4" t="s">
        <v>212</v>
      </c>
      <c r="R12" s="4" t="s">
        <v>212</v>
      </c>
      <c r="S12" s="4" t="s">
        <v>212</v>
      </c>
      <c r="T12" s="4" t="s">
        <v>212</v>
      </c>
      <c r="U12" s="4" t="s">
        <v>212</v>
      </c>
      <c r="V12" s="4" t="s">
        <v>212</v>
      </c>
      <c r="W12" s="4" t="s">
        <v>212</v>
      </c>
      <c r="X12" s="4" t="s">
        <v>212</v>
      </c>
      <c r="Y12" s="4" t="s">
        <v>212</v>
      </c>
      <c r="Z12" s="4" t="s">
        <v>212</v>
      </c>
      <c r="AA12" s="4" t="s">
        <v>212</v>
      </c>
      <c r="AB12" s="4">
        <v>76</v>
      </c>
      <c r="AC12" s="4">
        <v>73</v>
      </c>
      <c r="AD12" s="4">
        <v>71</v>
      </c>
      <c r="AE12" s="4">
        <v>73</v>
      </c>
      <c r="AF12" s="4">
        <v>73</v>
      </c>
      <c r="AG12" s="4">
        <v>74</v>
      </c>
      <c r="AH12" s="4">
        <v>72</v>
      </c>
      <c r="AI12" s="4">
        <v>70</v>
      </c>
      <c r="AJ12" s="29">
        <f>'South NAA DVs'!AF14</f>
        <v>66</v>
      </c>
      <c r="AK12" s="29">
        <f>'South NAA DVs'!AG14</f>
        <v>65</v>
      </c>
      <c r="AL12" s="29">
        <f>'South NAA DVs'!AH14</f>
        <v>67</v>
      </c>
      <c r="AM12" s="29">
        <f>'South NAA DVs'!AI14</f>
        <v>66</v>
      </c>
      <c r="AN12" s="29">
        <f>'South NAA DVs'!AJ14</f>
        <v>69</v>
      </c>
      <c r="AO12" s="29">
        <f>'South NAA DVs'!AK14</f>
        <v>68</v>
      </c>
    </row>
    <row r="13" spans="1:48" ht="14.65" customHeight="1" x14ac:dyDescent="0.35">
      <c r="A13" s="80"/>
      <c r="B13" s="81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1:48" s="11" customFormat="1" ht="12.75" customHeight="1" x14ac:dyDescent="0.35">
      <c r="A14" s="36" t="s">
        <v>136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6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</row>
    <row r="15" spans="1:48" s="42" customFormat="1" ht="12" customHeight="1" x14ac:dyDescent="0.25">
      <c r="A15" s="42" t="s">
        <v>159</v>
      </c>
      <c r="B15" s="43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V15" s="63"/>
      <c r="W15" s="63"/>
      <c r="X15" s="63"/>
      <c r="Z15" s="46"/>
      <c r="AA15" s="46"/>
      <c r="AB15" s="46"/>
      <c r="AC15" s="46"/>
      <c r="AF15" s="1"/>
      <c r="AG15" s="1"/>
      <c r="AH15" s="1"/>
      <c r="AI15" s="1"/>
      <c r="AJ15" s="1"/>
      <c r="AK15" s="1"/>
      <c r="AL15" s="47"/>
      <c r="AM15" s="47"/>
      <c r="AN15" s="47"/>
      <c r="AO15" s="47"/>
      <c r="AP15" s="47"/>
      <c r="AQ15" s="47"/>
      <c r="AR15" s="47"/>
      <c r="AS15" s="45"/>
      <c r="AT15" s="45"/>
      <c r="AU15" s="45"/>
      <c r="AV15" s="45"/>
    </row>
    <row r="16" spans="1:48" s="42" customFormat="1" ht="12" customHeight="1" x14ac:dyDescent="0.25">
      <c r="B16" s="42" t="s">
        <v>162</v>
      </c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V16" s="63"/>
      <c r="W16" s="63"/>
      <c r="X16" s="63"/>
      <c r="Z16" s="46"/>
      <c r="AA16" s="46"/>
      <c r="AB16" s="46"/>
      <c r="AC16" s="46"/>
      <c r="AF16" s="1"/>
      <c r="AG16" s="1"/>
      <c r="AH16" s="1"/>
      <c r="AI16" s="1"/>
      <c r="AJ16" s="1"/>
      <c r="AK16" s="1"/>
      <c r="AL16" s="47"/>
      <c r="AM16" s="47"/>
      <c r="AN16" s="47"/>
      <c r="AO16" s="47"/>
      <c r="AP16" s="47"/>
      <c r="AQ16" s="47"/>
      <c r="AR16" s="47"/>
      <c r="AS16" s="45"/>
      <c r="AT16" s="45"/>
      <c r="AU16" s="45"/>
      <c r="AV16" s="45"/>
    </row>
    <row r="17" spans="1:48" s="42" customFormat="1" ht="12" customHeight="1" x14ac:dyDescent="0.25">
      <c r="B17" s="42" t="s">
        <v>185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V17" s="63"/>
      <c r="W17" s="63"/>
      <c r="X17" s="63"/>
      <c r="Z17" s="46"/>
      <c r="AA17" s="46"/>
      <c r="AB17" s="46"/>
      <c r="AC17" s="46"/>
      <c r="AF17" s="1"/>
      <c r="AG17" s="1"/>
      <c r="AH17" s="1"/>
      <c r="AI17" s="1"/>
      <c r="AJ17" s="1"/>
      <c r="AK17" s="1"/>
      <c r="AL17" s="47"/>
      <c r="AM17" s="47"/>
      <c r="AN17" s="47"/>
      <c r="AO17" s="47"/>
      <c r="AP17" s="47"/>
      <c r="AQ17" s="47"/>
      <c r="AR17" s="47"/>
      <c r="AS17" s="45"/>
      <c r="AT17" s="45"/>
      <c r="AU17" s="45"/>
      <c r="AV17" s="45"/>
    </row>
    <row r="18" spans="1:48" s="42" customFormat="1" ht="12" customHeight="1" x14ac:dyDescent="0.25">
      <c r="C18" s="47" t="s">
        <v>163</v>
      </c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V18" s="63"/>
      <c r="W18" s="63"/>
      <c r="X18" s="63"/>
      <c r="Z18" s="46"/>
      <c r="AA18" s="46"/>
      <c r="AB18" s="46"/>
      <c r="AC18" s="46"/>
      <c r="AF18" s="1"/>
      <c r="AG18" s="1"/>
      <c r="AH18" s="1"/>
      <c r="AI18" s="1"/>
      <c r="AJ18" s="1"/>
      <c r="AK18" s="1"/>
      <c r="AL18" s="47"/>
      <c r="AM18" s="47"/>
      <c r="AN18" s="47"/>
      <c r="AO18" s="47"/>
      <c r="AP18" s="47"/>
      <c r="AQ18" s="47"/>
      <c r="AR18" s="47"/>
      <c r="AS18" s="45"/>
      <c r="AT18" s="45"/>
      <c r="AU18" s="45"/>
      <c r="AV18" s="45"/>
    </row>
    <row r="19" spans="1:48" s="42" customFormat="1" ht="12" customHeight="1" x14ac:dyDescent="0.25">
      <c r="C19" s="48" t="s">
        <v>158</v>
      </c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V19" s="47"/>
      <c r="W19" s="47"/>
      <c r="X19" s="47"/>
      <c r="Z19" s="46"/>
      <c r="AA19" s="46"/>
      <c r="AB19" s="46"/>
      <c r="AC19" s="46"/>
      <c r="AF19" s="1"/>
      <c r="AG19" s="1"/>
      <c r="AH19" s="1"/>
      <c r="AI19" s="1"/>
      <c r="AJ19" s="1"/>
      <c r="AK19" s="1"/>
      <c r="AL19" s="47"/>
      <c r="AM19" s="47"/>
      <c r="AN19" s="47"/>
      <c r="AO19" s="47"/>
      <c r="AP19" s="47"/>
      <c r="AQ19" s="47"/>
      <c r="AR19" s="47"/>
      <c r="AS19" s="45"/>
      <c r="AT19" s="45"/>
      <c r="AU19" s="45"/>
      <c r="AV19" s="45"/>
    </row>
    <row r="20" spans="1:48" s="42" customFormat="1" ht="12" customHeight="1" x14ac:dyDescent="0.25">
      <c r="B20" s="42" t="s">
        <v>172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V20" s="45"/>
      <c r="W20" s="45"/>
      <c r="X20" s="45"/>
      <c r="Z20" s="46"/>
      <c r="AA20" s="46"/>
      <c r="AB20" s="46"/>
      <c r="AC20" s="46"/>
      <c r="AF20" s="1"/>
      <c r="AG20" s="1"/>
      <c r="AH20" s="1"/>
      <c r="AI20" s="1"/>
      <c r="AJ20" s="1"/>
      <c r="AK20" s="1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</row>
    <row r="21" spans="1:48" s="42" customFormat="1" ht="12" customHeight="1" x14ac:dyDescent="0.25">
      <c r="C21" s="47" t="s">
        <v>182</v>
      </c>
      <c r="D21" s="47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V21" s="45"/>
      <c r="W21" s="45"/>
      <c r="X21" s="45"/>
      <c r="Z21" s="46"/>
      <c r="AA21" s="46"/>
      <c r="AB21" s="46"/>
      <c r="AC21" s="46"/>
      <c r="AF21" s="1"/>
      <c r="AG21" s="1"/>
      <c r="AH21" s="1"/>
      <c r="AI21" s="1"/>
      <c r="AJ21" s="1"/>
      <c r="AK21" s="1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</row>
    <row r="22" spans="1:48" s="42" customFormat="1" ht="12" customHeight="1" x14ac:dyDescent="0.25">
      <c r="C22" s="48" t="s">
        <v>184</v>
      </c>
      <c r="D22" s="44"/>
      <c r="E22" s="45"/>
      <c r="F22" s="42" t="s">
        <v>193</v>
      </c>
      <c r="G22" s="48" t="s">
        <v>173</v>
      </c>
      <c r="J22" s="45"/>
      <c r="K22" s="45"/>
      <c r="L22" s="45"/>
      <c r="M22" s="45"/>
      <c r="N22" s="45"/>
      <c r="O22" s="45"/>
      <c r="P22" s="45"/>
      <c r="Q22" s="45"/>
      <c r="X22" s="46"/>
      <c r="Y22" s="46"/>
      <c r="Z22" s="46"/>
      <c r="AA22" s="46"/>
      <c r="AB22" s="46"/>
      <c r="AC22" s="46"/>
      <c r="AE22" s="1"/>
      <c r="AF22" s="1"/>
      <c r="AG22" s="1"/>
      <c r="AH22" s="45"/>
      <c r="AI22" s="45"/>
      <c r="AJ22" s="45"/>
      <c r="AK22" s="45"/>
      <c r="AL22" s="45"/>
      <c r="AM22" s="45"/>
      <c r="AN22" s="45"/>
    </row>
    <row r="23" spans="1:48" s="42" customFormat="1" ht="12" customHeight="1" x14ac:dyDescent="0.25">
      <c r="C23" s="42" t="s">
        <v>194</v>
      </c>
      <c r="D23" s="48"/>
      <c r="E23" s="45"/>
      <c r="F23" s="45"/>
      <c r="G23" s="48"/>
      <c r="J23" s="45"/>
      <c r="K23" s="45"/>
      <c r="L23" s="45"/>
      <c r="M23" s="45"/>
      <c r="N23" s="45"/>
      <c r="O23" s="45"/>
      <c r="P23" s="45"/>
      <c r="Q23" s="45"/>
      <c r="X23" s="46"/>
      <c r="Y23" s="46"/>
      <c r="Z23" s="46"/>
      <c r="AA23" s="46"/>
      <c r="AB23" s="46"/>
      <c r="AC23" s="46"/>
      <c r="AE23" s="1"/>
      <c r="AF23" s="1"/>
      <c r="AG23" s="1"/>
      <c r="AH23" s="45"/>
      <c r="AI23" s="45"/>
      <c r="AJ23" s="45"/>
      <c r="AK23" s="45"/>
      <c r="AL23" s="45"/>
      <c r="AM23" s="45"/>
      <c r="AN23" s="45"/>
    </row>
    <row r="24" spans="1:48" s="42" customFormat="1" ht="12" customHeight="1" x14ac:dyDescent="0.25">
      <c r="C24" s="42" t="s">
        <v>202</v>
      </c>
      <c r="D24" s="48"/>
      <c r="E24" s="45"/>
      <c r="F24" s="45"/>
      <c r="G24" s="48"/>
      <c r="J24" s="45"/>
      <c r="K24" s="45"/>
      <c r="L24" s="45"/>
      <c r="M24" s="45"/>
      <c r="N24" s="45"/>
      <c r="O24" s="45"/>
      <c r="P24" s="45"/>
      <c r="Q24" s="45"/>
      <c r="X24" s="46"/>
      <c r="Y24" s="46"/>
      <c r="Z24" s="46"/>
      <c r="AA24" s="46"/>
      <c r="AB24" s="46"/>
      <c r="AC24" s="46"/>
      <c r="AE24" s="1"/>
      <c r="AF24" s="1"/>
      <c r="AG24" s="1"/>
      <c r="AH24" s="45"/>
      <c r="AI24" s="45"/>
      <c r="AJ24" s="45"/>
      <c r="AK24" s="45"/>
      <c r="AL24" s="45"/>
      <c r="AM24" s="45"/>
      <c r="AN24" s="45"/>
    </row>
    <row r="25" spans="1:48" s="42" customFormat="1" ht="12" customHeight="1" x14ac:dyDescent="0.35">
      <c r="B25" s="42" t="s">
        <v>188</v>
      </c>
      <c r="C25" s="77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V25" s="45"/>
      <c r="W25" s="45"/>
      <c r="X25" s="45"/>
      <c r="Z25" s="46"/>
      <c r="AA25" s="46"/>
      <c r="AB25" s="46"/>
      <c r="AC25" s="46"/>
      <c r="AF25" s="1"/>
      <c r="AG25" s="1"/>
      <c r="AH25" s="1"/>
      <c r="AI25" s="1"/>
      <c r="AJ25" s="1"/>
      <c r="AK25" s="1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</row>
    <row r="26" spans="1:48" s="42" customFormat="1" ht="12" customHeight="1" x14ac:dyDescent="0.25">
      <c r="C26" s="42" t="s">
        <v>187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V26" s="45"/>
      <c r="W26" s="45"/>
      <c r="X26" s="45"/>
      <c r="Z26" s="46"/>
      <c r="AA26" s="46"/>
      <c r="AB26" s="46"/>
      <c r="AC26" s="46"/>
      <c r="AF26" s="1"/>
      <c r="AG26" s="1"/>
      <c r="AH26" s="1"/>
      <c r="AI26" s="1"/>
      <c r="AJ26" s="1"/>
      <c r="AK26" s="1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</row>
    <row r="27" spans="1:48" s="42" customFormat="1" ht="12" customHeight="1" x14ac:dyDescent="0.25">
      <c r="C27" s="42" t="s">
        <v>186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V27" s="45"/>
      <c r="W27" s="45"/>
      <c r="X27" s="45"/>
      <c r="Z27" s="46"/>
      <c r="AA27" s="46"/>
      <c r="AB27" s="46"/>
      <c r="AC27" s="46"/>
      <c r="AF27" s="1"/>
      <c r="AG27" s="1"/>
      <c r="AH27" s="1"/>
      <c r="AI27" s="1"/>
      <c r="AJ27" s="1"/>
      <c r="AK27" s="1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</row>
    <row r="28" spans="1:48" s="42" customFormat="1" ht="12" customHeight="1" x14ac:dyDescent="0.25">
      <c r="C28" s="42" t="s">
        <v>189</v>
      </c>
      <c r="E28" s="11" t="s">
        <v>190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V28" s="45"/>
      <c r="W28" s="45"/>
      <c r="X28" s="45"/>
      <c r="Z28" s="46"/>
      <c r="AA28" s="46"/>
      <c r="AB28" s="46"/>
      <c r="AC28" s="46"/>
      <c r="AF28" s="1"/>
      <c r="AG28" s="1"/>
      <c r="AH28" s="1"/>
      <c r="AI28" s="1"/>
      <c r="AJ28" s="1"/>
      <c r="AK28" s="1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</row>
    <row r="29" spans="1:48" s="11" customFormat="1" x14ac:dyDescent="0.35">
      <c r="C29" s="79" t="s">
        <v>174</v>
      </c>
      <c r="E29" s="11" t="s">
        <v>178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Y29" s="21"/>
      <c r="Z29" s="37"/>
      <c r="AA29" s="21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</row>
    <row r="30" spans="1:48" s="11" customFormat="1" x14ac:dyDescent="0.35">
      <c r="C30" s="11" t="s">
        <v>175</v>
      </c>
      <c r="E30" s="11" t="s">
        <v>177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Y30" s="21"/>
      <c r="Z30" s="37"/>
      <c r="AA30" s="21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</row>
    <row r="31" spans="1:48" s="11" customFormat="1" x14ac:dyDescent="0.35">
      <c r="C31" s="11" t="s">
        <v>176</v>
      </c>
      <c r="E31" s="11" t="s">
        <v>179</v>
      </c>
      <c r="F31" s="21"/>
      <c r="G31" s="21"/>
      <c r="H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Y31" s="21"/>
      <c r="Z31" s="37"/>
      <c r="AA31" s="21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</row>
    <row r="32" spans="1:48" s="11" customFormat="1" x14ac:dyDescent="0.25">
      <c r="A32" s="42" t="s">
        <v>191</v>
      </c>
      <c r="F32" s="21"/>
      <c r="G32" s="21"/>
      <c r="H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Y32" s="21"/>
      <c r="Z32" s="37"/>
      <c r="AA32" s="21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</row>
    <row r="33" spans="1:40" s="11" customFormat="1" x14ac:dyDescent="0.25">
      <c r="A33" s="42"/>
      <c r="B33" s="11" t="s">
        <v>198</v>
      </c>
      <c r="F33" s="21"/>
      <c r="G33" s="21"/>
      <c r="H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Y33" s="21"/>
      <c r="Z33" s="37"/>
      <c r="AA33" s="21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</row>
    <row r="34" spans="1:40" s="11" customFormat="1" x14ac:dyDescent="0.35">
      <c r="A34" s="11" t="s">
        <v>192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</row>
    <row r="35" spans="1:40" s="11" customFormat="1" ht="13" x14ac:dyDescent="0.35">
      <c r="A35" s="51" t="s">
        <v>145</v>
      </c>
      <c r="B35" s="51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</row>
    <row r="36" spans="1:40" s="11" customFormat="1" x14ac:dyDescent="0.35">
      <c r="A36" s="52"/>
      <c r="B36" s="11" t="s">
        <v>150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</row>
    <row r="37" spans="1:40" s="11" customFormat="1" x14ac:dyDescent="0.35">
      <c r="A37" s="53"/>
      <c r="B37" s="11" t="s">
        <v>152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</row>
    <row r="38" spans="1:40" s="11" customFormat="1" x14ac:dyDescent="0.35">
      <c r="A38" s="58"/>
      <c r="B38" s="11" t="s">
        <v>151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</row>
    <row r="39" spans="1:40" s="11" customFormat="1" x14ac:dyDescent="0.35">
      <c r="A39" s="40" t="s">
        <v>154</v>
      </c>
      <c r="B39" s="40" t="s">
        <v>155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</row>
    <row r="40" spans="1:40" s="54" customFormat="1" ht="15" x14ac:dyDescent="0.5">
      <c r="A40" s="1" t="s">
        <v>161</v>
      </c>
    </row>
    <row r="41" spans="1:40" x14ac:dyDescent="0.25">
      <c r="A41" s="1" t="s">
        <v>210</v>
      </c>
    </row>
  </sheetData>
  <mergeCells count="1">
    <mergeCell ref="C3:AO3"/>
  </mergeCells>
  <phoneticPr fontId="9" type="noConversion"/>
  <conditionalFormatting sqref="C5:AO12">
    <cfRule type="cellIs" dxfId="4" priority="1" operator="equal">
      <formula>"NA"</formula>
    </cfRule>
    <cfRule type="cellIs" dxfId="3" priority="2" operator="equal">
      <formula>"No Data"</formula>
    </cfRule>
    <cfRule type="cellIs" dxfId="2" priority="3" operator="greaterThanOrEqual">
      <formula>85</formula>
    </cfRule>
    <cfRule type="cellIs" dxfId="1" priority="4" operator="greaterThan">
      <formula>75</formula>
    </cfRule>
    <cfRule type="cellIs" dxfId="0" priority="5" operator="greaterThan">
      <formula>70</formula>
    </cfRule>
  </conditionalFormatting>
  <hyperlinks>
    <hyperlink ref="G22" r:id="rId1" display="https://www.epa.gov/outdoor-air-quality-data/ozone-watch" xr:uid="{FE25372B-655A-4B43-9523-1C8B2D6CAFD6}"/>
    <hyperlink ref="C22" r:id="rId2" display="https://www.epa.gov/outdoor-air-quality-data/monitor-values-report" xr:uid="{E6633342-AA91-4FCF-B244-3D6BBBD1BB29}"/>
    <hyperlink ref="C19" r:id="rId3" display="https://www.epa.gov/air-trends/air-quality-design-values" xr:uid="{70B36F67-EDD1-4014-8541-7DB512015174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North NAA DVs</vt:lpstr>
      <vt:lpstr>South NAA DVs</vt:lpstr>
      <vt:lpstr>North NJ Historic DVs</vt:lpstr>
      <vt:lpstr>South NJ Historic DVs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2025-02-18T19:26:56Z</dcterms:created>
  <dcterms:modified xsi:type="dcterms:W3CDTF">2025-02-18T19:27:33Z</dcterms:modified>
</cp:coreProperties>
</file>