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65" windowWidth="14235" windowHeight="7620"/>
  </bookViews>
  <sheets>
    <sheet name="All Counties" sheetId="8" r:id="rId1"/>
    <sheet name="VMT State Graph" sheetId="11" r:id="rId2"/>
  </sheets>
  <calcPr calcId="145621"/>
</workbook>
</file>

<file path=xl/calcChain.xml><?xml version="1.0" encoding="utf-8"?>
<calcChain xmlns="http://schemas.openxmlformats.org/spreadsheetml/2006/main">
  <c r="P14" i="11" l="1"/>
  <c r="O14" i="11"/>
  <c r="P13" i="11"/>
  <c r="O13" i="11"/>
  <c r="P12" i="11"/>
  <c r="O12" i="11"/>
  <c r="P11" i="11"/>
  <c r="O11" i="11"/>
  <c r="P10" i="11"/>
  <c r="O10" i="11"/>
  <c r="P9" i="11"/>
  <c r="O9" i="11"/>
  <c r="P8" i="11"/>
  <c r="O8" i="11"/>
  <c r="P7" i="11"/>
  <c r="O7" i="11"/>
  <c r="P6" i="11"/>
  <c r="O6" i="11"/>
  <c r="P5" i="11"/>
  <c r="O5" i="11"/>
  <c r="P4" i="11"/>
  <c r="O4" i="11"/>
  <c r="P3" i="11"/>
  <c r="O3" i="11"/>
  <c r="P2" i="11"/>
  <c r="P19" i="11" s="1"/>
  <c r="O2" i="11"/>
  <c r="O19" i="11" s="1"/>
  <c r="M14" i="11"/>
  <c r="M31" i="11" s="1"/>
  <c r="L14" i="11"/>
  <c r="K14" i="11"/>
  <c r="K31" i="11" s="1"/>
  <c r="M13" i="11"/>
  <c r="L13" i="11"/>
  <c r="K13" i="11"/>
  <c r="M12" i="11"/>
  <c r="M29" i="11" s="1"/>
  <c r="L12" i="11"/>
  <c r="K12" i="11"/>
  <c r="K29" i="11" s="1"/>
  <c r="M11" i="11"/>
  <c r="L11" i="11"/>
  <c r="K11" i="11"/>
  <c r="M10" i="11"/>
  <c r="L10" i="11"/>
  <c r="K10" i="11"/>
  <c r="M9" i="11"/>
  <c r="L9" i="11"/>
  <c r="L26" i="11" s="1"/>
  <c r="K9" i="11"/>
  <c r="M8" i="11"/>
  <c r="L8" i="11"/>
  <c r="K8" i="11"/>
  <c r="M7" i="11"/>
  <c r="L7" i="11"/>
  <c r="L24" i="11" s="1"/>
  <c r="K7" i="11"/>
  <c r="M6" i="11"/>
  <c r="M23" i="11" s="1"/>
  <c r="L6" i="11"/>
  <c r="K6" i="11"/>
  <c r="K23" i="11" s="1"/>
  <c r="M5" i="11"/>
  <c r="L5" i="11"/>
  <c r="K5" i="11"/>
  <c r="M4" i="11"/>
  <c r="M21" i="11" s="1"/>
  <c r="L4" i="11"/>
  <c r="K4" i="11"/>
  <c r="K21" i="11" s="1"/>
  <c r="M3" i="11"/>
  <c r="L3" i="11"/>
  <c r="K3" i="11"/>
  <c r="M2" i="11"/>
  <c r="M19" i="11" s="1"/>
  <c r="L2" i="11"/>
  <c r="L19" i="11" s="1"/>
  <c r="K2" i="11"/>
  <c r="I14" i="11"/>
  <c r="H14" i="11"/>
  <c r="H31" i="11" s="1"/>
  <c r="G14" i="11"/>
  <c r="F14" i="11"/>
  <c r="E14" i="11"/>
  <c r="I13" i="11"/>
  <c r="I30" i="11" s="1"/>
  <c r="H13" i="11"/>
  <c r="G13" i="11"/>
  <c r="F13" i="11"/>
  <c r="F30" i="11" s="1"/>
  <c r="E13" i="11"/>
  <c r="E30" i="11" s="1"/>
  <c r="I12" i="11"/>
  <c r="H12" i="11"/>
  <c r="G12" i="11"/>
  <c r="F12" i="11"/>
  <c r="F29" i="11" s="1"/>
  <c r="E12" i="11"/>
  <c r="I11" i="11"/>
  <c r="H11" i="11"/>
  <c r="H28" i="11" s="1"/>
  <c r="G11" i="11"/>
  <c r="G28" i="11" s="1"/>
  <c r="F11" i="11"/>
  <c r="E11" i="11"/>
  <c r="I10" i="11"/>
  <c r="H10" i="11"/>
  <c r="H27" i="11" s="1"/>
  <c r="G10" i="11"/>
  <c r="F10" i="11"/>
  <c r="E10" i="11"/>
  <c r="I9" i="11"/>
  <c r="I26" i="11" s="1"/>
  <c r="H9" i="11"/>
  <c r="G9" i="11"/>
  <c r="F9" i="11"/>
  <c r="F26" i="11" s="1"/>
  <c r="E9" i="11"/>
  <c r="E26" i="11" s="1"/>
  <c r="I8" i="11"/>
  <c r="H8" i="11"/>
  <c r="G8" i="11"/>
  <c r="F8" i="11"/>
  <c r="F25" i="11" s="1"/>
  <c r="E8" i="11"/>
  <c r="I7" i="11"/>
  <c r="H7" i="11"/>
  <c r="H24" i="11" s="1"/>
  <c r="G7" i="11"/>
  <c r="G24" i="11" s="1"/>
  <c r="F7" i="11"/>
  <c r="E7" i="11"/>
  <c r="I6" i="11"/>
  <c r="H6" i="11"/>
  <c r="H23" i="11" s="1"/>
  <c r="G6" i="11"/>
  <c r="F6" i="11"/>
  <c r="E6" i="11"/>
  <c r="I5" i="11"/>
  <c r="I22" i="11" s="1"/>
  <c r="H5" i="11"/>
  <c r="G5" i="11"/>
  <c r="F5" i="11"/>
  <c r="F22" i="11" s="1"/>
  <c r="E5" i="11"/>
  <c r="E22" i="11" s="1"/>
  <c r="I4" i="11"/>
  <c r="H4" i="11"/>
  <c r="G4" i="11"/>
  <c r="F4" i="11"/>
  <c r="F21" i="11" s="1"/>
  <c r="E4" i="11"/>
  <c r="I3" i="11"/>
  <c r="H3" i="11"/>
  <c r="H20" i="11" s="1"/>
  <c r="G3" i="11"/>
  <c r="G20" i="11" s="1"/>
  <c r="F3" i="11"/>
  <c r="E3" i="11"/>
  <c r="I2" i="11"/>
  <c r="H2" i="11"/>
  <c r="H19" i="11" s="1"/>
  <c r="G2" i="11"/>
  <c r="G19" i="11" s="1"/>
  <c r="F2" i="11"/>
  <c r="I19" i="11"/>
  <c r="E2" i="11"/>
  <c r="E19" i="11" s="1"/>
  <c r="E18" i="1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V31" i="11"/>
  <c r="U31" i="11"/>
  <c r="T31" i="11"/>
  <c r="S31" i="11"/>
  <c r="R31" i="11"/>
  <c r="Q31" i="11"/>
  <c r="P31" i="11"/>
  <c r="O31" i="11"/>
  <c r="N31" i="11"/>
  <c r="L31" i="11"/>
  <c r="J31" i="11"/>
  <c r="I31" i="11"/>
  <c r="G31" i="11"/>
  <c r="F31" i="11"/>
  <c r="E31" i="11"/>
  <c r="D31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H30" i="11"/>
  <c r="G30" i="11"/>
  <c r="D30" i="11"/>
  <c r="V29" i="11"/>
  <c r="U29" i="11"/>
  <c r="T29" i="11"/>
  <c r="S29" i="11"/>
  <c r="R29" i="11"/>
  <c r="Q29" i="11"/>
  <c r="P29" i="11"/>
  <c r="O29" i="11"/>
  <c r="N29" i="11"/>
  <c r="L29" i="11"/>
  <c r="J29" i="11"/>
  <c r="I29" i="11"/>
  <c r="H29" i="11"/>
  <c r="G29" i="11"/>
  <c r="E29" i="11"/>
  <c r="D29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F28" i="11"/>
  <c r="E28" i="11"/>
  <c r="D28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G27" i="11"/>
  <c r="F27" i="11"/>
  <c r="E27" i="11"/>
  <c r="D27" i="11"/>
  <c r="V26" i="11"/>
  <c r="U26" i="11"/>
  <c r="T26" i="11"/>
  <c r="S26" i="11"/>
  <c r="R26" i="11"/>
  <c r="Q26" i="11"/>
  <c r="P26" i="11"/>
  <c r="O26" i="11"/>
  <c r="N26" i="11"/>
  <c r="M26" i="11"/>
  <c r="K26" i="11"/>
  <c r="J26" i="11"/>
  <c r="H26" i="11"/>
  <c r="G26" i="11"/>
  <c r="D26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E25" i="11"/>
  <c r="D25" i="11"/>
  <c r="V24" i="11"/>
  <c r="U24" i="11"/>
  <c r="T24" i="11"/>
  <c r="S24" i="11"/>
  <c r="R24" i="11"/>
  <c r="Q24" i="11"/>
  <c r="P24" i="11"/>
  <c r="O24" i="11"/>
  <c r="N24" i="11"/>
  <c r="M24" i="11"/>
  <c r="K24" i="11"/>
  <c r="J24" i="11"/>
  <c r="I24" i="11"/>
  <c r="F24" i="11"/>
  <c r="E24" i="11"/>
  <c r="D24" i="11"/>
  <c r="V23" i="11"/>
  <c r="U23" i="11"/>
  <c r="T23" i="11"/>
  <c r="S23" i="11"/>
  <c r="R23" i="11"/>
  <c r="Q23" i="11"/>
  <c r="P23" i="11"/>
  <c r="O23" i="11"/>
  <c r="N23" i="11"/>
  <c r="L23" i="11"/>
  <c r="J23" i="11"/>
  <c r="I23" i="11"/>
  <c r="G23" i="11"/>
  <c r="F23" i="11"/>
  <c r="E23" i="11"/>
  <c r="D23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H22" i="11"/>
  <c r="G22" i="11"/>
  <c r="D22" i="11"/>
  <c r="V21" i="11"/>
  <c r="U21" i="11"/>
  <c r="T21" i="11"/>
  <c r="S21" i="11"/>
  <c r="R21" i="11"/>
  <c r="Q21" i="11"/>
  <c r="P21" i="11"/>
  <c r="O21" i="11"/>
  <c r="N21" i="11"/>
  <c r="L21" i="11"/>
  <c r="J21" i="11"/>
  <c r="I21" i="11"/>
  <c r="H21" i="11"/>
  <c r="G21" i="11"/>
  <c r="E21" i="11"/>
  <c r="D21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F20" i="11"/>
  <c r="E20" i="11"/>
  <c r="D20" i="11"/>
  <c r="V16" i="11"/>
  <c r="U19" i="11"/>
  <c r="T19" i="11"/>
  <c r="S19" i="11"/>
  <c r="R16" i="11"/>
  <c r="Q19" i="11"/>
  <c r="N16" i="11"/>
  <c r="K19" i="11"/>
  <c r="J16" i="11"/>
  <c r="F16" i="11"/>
  <c r="D19" i="11"/>
  <c r="E1" i="11"/>
  <c r="F1" i="11" s="1"/>
  <c r="G1" i="11" s="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U1" i="11" s="1"/>
  <c r="V1" i="11" s="1"/>
  <c r="G16" i="11" l="1"/>
  <c r="K16" i="11"/>
  <c r="O16" i="11"/>
  <c r="S16" i="11"/>
  <c r="F19" i="11"/>
  <c r="J19" i="11"/>
  <c r="N19" i="11"/>
  <c r="R19" i="11"/>
  <c r="V19" i="11"/>
  <c r="D16" i="11"/>
  <c r="D33" i="11" s="1"/>
  <c r="H16" i="11"/>
  <c r="L16" i="11"/>
  <c r="P16" i="11"/>
  <c r="T16" i="11"/>
  <c r="E16" i="11"/>
  <c r="I16" i="11"/>
  <c r="M16" i="11"/>
  <c r="Q16" i="11"/>
  <c r="U16" i="11"/>
  <c r="Q33" i="11" l="1"/>
  <c r="T33" i="11"/>
  <c r="N33" i="11"/>
  <c r="U33" i="11"/>
  <c r="E33" i="11"/>
  <c r="H33" i="11"/>
  <c r="O33" i="11"/>
  <c r="R33" i="11"/>
  <c r="M33" i="11"/>
  <c r="P33" i="11"/>
  <c r="G33" i="11"/>
  <c r="J33" i="11"/>
  <c r="K33" i="11"/>
  <c r="I33" i="11"/>
  <c r="L33" i="11"/>
  <c r="S33" i="11"/>
  <c r="V33" i="11"/>
  <c r="F33" i="11"/>
  <c r="J232" i="8"/>
  <c r="K232" i="8"/>
  <c r="L232" i="8"/>
  <c r="M232" i="8"/>
  <c r="G164" i="8" l="1"/>
  <c r="F164" i="8"/>
  <c r="G163" i="8"/>
  <c r="F163" i="8"/>
  <c r="G162" i="8"/>
  <c r="F162" i="8"/>
  <c r="G161" i="8"/>
  <c r="F161" i="8"/>
  <c r="G160" i="8"/>
  <c r="F160" i="8"/>
  <c r="G159" i="8"/>
  <c r="F159" i="8"/>
  <c r="G158" i="8"/>
  <c r="F158" i="8"/>
  <c r="G157" i="8"/>
  <c r="F157" i="8"/>
  <c r="G156" i="8"/>
  <c r="F156" i="8"/>
  <c r="G155" i="8"/>
  <c r="F155" i="8"/>
  <c r="G154" i="8"/>
  <c r="F154" i="8"/>
  <c r="G153" i="8"/>
  <c r="F153" i="8"/>
  <c r="G152" i="8"/>
  <c r="F152" i="8"/>
  <c r="G151" i="8"/>
  <c r="F151" i="8"/>
  <c r="G150" i="8"/>
  <c r="F150" i="8"/>
  <c r="G149" i="8"/>
  <c r="F149" i="8"/>
  <c r="G148" i="8"/>
  <c r="F148" i="8"/>
  <c r="G147" i="8"/>
  <c r="F147" i="8"/>
  <c r="G146" i="8"/>
  <c r="F146" i="8"/>
  <c r="G145" i="8"/>
  <c r="F145" i="8"/>
  <c r="G144" i="8"/>
  <c r="F144" i="8"/>
  <c r="G143" i="8"/>
  <c r="F143" i="8"/>
  <c r="G142" i="8"/>
  <c r="F142" i="8"/>
  <c r="G141" i="8"/>
  <c r="F141" i="8"/>
  <c r="G140" i="8"/>
  <c r="F140" i="8"/>
  <c r="G139" i="8"/>
  <c r="F139" i="8"/>
  <c r="G138" i="8"/>
  <c r="F138" i="8"/>
  <c r="G137" i="8"/>
  <c r="F137" i="8"/>
  <c r="G136" i="8"/>
  <c r="F136" i="8"/>
  <c r="G135" i="8"/>
  <c r="F135" i="8"/>
  <c r="G134" i="8"/>
  <c r="F134" i="8"/>
  <c r="G133" i="8"/>
  <c r="F133" i="8"/>
  <c r="G132" i="8"/>
  <c r="F132" i="8"/>
  <c r="G131" i="8"/>
  <c r="F131" i="8"/>
  <c r="G130" i="8"/>
  <c r="F130" i="8"/>
  <c r="G129" i="8"/>
  <c r="F129" i="8"/>
  <c r="G128" i="8"/>
  <c r="F128" i="8"/>
  <c r="G127" i="8"/>
  <c r="F127" i="8"/>
  <c r="G126" i="8"/>
  <c r="F126" i="8"/>
  <c r="G125" i="8"/>
  <c r="F125" i="8"/>
  <c r="G124" i="8"/>
  <c r="F124" i="8"/>
  <c r="G123" i="8"/>
  <c r="F123" i="8"/>
  <c r="G122" i="8"/>
  <c r="F122" i="8"/>
  <c r="G121" i="8"/>
  <c r="F121" i="8"/>
  <c r="G120" i="8"/>
  <c r="F120" i="8"/>
  <c r="G119" i="8"/>
  <c r="F119" i="8"/>
  <c r="G118" i="8"/>
  <c r="F118" i="8"/>
  <c r="G117" i="8"/>
  <c r="F117" i="8"/>
  <c r="G116" i="8"/>
  <c r="F116" i="8"/>
  <c r="G115" i="8"/>
  <c r="F115" i="8"/>
  <c r="G114" i="8"/>
  <c r="F114" i="8"/>
  <c r="G113" i="8"/>
  <c r="F113" i="8"/>
  <c r="G112" i="8"/>
  <c r="F112" i="8"/>
  <c r="G111" i="8"/>
  <c r="F111" i="8"/>
  <c r="G110" i="8"/>
  <c r="F110" i="8"/>
  <c r="G109" i="8"/>
  <c r="F109" i="8"/>
  <c r="G108" i="8"/>
  <c r="F108" i="8"/>
  <c r="G107" i="8"/>
  <c r="F107" i="8"/>
  <c r="G106" i="8"/>
  <c r="F106" i="8"/>
  <c r="G105" i="8"/>
  <c r="F105" i="8"/>
  <c r="G104" i="8"/>
  <c r="F104" i="8"/>
  <c r="G103" i="8"/>
  <c r="F103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3" i="8"/>
  <c r="F12" i="8"/>
  <c r="F11" i="8"/>
  <c r="F10" i="8"/>
  <c r="F9" i="8"/>
  <c r="F8" i="8"/>
  <c r="F7" i="8"/>
  <c r="F6" i="8"/>
  <c r="M384" i="8" l="1"/>
  <c r="L384" i="8"/>
  <c r="K384" i="8"/>
  <c r="J384" i="8"/>
  <c r="M383" i="8"/>
  <c r="L383" i="8"/>
  <c r="K383" i="8"/>
  <c r="J383" i="8"/>
  <c r="M382" i="8"/>
  <c r="L382" i="8"/>
  <c r="K382" i="8"/>
  <c r="J382" i="8"/>
  <c r="M381" i="8"/>
  <c r="L381" i="8"/>
  <c r="K381" i="8"/>
  <c r="J381" i="8"/>
  <c r="M380" i="8"/>
  <c r="L380" i="8"/>
  <c r="K380" i="8"/>
  <c r="J380" i="8"/>
  <c r="M379" i="8"/>
  <c r="L379" i="8"/>
  <c r="K379" i="8"/>
  <c r="J379" i="8"/>
  <c r="M378" i="8"/>
  <c r="L378" i="8"/>
  <c r="K378" i="8"/>
  <c r="J378" i="8"/>
  <c r="M377" i="8"/>
  <c r="L377" i="8"/>
  <c r="K377" i="8"/>
  <c r="J377" i="8"/>
  <c r="M376" i="8"/>
  <c r="L376" i="8"/>
  <c r="K376" i="8"/>
  <c r="J376" i="8"/>
  <c r="M375" i="8"/>
  <c r="L375" i="8"/>
  <c r="K375" i="8"/>
  <c r="J375" i="8"/>
  <c r="M374" i="8"/>
  <c r="L374" i="8"/>
  <c r="K374" i="8"/>
  <c r="J374" i="8"/>
  <c r="M373" i="8"/>
  <c r="L373" i="8"/>
  <c r="K373" i="8"/>
  <c r="J373" i="8"/>
  <c r="M372" i="8"/>
  <c r="L372" i="8"/>
  <c r="K372" i="8"/>
  <c r="J372" i="8"/>
  <c r="M371" i="8"/>
  <c r="L371" i="8"/>
  <c r="K371" i="8"/>
  <c r="J371" i="8"/>
  <c r="M370" i="8"/>
  <c r="L370" i="8"/>
  <c r="K370" i="8"/>
  <c r="J370" i="8"/>
  <c r="M369" i="8"/>
  <c r="L369" i="8"/>
  <c r="K369" i="8"/>
  <c r="J369" i="8"/>
  <c r="M368" i="8"/>
  <c r="L368" i="8"/>
  <c r="K368" i="8"/>
  <c r="J368" i="8"/>
  <c r="M367" i="8"/>
  <c r="L367" i="8"/>
  <c r="K367" i="8"/>
  <c r="J367" i="8"/>
  <c r="M366" i="8"/>
  <c r="L366" i="8"/>
  <c r="K366" i="8"/>
  <c r="J366" i="8"/>
  <c r="M365" i="8"/>
  <c r="L365" i="8"/>
  <c r="K365" i="8"/>
  <c r="J365" i="8"/>
  <c r="M364" i="8"/>
  <c r="L364" i="8"/>
  <c r="K364" i="8"/>
  <c r="J364" i="8"/>
  <c r="M363" i="8"/>
  <c r="L363" i="8"/>
  <c r="K363" i="8"/>
  <c r="J363" i="8"/>
  <c r="M362" i="8"/>
  <c r="L362" i="8"/>
  <c r="K362" i="8"/>
  <c r="J362" i="8"/>
  <c r="M361" i="8"/>
  <c r="L361" i="8"/>
  <c r="K361" i="8"/>
  <c r="J361" i="8"/>
  <c r="M360" i="8"/>
  <c r="L360" i="8"/>
  <c r="K360" i="8"/>
  <c r="J360" i="8"/>
  <c r="M359" i="8"/>
  <c r="L359" i="8"/>
  <c r="K359" i="8"/>
  <c r="J359" i="8"/>
  <c r="M358" i="8"/>
  <c r="L358" i="8"/>
  <c r="K358" i="8"/>
  <c r="J358" i="8"/>
  <c r="M357" i="8"/>
  <c r="L357" i="8"/>
  <c r="K357" i="8"/>
  <c r="J357" i="8"/>
  <c r="M356" i="8"/>
  <c r="L356" i="8"/>
  <c r="K356" i="8"/>
  <c r="J356" i="8"/>
  <c r="M355" i="8"/>
  <c r="L355" i="8"/>
  <c r="K355" i="8"/>
  <c r="J355" i="8"/>
  <c r="M354" i="8"/>
  <c r="L354" i="8"/>
  <c r="K354" i="8"/>
  <c r="J354" i="8"/>
  <c r="M353" i="8"/>
  <c r="L353" i="8"/>
  <c r="K353" i="8"/>
  <c r="J353" i="8"/>
  <c r="M352" i="8"/>
  <c r="L352" i="8"/>
  <c r="K352" i="8"/>
  <c r="J352" i="8"/>
  <c r="M351" i="8"/>
  <c r="L351" i="8"/>
  <c r="K351" i="8"/>
  <c r="J351" i="8"/>
  <c r="M350" i="8"/>
  <c r="L350" i="8"/>
  <c r="K350" i="8"/>
  <c r="J350" i="8"/>
  <c r="M349" i="8"/>
  <c r="L349" i="8"/>
  <c r="K349" i="8"/>
  <c r="J349" i="8"/>
  <c r="M348" i="8"/>
  <c r="L348" i="8"/>
  <c r="K348" i="8"/>
  <c r="J348" i="8"/>
  <c r="M347" i="8"/>
  <c r="L347" i="8"/>
  <c r="K347" i="8"/>
  <c r="J347" i="8"/>
  <c r="M346" i="8"/>
  <c r="L346" i="8"/>
  <c r="K346" i="8"/>
  <c r="J346" i="8"/>
  <c r="M345" i="8"/>
  <c r="L345" i="8"/>
  <c r="K345" i="8"/>
  <c r="J345" i="8"/>
  <c r="M344" i="8"/>
  <c r="L344" i="8"/>
  <c r="K344" i="8"/>
  <c r="J344" i="8"/>
  <c r="M343" i="8"/>
  <c r="L343" i="8"/>
  <c r="K343" i="8"/>
  <c r="J343" i="8"/>
  <c r="M342" i="8"/>
  <c r="L342" i="8"/>
  <c r="K342" i="8"/>
  <c r="J342" i="8"/>
  <c r="M341" i="8"/>
  <c r="L341" i="8"/>
  <c r="K341" i="8"/>
  <c r="J341" i="8"/>
  <c r="M340" i="8"/>
  <c r="L340" i="8"/>
  <c r="K340" i="8"/>
  <c r="J340" i="8"/>
  <c r="M339" i="8"/>
  <c r="L339" i="8"/>
  <c r="K339" i="8"/>
  <c r="J339" i="8"/>
  <c r="M338" i="8"/>
  <c r="L338" i="8"/>
  <c r="K338" i="8"/>
  <c r="J338" i="8"/>
  <c r="M337" i="8"/>
  <c r="L337" i="8"/>
  <c r="K337" i="8"/>
  <c r="J337" i="8"/>
  <c r="M336" i="8"/>
  <c r="L336" i="8"/>
  <c r="K336" i="8"/>
  <c r="J336" i="8"/>
  <c r="M335" i="8"/>
  <c r="L335" i="8"/>
  <c r="K335" i="8"/>
  <c r="J335" i="8"/>
  <c r="M334" i="8"/>
  <c r="L334" i="8"/>
  <c r="K334" i="8"/>
  <c r="J334" i="8"/>
  <c r="M333" i="8"/>
  <c r="L333" i="8"/>
  <c r="K333" i="8"/>
  <c r="J333" i="8"/>
  <c r="M332" i="8"/>
  <c r="L332" i="8"/>
  <c r="K332" i="8"/>
  <c r="J332" i="8"/>
  <c r="M331" i="8"/>
  <c r="L331" i="8"/>
  <c r="K331" i="8"/>
  <c r="J331" i="8"/>
  <c r="M330" i="8"/>
  <c r="L330" i="8"/>
  <c r="K330" i="8"/>
  <c r="J330" i="8"/>
  <c r="M329" i="8"/>
  <c r="L329" i="8"/>
  <c r="K329" i="8"/>
  <c r="J329" i="8"/>
  <c r="M328" i="8"/>
  <c r="L328" i="8"/>
  <c r="K328" i="8"/>
  <c r="J328" i="8"/>
  <c r="M327" i="8"/>
  <c r="L327" i="8"/>
  <c r="K327" i="8"/>
  <c r="J327" i="8"/>
  <c r="M326" i="8"/>
  <c r="L326" i="8"/>
  <c r="K326" i="8"/>
  <c r="J326" i="8"/>
  <c r="M325" i="8"/>
  <c r="L325" i="8"/>
  <c r="K325" i="8"/>
  <c r="J325" i="8"/>
  <c r="M324" i="8"/>
  <c r="L324" i="8"/>
  <c r="K324" i="8"/>
  <c r="J324" i="8"/>
  <c r="M323" i="8"/>
  <c r="L323" i="8"/>
  <c r="K323" i="8"/>
  <c r="J323" i="8"/>
  <c r="M322" i="8"/>
  <c r="L322" i="8"/>
  <c r="K322" i="8"/>
  <c r="J322" i="8"/>
  <c r="M321" i="8"/>
  <c r="L321" i="8"/>
  <c r="K321" i="8"/>
  <c r="J321" i="8"/>
  <c r="M320" i="8"/>
  <c r="L320" i="8"/>
  <c r="K320" i="8"/>
  <c r="J320" i="8"/>
  <c r="M319" i="8"/>
  <c r="L319" i="8"/>
  <c r="K319" i="8"/>
  <c r="J319" i="8"/>
  <c r="M318" i="8"/>
  <c r="L318" i="8"/>
  <c r="K318" i="8"/>
  <c r="J318" i="8"/>
  <c r="M317" i="8"/>
  <c r="L317" i="8"/>
  <c r="K317" i="8"/>
  <c r="J317" i="8"/>
  <c r="M316" i="8"/>
  <c r="L316" i="8"/>
  <c r="K316" i="8"/>
  <c r="J316" i="8"/>
  <c r="M315" i="8"/>
  <c r="L315" i="8"/>
  <c r="K315" i="8"/>
  <c r="J315" i="8"/>
  <c r="M314" i="8"/>
  <c r="L314" i="8"/>
  <c r="K314" i="8"/>
  <c r="J314" i="8"/>
  <c r="M313" i="8"/>
  <c r="L313" i="8"/>
  <c r="K313" i="8"/>
  <c r="J313" i="8"/>
  <c r="M312" i="8"/>
  <c r="L312" i="8"/>
  <c r="K312" i="8"/>
  <c r="J312" i="8"/>
  <c r="M311" i="8"/>
  <c r="L311" i="8"/>
  <c r="K311" i="8"/>
  <c r="J311" i="8"/>
  <c r="M310" i="8"/>
  <c r="L310" i="8"/>
  <c r="K310" i="8"/>
  <c r="J310" i="8"/>
  <c r="M309" i="8"/>
  <c r="L309" i="8"/>
  <c r="K309" i="8"/>
  <c r="J309" i="8"/>
  <c r="M308" i="8"/>
  <c r="L308" i="8"/>
  <c r="K308" i="8"/>
  <c r="J308" i="8"/>
  <c r="M307" i="8"/>
  <c r="L307" i="8"/>
  <c r="K307" i="8"/>
  <c r="J307" i="8"/>
  <c r="M306" i="8"/>
  <c r="L306" i="8"/>
  <c r="K306" i="8"/>
  <c r="J306" i="8"/>
  <c r="M305" i="8"/>
  <c r="L305" i="8"/>
  <c r="K305" i="8"/>
  <c r="J305" i="8"/>
  <c r="M304" i="8"/>
  <c r="L304" i="8"/>
  <c r="K304" i="8"/>
  <c r="J304" i="8"/>
  <c r="M303" i="8"/>
  <c r="L303" i="8"/>
  <c r="K303" i="8"/>
  <c r="J303" i="8"/>
  <c r="M302" i="8"/>
  <c r="L302" i="8"/>
  <c r="K302" i="8"/>
  <c r="J302" i="8"/>
  <c r="M301" i="8"/>
  <c r="L301" i="8"/>
  <c r="K301" i="8"/>
  <c r="J301" i="8"/>
  <c r="M300" i="8"/>
  <c r="L300" i="8"/>
  <c r="K300" i="8"/>
  <c r="J300" i="8"/>
  <c r="M299" i="8"/>
  <c r="L299" i="8"/>
  <c r="K299" i="8"/>
  <c r="J299" i="8"/>
  <c r="M298" i="8"/>
  <c r="L298" i="8"/>
  <c r="K298" i="8"/>
  <c r="J298" i="8"/>
  <c r="M297" i="8"/>
  <c r="L297" i="8"/>
  <c r="K297" i="8"/>
  <c r="J297" i="8"/>
  <c r="M296" i="8"/>
  <c r="L296" i="8"/>
  <c r="K296" i="8"/>
  <c r="J296" i="8"/>
  <c r="M295" i="8"/>
  <c r="L295" i="8"/>
  <c r="K295" i="8"/>
  <c r="J295" i="8"/>
  <c r="M294" i="8"/>
  <c r="L294" i="8"/>
  <c r="K294" i="8"/>
  <c r="J294" i="8"/>
  <c r="M293" i="8"/>
  <c r="L293" i="8"/>
  <c r="K293" i="8"/>
  <c r="J293" i="8"/>
  <c r="M292" i="8"/>
  <c r="L292" i="8"/>
  <c r="K292" i="8"/>
  <c r="J292" i="8"/>
  <c r="M291" i="8"/>
  <c r="L291" i="8"/>
  <c r="K291" i="8"/>
  <c r="J291" i="8"/>
  <c r="M290" i="8"/>
  <c r="L290" i="8"/>
  <c r="K290" i="8"/>
  <c r="J290" i="8"/>
  <c r="M289" i="8"/>
  <c r="L289" i="8"/>
  <c r="K289" i="8"/>
  <c r="J289" i="8"/>
  <c r="M288" i="8"/>
  <c r="L288" i="8"/>
  <c r="K288" i="8"/>
  <c r="J288" i="8"/>
  <c r="M287" i="8"/>
  <c r="L287" i="8"/>
  <c r="K287" i="8"/>
  <c r="J287" i="8"/>
  <c r="M286" i="8"/>
  <c r="L286" i="8"/>
  <c r="K286" i="8"/>
  <c r="J286" i="8"/>
  <c r="M285" i="8"/>
  <c r="L285" i="8"/>
  <c r="K285" i="8"/>
  <c r="J285" i="8"/>
  <c r="M284" i="8"/>
  <c r="L284" i="8"/>
  <c r="K284" i="8"/>
  <c r="J284" i="8"/>
  <c r="M283" i="8"/>
  <c r="L283" i="8"/>
  <c r="K283" i="8"/>
  <c r="J283" i="8"/>
  <c r="M282" i="8"/>
  <c r="L282" i="8"/>
  <c r="K282" i="8"/>
  <c r="J282" i="8"/>
  <c r="M281" i="8"/>
  <c r="L281" i="8"/>
  <c r="K281" i="8"/>
  <c r="J281" i="8"/>
  <c r="M280" i="8"/>
  <c r="L280" i="8"/>
  <c r="K280" i="8"/>
  <c r="J280" i="8"/>
  <c r="M279" i="8"/>
  <c r="L279" i="8"/>
  <c r="K279" i="8"/>
  <c r="J279" i="8"/>
  <c r="M278" i="8"/>
  <c r="L278" i="8"/>
  <c r="K278" i="8"/>
  <c r="J278" i="8"/>
  <c r="M277" i="8"/>
  <c r="L277" i="8"/>
  <c r="K277" i="8"/>
  <c r="J277" i="8"/>
  <c r="M276" i="8"/>
  <c r="L276" i="8"/>
  <c r="K276" i="8"/>
  <c r="J276" i="8"/>
  <c r="M275" i="8"/>
  <c r="L275" i="8"/>
  <c r="K275" i="8"/>
  <c r="J275" i="8"/>
  <c r="M274" i="8"/>
  <c r="L274" i="8"/>
  <c r="K274" i="8"/>
  <c r="J274" i="8"/>
  <c r="M273" i="8"/>
  <c r="L273" i="8"/>
  <c r="K273" i="8"/>
  <c r="J273" i="8"/>
  <c r="M272" i="8"/>
  <c r="L272" i="8"/>
  <c r="K272" i="8"/>
  <c r="J272" i="8"/>
  <c r="M271" i="8"/>
  <c r="L271" i="8"/>
  <c r="K271" i="8"/>
  <c r="J271" i="8"/>
  <c r="M270" i="8"/>
  <c r="L270" i="8"/>
  <c r="K270" i="8"/>
  <c r="J270" i="8"/>
  <c r="M269" i="8"/>
  <c r="L269" i="8"/>
  <c r="K269" i="8"/>
  <c r="J269" i="8"/>
  <c r="M268" i="8"/>
  <c r="L268" i="8"/>
  <c r="K268" i="8"/>
  <c r="J268" i="8"/>
  <c r="M267" i="8"/>
  <c r="L267" i="8"/>
  <c r="K267" i="8"/>
  <c r="J267" i="8"/>
  <c r="M266" i="8"/>
  <c r="L266" i="8"/>
  <c r="K266" i="8"/>
  <c r="J266" i="8"/>
  <c r="M265" i="8"/>
  <c r="L265" i="8"/>
  <c r="K265" i="8"/>
  <c r="J265" i="8"/>
  <c r="M264" i="8"/>
  <c r="L264" i="8"/>
  <c r="K264" i="8"/>
  <c r="J264" i="8"/>
  <c r="M263" i="8"/>
  <c r="L263" i="8"/>
  <c r="K263" i="8"/>
  <c r="J263" i="8"/>
  <c r="M262" i="8"/>
  <c r="L262" i="8"/>
  <c r="K262" i="8"/>
  <c r="J262" i="8"/>
  <c r="M261" i="8"/>
  <c r="L261" i="8"/>
  <c r="K261" i="8"/>
  <c r="J261" i="8"/>
  <c r="M260" i="8"/>
  <c r="L260" i="8"/>
  <c r="K260" i="8"/>
  <c r="J260" i="8"/>
  <c r="M259" i="8"/>
  <c r="L259" i="8"/>
  <c r="K259" i="8"/>
  <c r="J259" i="8"/>
  <c r="M258" i="8"/>
  <c r="L258" i="8"/>
  <c r="K258" i="8"/>
  <c r="J258" i="8"/>
  <c r="M257" i="8"/>
  <c r="L257" i="8"/>
  <c r="K257" i="8"/>
  <c r="J257" i="8"/>
  <c r="M256" i="8"/>
  <c r="L256" i="8"/>
  <c r="K256" i="8"/>
  <c r="J256" i="8"/>
  <c r="M255" i="8"/>
  <c r="L255" i="8"/>
  <c r="K255" i="8"/>
  <c r="J255" i="8"/>
  <c r="M254" i="8"/>
  <c r="L254" i="8"/>
  <c r="K254" i="8"/>
  <c r="J254" i="8"/>
  <c r="M253" i="8"/>
  <c r="L253" i="8"/>
  <c r="K253" i="8"/>
  <c r="J253" i="8"/>
  <c r="M252" i="8"/>
  <c r="L252" i="8"/>
  <c r="K252" i="8"/>
  <c r="J252" i="8"/>
  <c r="M251" i="8"/>
  <c r="L251" i="8"/>
  <c r="K251" i="8"/>
  <c r="J251" i="8"/>
  <c r="M250" i="8"/>
  <c r="L250" i="8"/>
  <c r="K250" i="8"/>
  <c r="J250" i="8"/>
  <c r="M249" i="8"/>
  <c r="L249" i="8"/>
  <c r="K249" i="8"/>
  <c r="J249" i="8"/>
  <c r="M248" i="8"/>
  <c r="L248" i="8"/>
  <c r="K248" i="8"/>
  <c r="J248" i="8"/>
  <c r="M247" i="8"/>
  <c r="L247" i="8"/>
  <c r="K247" i="8"/>
  <c r="J247" i="8"/>
  <c r="M246" i="8"/>
  <c r="L246" i="8"/>
  <c r="K246" i="8"/>
  <c r="J246" i="8"/>
  <c r="M245" i="8"/>
  <c r="L245" i="8"/>
  <c r="K245" i="8"/>
  <c r="J245" i="8"/>
  <c r="M244" i="8"/>
  <c r="L244" i="8"/>
  <c r="K244" i="8"/>
  <c r="J244" i="8"/>
  <c r="M243" i="8"/>
  <c r="L243" i="8"/>
  <c r="K243" i="8"/>
  <c r="J243" i="8"/>
  <c r="M242" i="8"/>
  <c r="L242" i="8"/>
  <c r="K242" i="8"/>
  <c r="J242" i="8"/>
  <c r="M241" i="8"/>
  <c r="L241" i="8"/>
  <c r="K241" i="8"/>
  <c r="J241" i="8"/>
  <c r="M240" i="8"/>
  <c r="L240" i="8"/>
  <c r="K240" i="8"/>
  <c r="J240" i="8"/>
  <c r="M239" i="8"/>
  <c r="L239" i="8"/>
  <c r="K239" i="8"/>
  <c r="J239" i="8"/>
  <c r="M238" i="8"/>
  <c r="L238" i="8"/>
  <c r="K238" i="8"/>
  <c r="J238" i="8"/>
  <c r="M237" i="8"/>
  <c r="L237" i="8"/>
  <c r="K237" i="8"/>
  <c r="J237" i="8"/>
  <c r="M236" i="8"/>
  <c r="L236" i="8"/>
  <c r="K236" i="8"/>
  <c r="J236" i="8"/>
  <c r="M235" i="8"/>
  <c r="L235" i="8"/>
  <c r="K235" i="8"/>
  <c r="J235" i="8"/>
  <c r="M234" i="8"/>
  <c r="L234" i="8"/>
  <c r="K234" i="8"/>
  <c r="J234" i="8"/>
  <c r="M233" i="8"/>
  <c r="L233" i="8"/>
  <c r="K233" i="8"/>
  <c r="J233" i="8"/>
  <c r="M231" i="8"/>
  <c r="L231" i="8"/>
  <c r="K231" i="8"/>
  <c r="J231" i="8"/>
  <c r="M230" i="8"/>
  <c r="L230" i="8"/>
  <c r="K230" i="8"/>
  <c r="J230" i="8"/>
  <c r="M229" i="8"/>
  <c r="L229" i="8"/>
  <c r="K229" i="8"/>
  <c r="J229" i="8"/>
  <c r="M228" i="8"/>
  <c r="L228" i="8"/>
  <c r="K228" i="8"/>
  <c r="J228" i="8"/>
  <c r="M227" i="8"/>
  <c r="L227" i="8"/>
  <c r="K227" i="8"/>
  <c r="J227" i="8"/>
  <c r="M226" i="8"/>
  <c r="L226" i="8"/>
  <c r="K226" i="8"/>
  <c r="J226" i="8"/>
  <c r="M225" i="8"/>
  <c r="L225" i="8"/>
  <c r="K225" i="8"/>
  <c r="J225" i="8"/>
  <c r="M224" i="8"/>
  <c r="L224" i="8"/>
  <c r="K224" i="8"/>
  <c r="J224" i="8"/>
  <c r="M223" i="8"/>
  <c r="L223" i="8"/>
  <c r="K223" i="8"/>
  <c r="J223" i="8"/>
  <c r="M222" i="8"/>
  <c r="L222" i="8"/>
  <c r="K222" i="8"/>
  <c r="J222" i="8"/>
  <c r="M221" i="8"/>
  <c r="L221" i="8"/>
  <c r="K221" i="8"/>
  <c r="J221" i="8"/>
  <c r="M220" i="8"/>
  <c r="L220" i="8"/>
  <c r="K220" i="8"/>
  <c r="J220" i="8"/>
  <c r="M219" i="8"/>
  <c r="L219" i="8"/>
  <c r="K219" i="8"/>
  <c r="J219" i="8"/>
  <c r="M218" i="8"/>
  <c r="L218" i="8"/>
  <c r="K218" i="8"/>
  <c r="J218" i="8"/>
  <c r="M217" i="8"/>
  <c r="L217" i="8"/>
  <c r="K217" i="8"/>
  <c r="J217" i="8"/>
  <c r="M216" i="8"/>
  <c r="L216" i="8"/>
  <c r="K216" i="8"/>
  <c r="J216" i="8"/>
  <c r="M215" i="8"/>
  <c r="L215" i="8"/>
  <c r="K215" i="8"/>
  <c r="J215" i="8"/>
  <c r="M214" i="8"/>
  <c r="L214" i="8"/>
  <c r="K214" i="8"/>
  <c r="J214" i="8"/>
  <c r="M213" i="8"/>
  <c r="L213" i="8"/>
  <c r="K213" i="8"/>
  <c r="J213" i="8"/>
  <c r="M212" i="8"/>
  <c r="L212" i="8"/>
  <c r="K212" i="8"/>
  <c r="J212" i="8"/>
  <c r="M211" i="8"/>
  <c r="L211" i="8"/>
  <c r="K211" i="8"/>
  <c r="J211" i="8"/>
  <c r="M210" i="8"/>
  <c r="L210" i="8"/>
  <c r="K210" i="8"/>
  <c r="J210" i="8"/>
  <c r="M209" i="8"/>
  <c r="L209" i="8"/>
  <c r="K209" i="8"/>
  <c r="J209" i="8"/>
  <c r="M208" i="8"/>
  <c r="L208" i="8"/>
  <c r="K208" i="8"/>
  <c r="J208" i="8"/>
  <c r="M207" i="8"/>
  <c r="L207" i="8"/>
  <c r="K207" i="8"/>
  <c r="J207" i="8"/>
  <c r="M206" i="8"/>
  <c r="L206" i="8"/>
  <c r="K206" i="8"/>
  <c r="J206" i="8"/>
  <c r="M205" i="8"/>
  <c r="L205" i="8"/>
  <c r="K205" i="8"/>
  <c r="J205" i="8"/>
  <c r="M204" i="8"/>
  <c r="L204" i="8"/>
  <c r="K204" i="8"/>
  <c r="J204" i="8"/>
  <c r="M203" i="8"/>
  <c r="L203" i="8"/>
  <c r="K203" i="8"/>
  <c r="J203" i="8"/>
  <c r="M202" i="8"/>
  <c r="L202" i="8"/>
  <c r="K202" i="8"/>
  <c r="J202" i="8"/>
  <c r="M201" i="8"/>
  <c r="L201" i="8"/>
  <c r="K201" i="8"/>
  <c r="J201" i="8"/>
  <c r="M200" i="8"/>
  <c r="L200" i="8"/>
  <c r="K200" i="8"/>
  <c r="J200" i="8"/>
  <c r="M199" i="8"/>
  <c r="L199" i="8"/>
  <c r="K199" i="8"/>
  <c r="J199" i="8"/>
  <c r="M198" i="8"/>
  <c r="L198" i="8"/>
  <c r="K198" i="8"/>
  <c r="J198" i="8"/>
  <c r="M197" i="8"/>
  <c r="L197" i="8"/>
  <c r="K197" i="8"/>
  <c r="J197" i="8"/>
  <c r="M196" i="8"/>
  <c r="L196" i="8"/>
  <c r="K196" i="8"/>
  <c r="J196" i="8"/>
  <c r="M195" i="8"/>
  <c r="L195" i="8"/>
  <c r="K195" i="8"/>
  <c r="J195" i="8"/>
  <c r="M194" i="8"/>
  <c r="L194" i="8"/>
  <c r="K194" i="8"/>
  <c r="J194" i="8"/>
  <c r="M193" i="8"/>
  <c r="L193" i="8"/>
  <c r="K193" i="8"/>
  <c r="J193" i="8"/>
  <c r="M192" i="8"/>
  <c r="L192" i="8"/>
  <c r="K192" i="8"/>
  <c r="J192" i="8"/>
  <c r="M191" i="8"/>
  <c r="L191" i="8"/>
  <c r="K191" i="8"/>
  <c r="J191" i="8"/>
  <c r="M190" i="8"/>
  <c r="L190" i="8"/>
  <c r="K190" i="8"/>
  <c r="J190" i="8"/>
  <c r="M189" i="8"/>
  <c r="L189" i="8"/>
  <c r="K189" i="8"/>
  <c r="J189" i="8"/>
  <c r="M188" i="8"/>
  <c r="L188" i="8"/>
  <c r="K188" i="8"/>
  <c r="J188" i="8"/>
  <c r="M187" i="8"/>
  <c r="L187" i="8"/>
  <c r="K187" i="8"/>
  <c r="J187" i="8"/>
  <c r="M186" i="8"/>
  <c r="L186" i="8"/>
  <c r="K186" i="8"/>
  <c r="J186" i="8"/>
  <c r="M185" i="8"/>
  <c r="L185" i="8"/>
  <c r="K185" i="8"/>
  <c r="J185" i="8"/>
  <c r="M184" i="8"/>
  <c r="L184" i="8"/>
  <c r="K184" i="8"/>
  <c r="J184" i="8"/>
  <c r="M183" i="8"/>
  <c r="L183" i="8"/>
  <c r="K183" i="8"/>
  <c r="J183" i="8"/>
  <c r="M182" i="8"/>
  <c r="L182" i="8"/>
  <c r="K182" i="8"/>
  <c r="J182" i="8"/>
  <c r="M181" i="8"/>
  <c r="L181" i="8"/>
  <c r="K181" i="8"/>
  <c r="J181" i="8"/>
  <c r="M180" i="8"/>
  <c r="L180" i="8"/>
  <c r="K180" i="8"/>
  <c r="J180" i="8"/>
  <c r="M179" i="8"/>
  <c r="L179" i="8"/>
  <c r="K179" i="8"/>
  <c r="J179" i="8"/>
  <c r="M178" i="8"/>
  <c r="L178" i="8"/>
  <c r="K178" i="8"/>
  <c r="J178" i="8"/>
  <c r="M177" i="8"/>
  <c r="L177" i="8"/>
  <c r="K177" i="8"/>
  <c r="J177" i="8"/>
  <c r="M176" i="8"/>
  <c r="L176" i="8"/>
  <c r="K176" i="8"/>
  <c r="J176" i="8"/>
  <c r="M175" i="8"/>
  <c r="L175" i="8"/>
  <c r="K175" i="8"/>
  <c r="J175" i="8"/>
  <c r="M174" i="8"/>
  <c r="L174" i="8"/>
  <c r="K174" i="8"/>
  <c r="J174" i="8"/>
  <c r="M173" i="8"/>
  <c r="L173" i="8"/>
  <c r="K173" i="8"/>
  <c r="J173" i="8"/>
  <c r="M172" i="8"/>
  <c r="L172" i="8"/>
  <c r="K172" i="8"/>
  <c r="J172" i="8"/>
  <c r="M171" i="8"/>
  <c r="L171" i="8"/>
  <c r="K171" i="8"/>
  <c r="J171" i="8"/>
  <c r="M170" i="8"/>
  <c r="L170" i="8"/>
  <c r="K170" i="8"/>
  <c r="J170" i="8"/>
  <c r="M169" i="8"/>
  <c r="L169" i="8"/>
  <c r="K169" i="8"/>
  <c r="J169" i="8"/>
  <c r="M168" i="8"/>
  <c r="L168" i="8"/>
  <c r="K168" i="8"/>
  <c r="J168" i="8"/>
  <c r="M167" i="8"/>
  <c r="L167" i="8"/>
  <c r="K167" i="8"/>
  <c r="J167" i="8"/>
  <c r="M166" i="8"/>
  <c r="L166" i="8"/>
  <c r="K166" i="8"/>
  <c r="J166" i="8"/>
  <c r="M165" i="8"/>
  <c r="L165" i="8"/>
  <c r="K165" i="8"/>
  <c r="J165" i="8"/>
  <c r="M164" i="8"/>
  <c r="L164" i="8"/>
  <c r="K164" i="8"/>
  <c r="J164" i="8"/>
  <c r="M163" i="8"/>
  <c r="L163" i="8"/>
  <c r="K163" i="8"/>
  <c r="J163" i="8"/>
  <c r="M162" i="8"/>
  <c r="L162" i="8"/>
  <c r="K162" i="8"/>
  <c r="J162" i="8"/>
  <c r="M161" i="8"/>
  <c r="L161" i="8"/>
  <c r="K161" i="8"/>
  <c r="J161" i="8"/>
  <c r="M160" i="8"/>
  <c r="L160" i="8"/>
  <c r="K160" i="8"/>
  <c r="J160" i="8"/>
  <c r="M159" i="8"/>
  <c r="L159" i="8"/>
  <c r="K159" i="8"/>
  <c r="J159" i="8"/>
  <c r="M158" i="8"/>
  <c r="L158" i="8"/>
  <c r="K158" i="8"/>
  <c r="J158" i="8"/>
  <c r="M157" i="8"/>
  <c r="L157" i="8"/>
  <c r="K157" i="8"/>
  <c r="J157" i="8"/>
  <c r="M156" i="8"/>
  <c r="L156" i="8"/>
  <c r="K156" i="8"/>
  <c r="J156" i="8"/>
  <c r="M155" i="8"/>
  <c r="L155" i="8"/>
  <c r="K155" i="8"/>
  <c r="J155" i="8"/>
  <c r="M154" i="8"/>
  <c r="L154" i="8"/>
  <c r="K154" i="8"/>
  <c r="J154" i="8"/>
  <c r="M153" i="8"/>
  <c r="L153" i="8"/>
  <c r="K153" i="8"/>
  <c r="J153" i="8"/>
  <c r="M152" i="8"/>
  <c r="L152" i="8"/>
  <c r="K152" i="8"/>
  <c r="J152" i="8"/>
  <c r="M151" i="8"/>
  <c r="L151" i="8"/>
  <c r="K151" i="8"/>
  <c r="J151" i="8"/>
  <c r="M150" i="8"/>
  <c r="L150" i="8"/>
  <c r="K150" i="8"/>
  <c r="J150" i="8"/>
  <c r="M149" i="8"/>
  <c r="L149" i="8"/>
  <c r="K149" i="8"/>
  <c r="J149" i="8"/>
  <c r="M148" i="8"/>
  <c r="L148" i="8"/>
  <c r="K148" i="8"/>
  <c r="J148" i="8"/>
  <c r="M147" i="8"/>
  <c r="L147" i="8"/>
  <c r="K147" i="8"/>
  <c r="J147" i="8"/>
  <c r="M146" i="8"/>
  <c r="L146" i="8"/>
  <c r="K146" i="8"/>
  <c r="J146" i="8"/>
  <c r="M145" i="8"/>
  <c r="L145" i="8"/>
  <c r="K145" i="8"/>
  <c r="J145" i="8"/>
  <c r="M144" i="8"/>
  <c r="L144" i="8"/>
  <c r="K144" i="8"/>
  <c r="J144" i="8"/>
  <c r="M143" i="8"/>
  <c r="L143" i="8"/>
  <c r="K143" i="8"/>
  <c r="J143" i="8"/>
  <c r="M142" i="8"/>
  <c r="L142" i="8"/>
  <c r="K142" i="8"/>
  <c r="J142" i="8"/>
  <c r="M141" i="8"/>
  <c r="L141" i="8"/>
  <c r="K141" i="8"/>
  <c r="J141" i="8"/>
  <c r="M140" i="8"/>
  <c r="L140" i="8"/>
  <c r="K140" i="8"/>
  <c r="J140" i="8"/>
  <c r="M139" i="8"/>
  <c r="L139" i="8"/>
  <c r="K139" i="8"/>
  <c r="J139" i="8"/>
  <c r="M138" i="8"/>
  <c r="L138" i="8"/>
  <c r="K138" i="8"/>
  <c r="J138" i="8"/>
  <c r="M137" i="8"/>
  <c r="L137" i="8"/>
  <c r="K137" i="8"/>
  <c r="J137" i="8"/>
  <c r="M136" i="8"/>
  <c r="L136" i="8"/>
  <c r="K136" i="8"/>
  <c r="J136" i="8"/>
  <c r="M135" i="8"/>
  <c r="L135" i="8"/>
  <c r="K135" i="8"/>
  <c r="J135" i="8"/>
  <c r="M134" i="8"/>
  <c r="L134" i="8"/>
  <c r="K134" i="8"/>
  <c r="J134" i="8"/>
  <c r="M133" i="8"/>
  <c r="L133" i="8"/>
  <c r="K133" i="8"/>
  <c r="J133" i="8"/>
  <c r="M132" i="8"/>
  <c r="L132" i="8"/>
  <c r="K132" i="8"/>
  <c r="J132" i="8"/>
  <c r="M131" i="8"/>
  <c r="L131" i="8"/>
  <c r="K131" i="8"/>
  <c r="J131" i="8"/>
  <c r="M130" i="8"/>
  <c r="L130" i="8"/>
  <c r="K130" i="8"/>
  <c r="J130" i="8"/>
  <c r="M129" i="8"/>
  <c r="L129" i="8"/>
  <c r="K129" i="8"/>
  <c r="J129" i="8"/>
  <c r="M128" i="8"/>
  <c r="L128" i="8"/>
  <c r="K128" i="8"/>
  <c r="J128" i="8"/>
  <c r="M127" i="8"/>
  <c r="L127" i="8"/>
  <c r="K127" i="8"/>
  <c r="J127" i="8"/>
  <c r="M126" i="8"/>
  <c r="L126" i="8"/>
  <c r="K126" i="8"/>
  <c r="J126" i="8"/>
  <c r="M125" i="8"/>
  <c r="L125" i="8"/>
  <c r="K125" i="8"/>
  <c r="J125" i="8"/>
  <c r="M124" i="8"/>
  <c r="L124" i="8"/>
  <c r="K124" i="8"/>
  <c r="J124" i="8"/>
  <c r="M123" i="8"/>
  <c r="L123" i="8"/>
  <c r="K123" i="8"/>
  <c r="J123" i="8"/>
  <c r="M122" i="8"/>
  <c r="L122" i="8"/>
  <c r="K122" i="8"/>
  <c r="J122" i="8"/>
  <c r="M121" i="8"/>
  <c r="L121" i="8"/>
  <c r="K121" i="8"/>
  <c r="J121" i="8"/>
  <c r="M120" i="8"/>
  <c r="L120" i="8"/>
  <c r="K120" i="8"/>
  <c r="J120" i="8"/>
  <c r="M119" i="8"/>
  <c r="L119" i="8"/>
  <c r="K119" i="8"/>
  <c r="J119" i="8"/>
  <c r="M118" i="8"/>
  <c r="L118" i="8"/>
  <c r="K118" i="8"/>
  <c r="J118" i="8"/>
  <c r="M117" i="8"/>
  <c r="L117" i="8"/>
  <c r="K117" i="8"/>
  <c r="J117" i="8"/>
  <c r="M116" i="8"/>
  <c r="L116" i="8"/>
  <c r="K116" i="8"/>
  <c r="J116" i="8"/>
  <c r="M115" i="8"/>
  <c r="L115" i="8"/>
  <c r="K115" i="8"/>
  <c r="J115" i="8"/>
  <c r="M114" i="8"/>
  <c r="L114" i="8"/>
  <c r="K114" i="8"/>
  <c r="J114" i="8"/>
  <c r="M113" i="8"/>
  <c r="L113" i="8"/>
  <c r="K113" i="8"/>
  <c r="J113" i="8"/>
  <c r="M112" i="8"/>
  <c r="L112" i="8"/>
  <c r="K112" i="8"/>
  <c r="J112" i="8"/>
  <c r="M111" i="8"/>
  <c r="L111" i="8"/>
  <c r="K111" i="8"/>
  <c r="J111" i="8"/>
  <c r="M110" i="8"/>
  <c r="L110" i="8"/>
  <c r="K110" i="8"/>
  <c r="J110" i="8"/>
  <c r="M109" i="8"/>
  <c r="L109" i="8"/>
  <c r="K109" i="8"/>
  <c r="J109" i="8"/>
  <c r="M108" i="8"/>
  <c r="L108" i="8"/>
  <c r="K108" i="8"/>
  <c r="J108" i="8"/>
  <c r="M107" i="8"/>
  <c r="L107" i="8"/>
  <c r="K107" i="8"/>
  <c r="J107" i="8"/>
  <c r="M106" i="8"/>
  <c r="L106" i="8"/>
  <c r="K106" i="8"/>
  <c r="J106" i="8"/>
  <c r="M105" i="8"/>
  <c r="L105" i="8"/>
  <c r="K105" i="8"/>
  <c r="J105" i="8"/>
  <c r="M104" i="8"/>
  <c r="L104" i="8"/>
  <c r="K104" i="8"/>
  <c r="J104" i="8"/>
  <c r="M103" i="8"/>
  <c r="L103" i="8"/>
  <c r="K103" i="8"/>
  <c r="J103" i="8"/>
  <c r="M102" i="8"/>
  <c r="L102" i="8"/>
  <c r="K102" i="8"/>
  <c r="J102" i="8"/>
  <c r="M101" i="8"/>
  <c r="L101" i="8"/>
  <c r="K101" i="8"/>
  <c r="J101" i="8"/>
  <c r="M100" i="8"/>
  <c r="L100" i="8"/>
  <c r="K100" i="8"/>
  <c r="J100" i="8"/>
  <c r="M99" i="8"/>
  <c r="L99" i="8"/>
  <c r="K99" i="8"/>
  <c r="J99" i="8"/>
  <c r="M98" i="8"/>
  <c r="L98" i="8"/>
  <c r="K98" i="8"/>
  <c r="J98" i="8"/>
  <c r="M97" i="8"/>
  <c r="L97" i="8"/>
  <c r="K97" i="8"/>
  <c r="J97" i="8"/>
  <c r="M96" i="8"/>
  <c r="L96" i="8"/>
  <c r="K96" i="8"/>
  <c r="J96" i="8"/>
  <c r="M95" i="8"/>
  <c r="L95" i="8"/>
  <c r="K95" i="8"/>
  <c r="J95" i="8"/>
  <c r="M94" i="8"/>
  <c r="L94" i="8"/>
  <c r="K94" i="8"/>
  <c r="J94" i="8"/>
  <c r="M93" i="8"/>
  <c r="L93" i="8"/>
  <c r="K93" i="8"/>
  <c r="J93" i="8"/>
  <c r="M92" i="8"/>
  <c r="L92" i="8"/>
  <c r="K92" i="8"/>
  <c r="J92" i="8"/>
  <c r="M91" i="8"/>
  <c r="L91" i="8"/>
  <c r="K91" i="8"/>
  <c r="J91" i="8"/>
  <c r="M90" i="8"/>
  <c r="L90" i="8"/>
  <c r="K90" i="8"/>
  <c r="J90" i="8"/>
  <c r="M89" i="8"/>
  <c r="L89" i="8"/>
  <c r="K89" i="8"/>
  <c r="J89" i="8"/>
  <c r="M88" i="8"/>
  <c r="L88" i="8"/>
  <c r="K88" i="8"/>
  <c r="J88" i="8"/>
  <c r="M87" i="8"/>
  <c r="L87" i="8"/>
  <c r="K87" i="8"/>
  <c r="J87" i="8"/>
  <c r="M86" i="8"/>
  <c r="L86" i="8"/>
  <c r="K86" i="8"/>
  <c r="J86" i="8"/>
  <c r="M85" i="8"/>
  <c r="L85" i="8"/>
  <c r="K85" i="8"/>
  <c r="J85" i="8"/>
  <c r="M84" i="8"/>
  <c r="L84" i="8"/>
  <c r="K84" i="8"/>
  <c r="J84" i="8"/>
  <c r="M83" i="8"/>
  <c r="L83" i="8"/>
  <c r="K83" i="8"/>
  <c r="J83" i="8"/>
  <c r="M82" i="8"/>
  <c r="L82" i="8"/>
  <c r="K82" i="8"/>
  <c r="J82" i="8"/>
  <c r="M81" i="8"/>
  <c r="L81" i="8"/>
  <c r="K81" i="8"/>
  <c r="J81" i="8"/>
  <c r="M80" i="8"/>
  <c r="L80" i="8"/>
  <c r="K80" i="8"/>
  <c r="J80" i="8"/>
  <c r="M79" i="8"/>
  <c r="L79" i="8"/>
  <c r="K79" i="8"/>
  <c r="J79" i="8"/>
  <c r="M78" i="8"/>
  <c r="L78" i="8"/>
  <c r="K78" i="8"/>
  <c r="J78" i="8"/>
  <c r="M77" i="8"/>
  <c r="L77" i="8"/>
  <c r="K77" i="8"/>
  <c r="J77" i="8"/>
  <c r="M76" i="8"/>
  <c r="L76" i="8"/>
  <c r="K76" i="8"/>
  <c r="J76" i="8"/>
  <c r="M75" i="8"/>
  <c r="L75" i="8"/>
  <c r="K75" i="8"/>
  <c r="J75" i="8"/>
  <c r="M74" i="8"/>
  <c r="L74" i="8"/>
  <c r="K74" i="8"/>
  <c r="J74" i="8"/>
  <c r="M73" i="8"/>
  <c r="L73" i="8"/>
  <c r="K73" i="8"/>
  <c r="J73" i="8"/>
  <c r="M72" i="8"/>
  <c r="L72" i="8"/>
  <c r="K72" i="8"/>
  <c r="J72" i="8"/>
  <c r="M71" i="8"/>
  <c r="L71" i="8"/>
  <c r="K71" i="8"/>
  <c r="J71" i="8"/>
  <c r="M70" i="8"/>
  <c r="L70" i="8"/>
  <c r="K70" i="8"/>
  <c r="J70" i="8"/>
  <c r="M69" i="8"/>
  <c r="L69" i="8"/>
  <c r="K69" i="8"/>
  <c r="J69" i="8"/>
  <c r="M68" i="8"/>
  <c r="L68" i="8"/>
  <c r="K68" i="8"/>
  <c r="J68" i="8"/>
  <c r="M67" i="8"/>
  <c r="L67" i="8"/>
  <c r="K67" i="8"/>
  <c r="J67" i="8"/>
  <c r="M66" i="8"/>
  <c r="L66" i="8"/>
  <c r="K66" i="8"/>
  <c r="J66" i="8"/>
  <c r="M65" i="8"/>
  <c r="L65" i="8"/>
  <c r="K65" i="8"/>
  <c r="J65" i="8"/>
  <c r="M64" i="8"/>
  <c r="L64" i="8"/>
  <c r="K64" i="8"/>
  <c r="J64" i="8"/>
  <c r="M63" i="8"/>
  <c r="L63" i="8"/>
  <c r="K63" i="8"/>
  <c r="J63" i="8"/>
  <c r="M62" i="8"/>
  <c r="L62" i="8"/>
  <c r="K62" i="8"/>
  <c r="J62" i="8"/>
  <c r="M61" i="8"/>
  <c r="L61" i="8"/>
  <c r="K61" i="8"/>
  <c r="J61" i="8"/>
  <c r="M60" i="8"/>
  <c r="L60" i="8"/>
  <c r="K60" i="8"/>
  <c r="J60" i="8"/>
  <c r="M59" i="8"/>
  <c r="L59" i="8"/>
  <c r="K59" i="8"/>
  <c r="J59" i="8"/>
  <c r="M58" i="8"/>
  <c r="L58" i="8"/>
  <c r="K58" i="8"/>
  <c r="J58" i="8"/>
  <c r="M57" i="8"/>
  <c r="L57" i="8"/>
  <c r="K57" i="8"/>
  <c r="J57" i="8"/>
  <c r="M56" i="8"/>
  <c r="L56" i="8"/>
  <c r="K56" i="8"/>
  <c r="J56" i="8"/>
  <c r="M55" i="8"/>
  <c r="L55" i="8"/>
  <c r="K55" i="8"/>
  <c r="J55" i="8"/>
  <c r="M54" i="8"/>
  <c r="L54" i="8"/>
  <c r="K54" i="8"/>
  <c r="J54" i="8"/>
  <c r="M53" i="8"/>
  <c r="L53" i="8"/>
  <c r="K53" i="8"/>
  <c r="J53" i="8"/>
  <c r="M52" i="8"/>
  <c r="L52" i="8"/>
  <c r="K52" i="8"/>
  <c r="J52" i="8"/>
  <c r="M51" i="8"/>
  <c r="L51" i="8"/>
  <c r="K51" i="8"/>
  <c r="J51" i="8"/>
  <c r="M50" i="8"/>
  <c r="L50" i="8"/>
  <c r="K50" i="8"/>
  <c r="J50" i="8"/>
  <c r="M49" i="8"/>
  <c r="L49" i="8"/>
  <c r="K49" i="8"/>
  <c r="J49" i="8"/>
  <c r="M48" i="8"/>
  <c r="L48" i="8"/>
  <c r="K48" i="8"/>
  <c r="J48" i="8"/>
  <c r="M47" i="8"/>
  <c r="L47" i="8"/>
  <c r="K47" i="8"/>
  <c r="J47" i="8"/>
  <c r="M46" i="8"/>
  <c r="L46" i="8"/>
  <c r="K46" i="8"/>
  <c r="J46" i="8"/>
  <c r="M45" i="8"/>
  <c r="L45" i="8"/>
  <c r="K45" i="8"/>
  <c r="J45" i="8"/>
  <c r="M44" i="8"/>
  <c r="L44" i="8"/>
  <c r="K44" i="8"/>
  <c r="J44" i="8"/>
  <c r="M43" i="8"/>
  <c r="L43" i="8"/>
  <c r="K43" i="8"/>
  <c r="J43" i="8"/>
  <c r="M42" i="8"/>
  <c r="L42" i="8"/>
  <c r="K42" i="8"/>
  <c r="J42" i="8"/>
  <c r="M41" i="8"/>
  <c r="L41" i="8"/>
  <c r="K41" i="8"/>
  <c r="J41" i="8"/>
  <c r="M40" i="8"/>
  <c r="L40" i="8"/>
  <c r="K40" i="8"/>
  <c r="J40" i="8"/>
  <c r="M39" i="8"/>
  <c r="L39" i="8"/>
  <c r="K39" i="8"/>
  <c r="J39" i="8"/>
  <c r="M38" i="8"/>
  <c r="L38" i="8"/>
  <c r="K38" i="8"/>
  <c r="J38" i="8"/>
  <c r="M37" i="8"/>
  <c r="L37" i="8"/>
  <c r="K37" i="8"/>
  <c r="J37" i="8"/>
  <c r="M36" i="8"/>
  <c r="L36" i="8"/>
  <c r="K36" i="8"/>
  <c r="J36" i="8"/>
  <c r="M35" i="8"/>
  <c r="L35" i="8"/>
  <c r="K35" i="8"/>
  <c r="J35" i="8"/>
  <c r="M34" i="8"/>
  <c r="L34" i="8"/>
  <c r="K34" i="8"/>
  <c r="J34" i="8"/>
  <c r="M33" i="8"/>
  <c r="L33" i="8"/>
  <c r="K33" i="8"/>
  <c r="J33" i="8"/>
  <c r="M32" i="8"/>
  <c r="L32" i="8"/>
  <c r="K32" i="8"/>
  <c r="J32" i="8"/>
  <c r="M31" i="8"/>
  <c r="L31" i="8"/>
  <c r="K31" i="8"/>
  <c r="J31" i="8"/>
  <c r="M30" i="8"/>
  <c r="L30" i="8"/>
  <c r="K30" i="8"/>
  <c r="J30" i="8"/>
  <c r="M29" i="8"/>
  <c r="L29" i="8"/>
  <c r="K29" i="8"/>
  <c r="J29" i="8"/>
  <c r="M28" i="8"/>
  <c r="L28" i="8"/>
  <c r="K28" i="8"/>
  <c r="J28" i="8"/>
  <c r="M27" i="8"/>
  <c r="L27" i="8"/>
  <c r="K27" i="8"/>
  <c r="J27" i="8"/>
  <c r="M26" i="8"/>
  <c r="L26" i="8"/>
  <c r="K26" i="8"/>
  <c r="J26" i="8"/>
  <c r="M25" i="8"/>
  <c r="L25" i="8"/>
  <c r="K25" i="8"/>
  <c r="J25" i="8"/>
  <c r="M24" i="8"/>
  <c r="L24" i="8"/>
  <c r="K24" i="8"/>
  <c r="J24" i="8"/>
  <c r="M23" i="8"/>
  <c r="L23" i="8"/>
  <c r="K23" i="8"/>
  <c r="J23" i="8"/>
  <c r="M22" i="8"/>
  <c r="L22" i="8"/>
  <c r="K22" i="8"/>
  <c r="J22" i="8"/>
  <c r="M21" i="8"/>
  <c r="L21" i="8"/>
  <c r="K21" i="8"/>
  <c r="J21" i="8"/>
  <c r="M20" i="8"/>
  <c r="L20" i="8"/>
  <c r="K20" i="8"/>
  <c r="J20" i="8"/>
  <c r="M19" i="8"/>
  <c r="L19" i="8"/>
  <c r="K19" i="8"/>
  <c r="J19" i="8"/>
  <c r="M18" i="8"/>
  <c r="L18" i="8"/>
  <c r="K18" i="8"/>
  <c r="J18" i="8"/>
  <c r="M17" i="8"/>
  <c r="L17" i="8"/>
  <c r="K17" i="8"/>
  <c r="J17" i="8"/>
  <c r="M16" i="8"/>
  <c r="L16" i="8"/>
  <c r="K16" i="8"/>
  <c r="J16" i="8"/>
  <c r="M15" i="8"/>
  <c r="L15" i="8"/>
  <c r="K15" i="8"/>
  <c r="J15" i="8"/>
  <c r="M14" i="8"/>
  <c r="L14" i="8"/>
  <c r="K14" i="8"/>
  <c r="J14" i="8"/>
  <c r="M13" i="8"/>
  <c r="L13" i="8"/>
  <c r="K13" i="8"/>
  <c r="J13" i="8"/>
  <c r="M12" i="8"/>
  <c r="L12" i="8"/>
  <c r="K12" i="8"/>
  <c r="J12" i="8"/>
  <c r="M11" i="8"/>
  <c r="L11" i="8"/>
  <c r="K11" i="8"/>
  <c r="J11" i="8"/>
  <c r="M10" i="8"/>
  <c r="L10" i="8"/>
  <c r="K10" i="8"/>
  <c r="J10" i="8"/>
  <c r="M9" i="8"/>
  <c r="L9" i="8"/>
  <c r="K9" i="8"/>
  <c r="J9" i="8"/>
  <c r="M8" i="8"/>
  <c r="L8" i="8"/>
  <c r="K8" i="8"/>
  <c r="J8" i="8"/>
  <c r="M7" i="8"/>
  <c r="L7" i="8"/>
  <c r="K7" i="8"/>
  <c r="J7" i="8"/>
  <c r="M6" i="8"/>
  <c r="L6" i="8"/>
  <c r="K6" i="8"/>
  <c r="J6" i="8"/>
</calcChain>
</file>

<file path=xl/sharedStrings.xml><?xml version="1.0" encoding="utf-8"?>
<sst xmlns="http://schemas.openxmlformats.org/spreadsheetml/2006/main" count="1282" uniqueCount="717">
  <si>
    <t>09001</t>
  </si>
  <si>
    <t>09003</t>
  </si>
  <si>
    <t>09005</t>
  </si>
  <si>
    <t>09007</t>
  </si>
  <si>
    <t>09009</t>
  </si>
  <si>
    <t>09011</t>
  </si>
  <si>
    <t>09013</t>
  </si>
  <si>
    <t>09015</t>
  </si>
  <si>
    <t>VMT2007</t>
  </si>
  <si>
    <t>VMT2013</t>
  </si>
  <si>
    <t>VMT2017</t>
  </si>
  <si>
    <t>VMT2025</t>
  </si>
  <si>
    <t>VMT2020</t>
  </si>
  <si>
    <t>CT</t>
  </si>
  <si>
    <t>Fairfield</t>
  </si>
  <si>
    <t>Hartford</t>
  </si>
  <si>
    <t>Litchfield</t>
  </si>
  <si>
    <t>Middlesex</t>
  </si>
  <si>
    <t>New Haven</t>
  </si>
  <si>
    <t>New London</t>
  </si>
  <si>
    <t>Tolland</t>
  </si>
  <si>
    <t>Windham</t>
  </si>
  <si>
    <t>DE</t>
  </si>
  <si>
    <t>10001</t>
  </si>
  <si>
    <t>Kent</t>
  </si>
  <si>
    <t>10003</t>
  </si>
  <si>
    <t>New Castle</t>
  </si>
  <si>
    <t>10005</t>
  </si>
  <si>
    <t>Sussex</t>
  </si>
  <si>
    <t>DC</t>
  </si>
  <si>
    <t>11001</t>
  </si>
  <si>
    <t>Washington</t>
  </si>
  <si>
    <t>ME</t>
  </si>
  <si>
    <t>23001</t>
  </si>
  <si>
    <t>Androscoggin</t>
  </si>
  <si>
    <t>23003</t>
  </si>
  <si>
    <t>Aroostook</t>
  </si>
  <si>
    <t>23005</t>
  </si>
  <si>
    <t>Cumberland</t>
  </si>
  <si>
    <t>23007</t>
  </si>
  <si>
    <t>Franklin</t>
  </si>
  <si>
    <t>23009</t>
  </si>
  <si>
    <t>Hancock</t>
  </si>
  <si>
    <t>23011</t>
  </si>
  <si>
    <t>Kennebec</t>
  </si>
  <si>
    <t>23013</t>
  </si>
  <si>
    <t>Knox</t>
  </si>
  <si>
    <t>23015</t>
  </si>
  <si>
    <t>Lincoln</t>
  </si>
  <si>
    <t>23017</t>
  </si>
  <si>
    <t>Oxford</t>
  </si>
  <si>
    <t>23019</t>
  </si>
  <si>
    <t>Penobscot</t>
  </si>
  <si>
    <t>23021</t>
  </si>
  <si>
    <t>Piscataquis</t>
  </si>
  <si>
    <t>23023</t>
  </si>
  <si>
    <t>Sagadahoc</t>
  </si>
  <si>
    <t>23025</t>
  </si>
  <si>
    <t>Somerset</t>
  </si>
  <si>
    <t>23027</t>
  </si>
  <si>
    <t>Waldo</t>
  </si>
  <si>
    <t>23029</t>
  </si>
  <si>
    <t>23031</t>
  </si>
  <si>
    <t>York</t>
  </si>
  <si>
    <t>MD</t>
  </si>
  <si>
    <t>24001</t>
  </si>
  <si>
    <t>Allegany</t>
  </si>
  <si>
    <t>24003</t>
  </si>
  <si>
    <t>Anne Arundel</t>
  </si>
  <si>
    <t>24005</t>
  </si>
  <si>
    <t>Baltimore</t>
  </si>
  <si>
    <t>24009</t>
  </si>
  <si>
    <t>Calvert</t>
  </si>
  <si>
    <t>24011</t>
  </si>
  <si>
    <t>Caroline</t>
  </si>
  <si>
    <t>24013</t>
  </si>
  <si>
    <t>Carroll</t>
  </si>
  <si>
    <t>24015</t>
  </si>
  <si>
    <t>Cecil</t>
  </si>
  <si>
    <t>24017</t>
  </si>
  <si>
    <t>Charles</t>
  </si>
  <si>
    <t>24019</t>
  </si>
  <si>
    <t>Dorchester</t>
  </si>
  <si>
    <t>24021</t>
  </si>
  <si>
    <t>Frederick</t>
  </si>
  <si>
    <t>24023</t>
  </si>
  <si>
    <t>Garrett</t>
  </si>
  <si>
    <t>24025</t>
  </si>
  <si>
    <t>Harford</t>
  </si>
  <si>
    <t>24027</t>
  </si>
  <si>
    <t>Howard</t>
  </si>
  <si>
    <t>24029</t>
  </si>
  <si>
    <t>24031</t>
  </si>
  <si>
    <t>Montgomery</t>
  </si>
  <si>
    <t>24033</t>
  </si>
  <si>
    <t>Prince Georges</t>
  </si>
  <si>
    <t>24035</t>
  </si>
  <si>
    <t>Queen Annes</t>
  </si>
  <si>
    <t>24037</t>
  </si>
  <si>
    <t>St. Marys</t>
  </si>
  <si>
    <t>24039</t>
  </si>
  <si>
    <t>24041</t>
  </si>
  <si>
    <t>Talbot</t>
  </si>
  <si>
    <t>24043</t>
  </si>
  <si>
    <t>24045</t>
  </si>
  <si>
    <t>Wicomico</t>
  </si>
  <si>
    <t>24047</t>
  </si>
  <si>
    <t>Worcester</t>
  </si>
  <si>
    <t>24510</t>
  </si>
  <si>
    <t>Baltimore City</t>
  </si>
  <si>
    <t>MA</t>
  </si>
  <si>
    <t>25001</t>
  </si>
  <si>
    <t>Barnstable</t>
  </si>
  <si>
    <t>25003</t>
  </si>
  <si>
    <t>Berkshire</t>
  </si>
  <si>
    <t>25005</t>
  </si>
  <si>
    <t>Bristol</t>
  </si>
  <si>
    <t>25007</t>
  </si>
  <si>
    <t>Dukes</t>
  </si>
  <si>
    <t>25009</t>
  </si>
  <si>
    <t>Essex</t>
  </si>
  <si>
    <t>25011</t>
  </si>
  <si>
    <t>25013</t>
  </si>
  <si>
    <t>Hampden</t>
  </si>
  <si>
    <t>25015</t>
  </si>
  <si>
    <t>Hampshire</t>
  </si>
  <si>
    <t>25017</t>
  </si>
  <si>
    <t>25019</t>
  </si>
  <si>
    <t>Nantucket</t>
  </si>
  <si>
    <t>25021</t>
  </si>
  <si>
    <t>Norfolk</t>
  </si>
  <si>
    <t>25023</t>
  </si>
  <si>
    <t>Plymouth</t>
  </si>
  <si>
    <t>25025</t>
  </si>
  <si>
    <t>Suffolk</t>
  </si>
  <si>
    <t>25027</t>
  </si>
  <si>
    <t>NH</t>
  </si>
  <si>
    <t>33001</t>
  </si>
  <si>
    <t>Belknap</t>
  </si>
  <si>
    <t>33003</t>
  </si>
  <si>
    <t>33005</t>
  </si>
  <si>
    <t>Cheshire</t>
  </si>
  <si>
    <t>33007</t>
  </si>
  <si>
    <t>Coos</t>
  </si>
  <si>
    <t>33009</t>
  </si>
  <si>
    <t>Grafton</t>
  </si>
  <si>
    <t>33011</t>
  </si>
  <si>
    <t>Hillsborough</t>
  </si>
  <si>
    <t>33013</t>
  </si>
  <si>
    <t>Merrimack</t>
  </si>
  <si>
    <t>33015</t>
  </si>
  <si>
    <t>Rockingham</t>
  </si>
  <si>
    <t>33017</t>
  </si>
  <si>
    <t>Strafford</t>
  </si>
  <si>
    <t>33019</t>
  </si>
  <si>
    <t>Sullivan</t>
  </si>
  <si>
    <t>NJ</t>
  </si>
  <si>
    <t>34001</t>
  </si>
  <si>
    <t>Atlantic</t>
  </si>
  <si>
    <t>34003</t>
  </si>
  <si>
    <t>Bergen</t>
  </si>
  <si>
    <t>34005</t>
  </si>
  <si>
    <t>Burlington</t>
  </si>
  <si>
    <t>34007</t>
  </si>
  <si>
    <t>Camden</t>
  </si>
  <si>
    <t>34009</t>
  </si>
  <si>
    <t>Cape May</t>
  </si>
  <si>
    <t>34011</t>
  </si>
  <si>
    <t>34013</t>
  </si>
  <si>
    <t>34015</t>
  </si>
  <si>
    <t>Gloucester</t>
  </si>
  <si>
    <t>34017</t>
  </si>
  <si>
    <t>Hudson</t>
  </si>
  <si>
    <t>34019</t>
  </si>
  <si>
    <t>Hunterdon</t>
  </si>
  <si>
    <t>34021</t>
  </si>
  <si>
    <t>Mercer</t>
  </si>
  <si>
    <t>34023</t>
  </si>
  <si>
    <t>34025</t>
  </si>
  <si>
    <t>Monmouth</t>
  </si>
  <si>
    <t>34027</t>
  </si>
  <si>
    <t>Morris</t>
  </si>
  <si>
    <t>34029</t>
  </si>
  <si>
    <t>Ocean</t>
  </si>
  <si>
    <t>34031</t>
  </si>
  <si>
    <t>Passaic</t>
  </si>
  <si>
    <t>34033</t>
  </si>
  <si>
    <t>Salem</t>
  </si>
  <si>
    <t>34035</t>
  </si>
  <si>
    <t>34037</t>
  </si>
  <si>
    <t>34039</t>
  </si>
  <si>
    <t>Union</t>
  </si>
  <si>
    <t>34041</t>
  </si>
  <si>
    <t>Warren</t>
  </si>
  <si>
    <t>NY</t>
  </si>
  <si>
    <t>36001</t>
  </si>
  <si>
    <t>Albany</t>
  </si>
  <si>
    <t>36003</t>
  </si>
  <si>
    <t>36005</t>
  </si>
  <si>
    <t>Bronx</t>
  </si>
  <si>
    <t>36007</t>
  </si>
  <si>
    <t>Broome</t>
  </si>
  <si>
    <t>36009</t>
  </si>
  <si>
    <t>Cattaraugus</t>
  </si>
  <si>
    <t>36011</t>
  </si>
  <si>
    <t>Cayuga</t>
  </si>
  <si>
    <t>36013</t>
  </si>
  <si>
    <t>Chautauqua</t>
  </si>
  <si>
    <t>36015</t>
  </si>
  <si>
    <t>Chemung</t>
  </si>
  <si>
    <t>36017</t>
  </si>
  <si>
    <t>Chenango</t>
  </si>
  <si>
    <t>36019</t>
  </si>
  <si>
    <t>Clinton</t>
  </si>
  <si>
    <t>36021</t>
  </si>
  <si>
    <t>Columbia</t>
  </si>
  <si>
    <t>36023</t>
  </si>
  <si>
    <t>Cortland</t>
  </si>
  <si>
    <t>36025</t>
  </si>
  <si>
    <t>Delaware</t>
  </si>
  <si>
    <t>36027</t>
  </si>
  <si>
    <t>Dutchess</t>
  </si>
  <si>
    <t>36029</t>
  </si>
  <si>
    <t>Erie</t>
  </si>
  <si>
    <t>36031</t>
  </si>
  <si>
    <t>36033</t>
  </si>
  <si>
    <t>36035</t>
  </si>
  <si>
    <t>Fulton</t>
  </si>
  <si>
    <t>36037</t>
  </si>
  <si>
    <t>Genesee</t>
  </si>
  <si>
    <t>36039</t>
  </si>
  <si>
    <t>Greene</t>
  </si>
  <si>
    <t>36041</t>
  </si>
  <si>
    <t>Hamilton</t>
  </si>
  <si>
    <t>36043</t>
  </si>
  <si>
    <t>Herkimer</t>
  </si>
  <si>
    <t>36045</t>
  </si>
  <si>
    <t>Jefferson</t>
  </si>
  <si>
    <t>36047</t>
  </si>
  <si>
    <t>Kings</t>
  </si>
  <si>
    <t>36049</t>
  </si>
  <si>
    <t>Lewis</t>
  </si>
  <si>
    <t>36051</t>
  </si>
  <si>
    <t>Livingston</t>
  </si>
  <si>
    <t>36053</t>
  </si>
  <si>
    <t>Madison</t>
  </si>
  <si>
    <t>36055</t>
  </si>
  <si>
    <t>Monroe</t>
  </si>
  <si>
    <t>36057</t>
  </si>
  <si>
    <t>36059</t>
  </si>
  <si>
    <t>Nassau</t>
  </si>
  <si>
    <t>36061</t>
  </si>
  <si>
    <t>New York</t>
  </si>
  <si>
    <t>36063</t>
  </si>
  <si>
    <t>Niagara</t>
  </si>
  <si>
    <t>36065</t>
  </si>
  <si>
    <t>Oneida</t>
  </si>
  <si>
    <t>36067</t>
  </si>
  <si>
    <t>Onondaga</t>
  </si>
  <si>
    <t>36069</t>
  </si>
  <si>
    <t>Ontario</t>
  </si>
  <si>
    <t>36071</t>
  </si>
  <si>
    <t>Orange</t>
  </si>
  <si>
    <t>36073</t>
  </si>
  <si>
    <t>Orleans</t>
  </si>
  <si>
    <t>36075</t>
  </si>
  <si>
    <t>Oswego</t>
  </si>
  <si>
    <t>36077</t>
  </si>
  <si>
    <t>Otsego</t>
  </si>
  <si>
    <t>36079</t>
  </si>
  <si>
    <t>Putnam</t>
  </si>
  <si>
    <t>36081</t>
  </si>
  <si>
    <t>Queens</t>
  </si>
  <si>
    <t>36083</t>
  </si>
  <si>
    <t>Rensselaer</t>
  </si>
  <si>
    <t>36085</t>
  </si>
  <si>
    <t>Richmond</t>
  </si>
  <si>
    <t>36087</t>
  </si>
  <si>
    <t>Rockland</t>
  </si>
  <si>
    <t>36089</t>
  </si>
  <si>
    <t>St. Lawrence</t>
  </si>
  <si>
    <t>36091</t>
  </si>
  <si>
    <t>Saratoga</t>
  </si>
  <si>
    <t>36093</t>
  </si>
  <si>
    <t>Schenectady</t>
  </si>
  <si>
    <t>36095</t>
  </si>
  <si>
    <t>Schoharie</t>
  </si>
  <si>
    <t>36097</t>
  </si>
  <si>
    <t>Schuyler</t>
  </si>
  <si>
    <t>36099</t>
  </si>
  <si>
    <t>Seneca</t>
  </si>
  <si>
    <t>36101</t>
  </si>
  <si>
    <t>Steuben</t>
  </si>
  <si>
    <t>36103</t>
  </si>
  <si>
    <t>36105</t>
  </si>
  <si>
    <t>36107</t>
  </si>
  <si>
    <t>Tioga</t>
  </si>
  <si>
    <t>36109</t>
  </si>
  <si>
    <t>Tompkins</t>
  </si>
  <si>
    <t>36111</t>
  </si>
  <si>
    <t>Ulster</t>
  </si>
  <si>
    <t>36113</t>
  </si>
  <si>
    <t>36115</t>
  </si>
  <si>
    <t>36117</t>
  </si>
  <si>
    <t>Wayne</t>
  </si>
  <si>
    <t>36119</t>
  </si>
  <si>
    <t>Westchester</t>
  </si>
  <si>
    <t>36121</t>
  </si>
  <si>
    <t>Wyoming</t>
  </si>
  <si>
    <t>36123</t>
  </si>
  <si>
    <t>Yates</t>
  </si>
  <si>
    <t>PA</t>
  </si>
  <si>
    <t>42001</t>
  </si>
  <si>
    <t>Adams</t>
  </si>
  <si>
    <t>42003</t>
  </si>
  <si>
    <t>Allegheny</t>
  </si>
  <si>
    <t>42005</t>
  </si>
  <si>
    <t>Armstrong</t>
  </si>
  <si>
    <t>42007</t>
  </si>
  <si>
    <t>Beaver</t>
  </si>
  <si>
    <t>42009</t>
  </si>
  <si>
    <t>Bedford</t>
  </si>
  <si>
    <t>42011</t>
  </si>
  <si>
    <t>Berks</t>
  </si>
  <si>
    <t>42013</t>
  </si>
  <si>
    <t>Blair</t>
  </si>
  <si>
    <t>42015</t>
  </si>
  <si>
    <t>Bradford</t>
  </si>
  <si>
    <t>42017</t>
  </si>
  <si>
    <t>Bucks</t>
  </si>
  <si>
    <t>42019</t>
  </si>
  <si>
    <t>Butler</t>
  </si>
  <si>
    <t>42021</t>
  </si>
  <si>
    <t>Cambria</t>
  </si>
  <si>
    <t>42023</t>
  </si>
  <si>
    <t>Cameron</t>
  </si>
  <si>
    <t>42025</t>
  </si>
  <si>
    <t>Carbon</t>
  </si>
  <si>
    <t>42027</t>
  </si>
  <si>
    <t>Centre</t>
  </si>
  <si>
    <t>42029</t>
  </si>
  <si>
    <t>Chester</t>
  </si>
  <si>
    <t>42031</t>
  </si>
  <si>
    <t>Clarion</t>
  </si>
  <si>
    <t>42033</t>
  </si>
  <si>
    <t>Clearfield</t>
  </si>
  <si>
    <t>42035</t>
  </si>
  <si>
    <t>42037</t>
  </si>
  <si>
    <t>42039</t>
  </si>
  <si>
    <t>Crawford</t>
  </si>
  <si>
    <t>42041</t>
  </si>
  <si>
    <t>42043</t>
  </si>
  <si>
    <t>Dauphin</t>
  </si>
  <si>
    <t>42045</t>
  </si>
  <si>
    <t>42047</t>
  </si>
  <si>
    <t>Elk</t>
  </si>
  <si>
    <t>42049</t>
  </si>
  <si>
    <t>42051</t>
  </si>
  <si>
    <t>Fayette</t>
  </si>
  <si>
    <t>42053</t>
  </si>
  <si>
    <t>Forest</t>
  </si>
  <si>
    <t>42055</t>
  </si>
  <si>
    <t>42057</t>
  </si>
  <si>
    <t>42059</t>
  </si>
  <si>
    <t>42061</t>
  </si>
  <si>
    <t>Huntingdon</t>
  </si>
  <si>
    <t>42063</t>
  </si>
  <si>
    <t>Indiana</t>
  </si>
  <si>
    <t>42065</t>
  </si>
  <si>
    <t>42067</t>
  </si>
  <si>
    <t>Juniata</t>
  </si>
  <si>
    <t>42069</t>
  </si>
  <si>
    <t>Lackawanna</t>
  </si>
  <si>
    <t>42071</t>
  </si>
  <si>
    <t>Lancaster</t>
  </si>
  <si>
    <t>42073</t>
  </si>
  <si>
    <t>Lawrence</t>
  </si>
  <si>
    <t>42075</t>
  </si>
  <si>
    <t>Lebanon</t>
  </si>
  <si>
    <t>42077</t>
  </si>
  <si>
    <t>Lehigh</t>
  </si>
  <si>
    <t>42079</t>
  </si>
  <si>
    <t>Luzerne</t>
  </si>
  <si>
    <t>42081</t>
  </si>
  <si>
    <t>Lycoming</t>
  </si>
  <si>
    <t>42083</t>
  </si>
  <si>
    <t>McKean</t>
  </si>
  <si>
    <t>42085</t>
  </si>
  <si>
    <t>42087</t>
  </si>
  <si>
    <t>Mifflin</t>
  </si>
  <si>
    <t>42089</t>
  </si>
  <si>
    <t>42091</t>
  </si>
  <si>
    <t>42093</t>
  </si>
  <si>
    <t>Montour</t>
  </si>
  <si>
    <t>42095</t>
  </si>
  <si>
    <t>Northampton</t>
  </si>
  <si>
    <t>42097</t>
  </si>
  <si>
    <t>Northumberland</t>
  </si>
  <si>
    <t>42099</t>
  </si>
  <si>
    <t>Perry</t>
  </si>
  <si>
    <t>42101</t>
  </si>
  <si>
    <t>Philadelphia</t>
  </si>
  <si>
    <t>42103</t>
  </si>
  <si>
    <t>Pike</t>
  </si>
  <si>
    <t>42105</t>
  </si>
  <si>
    <t>Potter</t>
  </si>
  <si>
    <t>42107</t>
  </si>
  <si>
    <t>Schuylkill</t>
  </si>
  <si>
    <t>42109</t>
  </si>
  <si>
    <t>Snyder</t>
  </si>
  <si>
    <t>42111</t>
  </si>
  <si>
    <t>42113</t>
  </si>
  <si>
    <t>42115</t>
  </si>
  <si>
    <t>Susquehanna</t>
  </si>
  <si>
    <t>42117</t>
  </si>
  <si>
    <t>42119</t>
  </si>
  <si>
    <t>42121</t>
  </si>
  <si>
    <t>Venango</t>
  </si>
  <si>
    <t>42123</t>
  </si>
  <si>
    <t>42125</t>
  </si>
  <si>
    <t>42127</t>
  </si>
  <si>
    <t>42129</t>
  </si>
  <si>
    <t>Westmoreland</t>
  </si>
  <si>
    <t>42131</t>
  </si>
  <si>
    <t>42133</t>
  </si>
  <si>
    <t>RI</t>
  </si>
  <si>
    <t>44001</t>
  </si>
  <si>
    <t>44003</t>
  </si>
  <si>
    <t>44005</t>
  </si>
  <si>
    <t>Newport</t>
  </si>
  <si>
    <t>44007</t>
  </si>
  <si>
    <t>Providence</t>
  </si>
  <si>
    <t>44009</t>
  </si>
  <si>
    <t>VT</t>
  </si>
  <si>
    <t>50001</t>
  </si>
  <si>
    <t>Addison</t>
  </si>
  <si>
    <t>50003</t>
  </si>
  <si>
    <t>Bennington</t>
  </si>
  <si>
    <t>50005</t>
  </si>
  <si>
    <t>Caledonia</t>
  </si>
  <si>
    <t>50007</t>
  </si>
  <si>
    <t>Chittenden</t>
  </si>
  <si>
    <t>50009</t>
  </si>
  <si>
    <t>50011</t>
  </si>
  <si>
    <t>50013</t>
  </si>
  <si>
    <t>Grand Isle</t>
  </si>
  <si>
    <t>50015</t>
  </si>
  <si>
    <t>Lamoille</t>
  </si>
  <si>
    <t>50017</t>
  </si>
  <si>
    <t>50019</t>
  </si>
  <si>
    <t>50021</t>
  </si>
  <si>
    <t>Rutland</t>
  </si>
  <si>
    <t>50023</t>
  </si>
  <si>
    <t>50025</t>
  </si>
  <si>
    <t>50027</t>
  </si>
  <si>
    <t>Windsor</t>
  </si>
  <si>
    <t>VA</t>
  </si>
  <si>
    <t>51001</t>
  </si>
  <si>
    <t>Accomack</t>
  </si>
  <si>
    <t>51003</t>
  </si>
  <si>
    <t>Albemarle</t>
  </si>
  <si>
    <t>51005</t>
  </si>
  <si>
    <t>Alleghany</t>
  </si>
  <si>
    <t>51007</t>
  </si>
  <si>
    <t>Amelia</t>
  </si>
  <si>
    <t>51009</t>
  </si>
  <si>
    <t>Amherst</t>
  </si>
  <si>
    <t>51011</t>
  </si>
  <si>
    <t>Appomattox</t>
  </si>
  <si>
    <t>51013</t>
  </si>
  <si>
    <t>Arlington</t>
  </si>
  <si>
    <t>51015</t>
  </si>
  <si>
    <t>Augusta</t>
  </si>
  <si>
    <t>51017</t>
  </si>
  <si>
    <t>Bath</t>
  </si>
  <si>
    <t>51019</t>
  </si>
  <si>
    <t>51021</t>
  </si>
  <si>
    <t>Bland</t>
  </si>
  <si>
    <t>51023</t>
  </si>
  <si>
    <t>Botetourt</t>
  </si>
  <si>
    <t>51025</t>
  </si>
  <si>
    <t>Brunswick</t>
  </si>
  <si>
    <t>51027</t>
  </si>
  <si>
    <t>Buchanan</t>
  </si>
  <si>
    <t>51029</t>
  </si>
  <si>
    <t>Buckingham</t>
  </si>
  <si>
    <t>51031</t>
  </si>
  <si>
    <t>Campbell</t>
  </si>
  <si>
    <t>51033</t>
  </si>
  <si>
    <t>51035</t>
  </si>
  <si>
    <t>51036</t>
  </si>
  <si>
    <t>Charles City</t>
  </si>
  <si>
    <t>51037</t>
  </si>
  <si>
    <t>Charlotte</t>
  </si>
  <si>
    <t>51041</t>
  </si>
  <si>
    <t>Chesterfield</t>
  </si>
  <si>
    <t>51043</t>
  </si>
  <si>
    <t>Clarke</t>
  </si>
  <si>
    <t>51045</t>
  </si>
  <si>
    <t>Craig</t>
  </si>
  <si>
    <t>51047</t>
  </si>
  <si>
    <t>Culpeper</t>
  </si>
  <si>
    <t>51049</t>
  </si>
  <si>
    <t>51051</t>
  </si>
  <si>
    <t>Dickenson</t>
  </si>
  <si>
    <t>51053</t>
  </si>
  <si>
    <t>Dinwiddie</t>
  </si>
  <si>
    <t>51057</t>
  </si>
  <si>
    <t>51059</t>
  </si>
  <si>
    <t>Fairfax</t>
  </si>
  <si>
    <t>51061</t>
  </si>
  <si>
    <t>Fauquier</t>
  </si>
  <si>
    <t>51063</t>
  </si>
  <si>
    <t>Floyd</t>
  </si>
  <si>
    <t>51065</t>
  </si>
  <si>
    <t>Fluvanna</t>
  </si>
  <si>
    <t>51067</t>
  </si>
  <si>
    <t>51069</t>
  </si>
  <si>
    <t>51071</t>
  </si>
  <si>
    <t>Giles</t>
  </si>
  <si>
    <t>51073</t>
  </si>
  <si>
    <t>51075</t>
  </si>
  <si>
    <t>Goochland</t>
  </si>
  <si>
    <t>51077</t>
  </si>
  <si>
    <t>Grayson</t>
  </si>
  <si>
    <t>51079</t>
  </si>
  <si>
    <t>51081</t>
  </si>
  <si>
    <t>Greensville</t>
  </si>
  <si>
    <t>51083</t>
  </si>
  <si>
    <t>Halifax</t>
  </si>
  <si>
    <t>51085</t>
  </si>
  <si>
    <t>Hanover</t>
  </si>
  <si>
    <t>51087</t>
  </si>
  <si>
    <t>Henrico</t>
  </si>
  <si>
    <t>51089</t>
  </si>
  <si>
    <t>Henry</t>
  </si>
  <si>
    <t>51091</t>
  </si>
  <si>
    <t>Highland</t>
  </si>
  <si>
    <t>51093</t>
  </si>
  <si>
    <t>Isle of Wight</t>
  </si>
  <si>
    <t>51095</t>
  </si>
  <si>
    <t>James City</t>
  </si>
  <si>
    <t>51097</t>
  </si>
  <si>
    <t>King and Queen</t>
  </si>
  <si>
    <t>51099</t>
  </si>
  <si>
    <t>King George</t>
  </si>
  <si>
    <t>51101</t>
  </si>
  <si>
    <t>King William</t>
  </si>
  <si>
    <t>51103</t>
  </si>
  <si>
    <t>51105</t>
  </si>
  <si>
    <t>Lee</t>
  </si>
  <si>
    <t>51107</t>
  </si>
  <si>
    <t>Loudoun</t>
  </si>
  <si>
    <t>51109</t>
  </si>
  <si>
    <t>Louisa</t>
  </si>
  <si>
    <t>51111</t>
  </si>
  <si>
    <t>Lunenburg</t>
  </si>
  <si>
    <t>51113</t>
  </si>
  <si>
    <t>51115</t>
  </si>
  <si>
    <t>Mathews</t>
  </si>
  <si>
    <t>51117</t>
  </si>
  <si>
    <t>Mecklenburg</t>
  </si>
  <si>
    <t>51119</t>
  </si>
  <si>
    <t>51121</t>
  </si>
  <si>
    <t>51125</t>
  </si>
  <si>
    <t>Nelson</t>
  </si>
  <si>
    <t>51127</t>
  </si>
  <si>
    <t>New Kent</t>
  </si>
  <si>
    <t>51131</t>
  </si>
  <si>
    <t>51133</t>
  </si>
  <si>
    <t>51135</t>
  </si>
  <si>
    <t>Nottoway</t>
  </si>
  <si>
    <t>51137</t>
  </si>
  <si>
    <t>51139</t>
  </si>
  <si>
    <t>Page</t>
  </si>
  <si>
    <t>51141</t>
  </si>
  <si>
    <t>Patrick</t>
  </si>
  <si>
    <t>51143</t>
  </si>
  <si>
    <t>Pittsylvania</t>
  </si>
  <si>
    <t>51145</t>
  </si>
  <si>
    <t>Powhatan</t>
  </si>
  <si>
    <t>51147</t>
  </si>
  <si>
    <t>Prince Edward</t>
  </si>
  <si>
    <t>51149</t>
  </si>
  <si>
    <t>Prince George</t>
  </si>
  <si>
    <t>51153</t>
  </si>
  <si>
    <t>Prince William</t>
  </si>
  <si>
    <t>51155</t>
  </si>
  <si>
    <t>Pulaski</t>
  </si>
  <si>
    <t>51157</t>
  </si>
  <si>
    <t>Rappahannock</t>
  </si>
  <si>
    <t>51159</t>
  </si>
  <si>
    <t>51161</t>
  </si>
  <si>
    <t>Roanoke</t>
  </si>
  <si>
    <t>51163</t>
  </si>
  <si>
    <t>Rockbridge</t>
  </si>
  <si>
    <t>51165</t>
  </si>
  <si>
    <t>51167</t>
  </si>
  <si>
    <t>Russell</t>
  </si>
  <si>
    <t>51169</t>
  </si>
  <si>
    <t>Scott</t>
  </si>
  <si>
    <t>51171</t>
  </si>
  <si>
    <t>Shenandoah</t>
  </si>
  <si>
    <t>51173</t>
  </si>
  <si>
    <t>Smyth</t>
  </si>
  <si>
    <t>51175</t>
  </si>
  <si>
    <t>Southampton</t>
  </si>
  <si>
    <t>51177</t>
  </si>
  <si>
    <t>Spotsylvania</t>
  </si>
  <si>
    <t>51179</t>
  </si>
  <si>
    <t>Stafford</t>
  </si>
  <si>
    <t>51181</t>
  </si>
  <si>
    <t>Surry</t>
  </si>
  <si>
    <t>51183</t>
  </si>
  <si>
    <t>51185</t>
  </si>
  <si>
    <t>Tazewell</t>
  </si>
  <si>
    <t>51187</t>
  </si>
  <si>
    <t>51191</t>
  </si>
  <si>
    <t>51193</t>
  </si>
  <si>
    <t>51195</t>
  </si>
  <si>
    <t>Wise</t>
  </si>
  <si>
    <t>51197</t>
  </si>
  <si>
    <t>Wythe</t>
  </si>
  <si>
    <t>51199</t>
  </si>
  <si>
    <t>51510</t>
  </si>
  <si>
    <t>Alexandria</t>
  </si>
  <si>
    <t>51515</t>
  </si>
  <si>
    <t>Bedford City</t>
  </si>
  <si>
    <t>51520</t>
  </si>
  <si>
    <t>51530</t>
  </si>
  <si>
    <t>Buena Vista</t>
  </si>
  <si>
    <t>51540</t>
  </si>
  <si>
    <t>Charlottesville</t>
  </si>
  <si>
    <t>51550</t>
  </si>
  <si>
    <t>Chesapeake</t>
  </si>
  <si>
    <t>51570</t>
  </si>
  <si>
    <t>Colonial Heights</t>
  </si>
  <si>
    <t>51580</t>
  </si>
  <si>
    <t>Covington</t>
  </si>
  <si>
    <t>51590</t>
  </si>
  <si>
    <t>Danville</t>
  </si>
  <si>
    <t>51595</t>
  </si>
  <si>
    <t>Emporia</t>
  </si>
  <si>
    <t>51600</t>
  </si>
  <si>
    <t>Fairfax City</t>
  </si>
  <si>
    <t>51610</t>
  </si>
  <si>
    <t>51620</t>
  </si>
  <si>
    <t>Franklin City</t>
  </si>
  <si>
    <t>51630</t>
  </si>
  <si>
    <t>Fredericksburg</t>
  </si>
  <si>
    <t>51640</t>
  </si>
  <si>
    <t>Galax</t>
  </si>
  <si>
    <t>51650</t>
  </si>
  <si>
    <t>Hampton</t>
  </si>
  <si>
    <t>51660</t>
  </si>
  <si>
    <t>Harrisonburg</t>
  </si>
  <si>
    <t>51670</t>
  </si>
  <si>
    <t>Hopewell</t>
  </si>
  <si>
    <t>51678</t>
  </si>
  <si>
    <t>Lexington</t>
  </si>
  <si>
    <t>51680</t>
  </si>
  <si>
    <t>Lynchburg</t>
  </si>
  <si>
    <t>51683</t>
  </si>
  <si>
    <t>Manassas City</t>
  </si>
  <si>
    <t>51685</t>
  </si>
  <si>
    <t>Manassas Park City</t>
  </si>
  <si>
    <t>51690</t>
  </si>
  <si>
    <t>Martinsville</t>
  </si>
  <si>
    <t>51700</t>
  </si>
  <si>
    <t>Newport News</t>
  </si>
  <si>
    <t>51710</t>
  </si>
  <si>
    <t>51720</t>
  </si>
  <si>
    <t>Norton</t>
  </si>
  <si>
    <t>51730</t>
  </si>
  <si>
    <t>Petersburg</t>
  </si>
  <si>
    <t>51735</t>
  </si>
  <si>
    <t>Poquoson City</t>
  </si>
  <si>
    <t>51740</t>
  </si>
  <si>
    <t>Portsmouth</t>
  </si>
  <si>
    <t>51750</t>
  </si>
  <si>
    <t>Radford</t>
  </si>
  <si>
    <t>51760</t>
  </si>
  <si>
    <t>Richmond City</t>
  </si>
  <si>
    <t>51770</t>
  </si>
  <si>
    <t>Roanoke City</t>
  </si>
  <si>
    <t>51775</t>
  </si>
  <si>
    <t>51790</t>
  </si>
  <si>
    <t>Staunton</t>
  </si>
  <si>
    <t>51800</t>
  </si>
  <si>
    <t>51810</t>
  </si>
  <si>
    <t>Virginia Beach</t>
  </si>
  <si>
    <t>51820</t>
  </si>
  <si>
    <t>Waynesboro</t>
  </si>
  <si>
    <t>51830</t>
  </si>
  <si>
    <t>Williamsburg</t>
  </si>
  <si>
    <t>51840</t>
  </si>
  <si>
    <t>Winchester</t>
  </si>
  <si>
    <t>Falls Church</t>
  </si>
  <si>
    <t>State</t>
  </si>
  <si>
    <t>FIPS</t>
  </si>
  <si>
    <t>County_Name</t>
  </si>
  <si>
    <t>PM?</t>
  </si>
  <si>
    <t>YES</t>
  </si>
  <si>
    <t>GF_07_13</t>
  </si>
  <si>
    <t>GF_07_17</t>
  </si>
  <si>
    <t>GF_07_20</t>
  </si>
  <si>
    <t>GF_07_25</t>
  </si>
  <si>
    <t>Intepolated Value</t>
  </si>
  <si>
    <t>VMT Projections used for MOVES</t>
  </si>
  <si>
    <t>Interpolated Value</t>
  </si>
  <si>
    <t>FIPSST</t>
  </si>
  <si>
    <t>STATE</t>
  </si>
  <si>
    <t>NE</t>
  </si>
  <si>
    <t>SA</t>
  </si>
  <si>
    <t>Shaded Values are</t>
  </si>
  <si>
    <t>between 2007 and 2017</t>
  </si>
  <si>
    <t>between 2007 and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</si>
</sst>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0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Font="1"/>
    <xf numFmtId="1" fontId="0" fillId="0" borderId="0" xfId="0" applyNumberFormat="1" applyFont="1"/>
    <xf numFmtId="3" fontId="0" fillId="0" borderId="0" xfId="0" applyNumberFormat="1" applyFont="1"/>
    <xf numFmtId="0" fontId="4" fillId="0" borderId="0" xfId="0" quotePrefix="1" applyNumberFormat="1" applyFont="1" applyAlignment="1">
      <alignment horizontal="center"/>
    </xf>
    <xf numFmtId="3" fontId="4" fillId="0" borderId="0" xfId="0" quotePrefix="1" applyNumberFormat="1" applyFont="1"/>
    <xf numFmtId="3" fontId="4" fillId="2" borderId="0" xfId="0" quotePrefix="1" applyNumberFormat="1" applyFont="1" applyFill="1"/>
    <xf numFmtId="164" fontId="0" fillId="0" borderId="0" xfId="0" applyNumberFormat="1"/>
    <xf numFmtId="3" fontId="0" fillId="3" borderId="0" xfId="0" applyNumberFormat="1" applyFont="1" applyFill="1"/>
    <xf numFmtId="0" fontId="0" fillId="3" borderId="0" xfId="0" applyFill="1"/>
    <xf numFmtId="0" fontId="0" fillId="4" borderId="0" xfId="0" applyFill="1"/>
    <xf numFmtId="3" fontId="0" fillId="4" borderId="0" xfId="0" applyNumberFormat="1" applyFont="1" applyFill="1"/>
    <xf numFmtId="165" fontId="5" fillId="0" borderId="0" xfId="26" applyNumberFormat="1" applyFont="1"/>
    <xf numFmtId="165" fontId="0" fillId="0" borderId="0" xfId="26" applyNumberFormat="1" applyFont="1" applyAlignment="1">
      <alignment horizontal="center"/>
    </xf>
    <xf numFmtId="3" fontId="0" fillId="0" borderId="0" xfId="0" applyNumberFormat="1" applyFont="1" applyFill="1"/>
  </cellXfs>
  <cellStyles count="29">
    <cellStyle name="Comma" xfId="26" builtinId="3"/>
    <cellStyle name="Comma 2" xfId="3"/>
    <cellStyle name="Hyperlink 2" xfId="27"/>
    <cellStyle name="Hyperlink 3" xfId="28"/>
    <cellStyle name="Normal" xfId="0" builtinId="0"/>
    <cellStyle name="Normal 10" xfId="18"/>
    <cellStyle name="Normal 11" xfId="20"/>
    <cellStyle name="Normal 12" xfId="4"/>
    <cellStyle name="Normal 13" xfId="5"/>
    <cellStyle name="Normal 14" xfId="7"/>
    <cellStyle name="Normal 15" xfId="9"/>
    <cellStyle name="Normal 16" xfId="11"/>
    <cellStyle name="Normal 17" xfId="13"/>
    <cellStyle name="Normal 18" xfId="15"/>
    <cellStyle name="Normal 19" xfId="17"/>
    <cellStyle name="Normal 2" xfId="2"/>
    <cellStyle name="Normal 2 3" xfId="24"/>
    <cellStyle name="Normal 2 3 3 3" xfId="22"/>
    <cellStyle name="Normal 2 3 4" xfId="23"/>
    <cellStyle name="Normal 20" xfId="19"/>
    <cellStyle name="Normal 21" xfId="21"/>
    <cellStyle name="Normal 3" xfId="1"/>
    <cellStyle name="Normal 4" xfId="6"/>
    <cellStyle name="Normal 5" xfId="8"/>
    <cellStyle name="Normal 52" xfId="25"/>
    <cellStyle name="Normal 6" xfId="10"/>
    <cellStyle name="Normal 7" xfId="12"/>
    <cellStyle name="Normal 8" xfId="14"/>
    <cellStyle name="Normal 9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Mid-Atlantic </a:t>
            </a:r>
            <a:r>
              <a:rPr lang="en-US" sz="1200" baseline="0"/>
              <a:t> States</a:t>
            </a:r>
            <a:endParaRPr lang="en-US" sz="1200"/>
          </a:p>
        </c:rich>
      </c:tx>
      <c:layout>
        <c:manualLayout>
          <c:xMode val="edge"/>
          <c:yMode val="edge"/>
          <c:x val="0.36802780249483741"/>
          <c:y val="9.259247594050744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'VMT State Graph'!$C$19</c:f>
              <c:strCache>
                <c:ptCount val="1"/>
                <c:pt idx="0">
                  <c:v>NJ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Graph'!$D$19:$Q$19</c:f>
              <c:numCache>
                <c:formatCode>0.0000</c:formatCode>
                <c:ptCount val="14"/>
                <c:pt idx="0">
                  <c:v>1</c:v>
                </c:pt>
                <c:pt idx="1">
                  <c:v>1.0089716064412007</c:v>
                </c:pt>
                <c:pt idx="2">
                  <c:v>1.0179432128824013</c:v>
                </c:pt>
                <c:pt idx="3">
                  <c:v>1.026914819323602</c:v>
                </c:pt>
                <c:pt idx="4">
                  <c:v>1.0358864257648024</c:v>
                </c:pt>
                <c:pt idx="5">
                  <c:v>1.0448580322060033</c:v>
                </c:pt>
                <c:pt idx="6">
                  <c:v>1.0538296386472037</c:v>
                </c:pt>
                <c:pt idx="7">
                  <c:v>1.0628012450884043</c:v>
                </c:pt>
                <c:pt idx="8">
                  <c:v>1.0717728515296048</c:v>
                </c:pt>
                <c:pt idx="9">
                  <c:v>1.0807444579708056</c:v>
                </c:pt>
                <c:pt idx="10">
                  <c:v>1.0897160644120061</c:v>
                </c:pt>
                <c:pt idx="11">
                  <c:v>1.1059163551091533</c:v>
                </c:pt>
                <c:pt idx="12">
                  <c:v>1.1221166458063003</c:v>
                </c:pt>
                <c:pt idx="13">
                  <c:v>1.1383169365034473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'VMT State Graph'!$C$20</c:f>
              <c:strCache>
                <c:ptCount val="1"/>
                <c:pt idx="0">
                  <c:v>NY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Graph'!$D$20:$Q$20</c:f>
              <c:numCache>
                <c:formatCode>0.0000</c:formatCode>
                <c:ptCount val="14"/>
                <c:pt idx="0">
                  <c:v>1</c:v>
                </c:pt>
                <c:pt idx="1">
                  <c:v>1.0213100672859243</c:v>
                </c:pt>
                <c:pt idx="2">
                  <c:v>1.0426201345718487</c:v>
                </c:pt>
                <c:pt idx="3">
                  <c:v>1.0639302018577732</c:v>
                </c:pt>
                <c:pt idx="4">
                  <c:v>1.0852402691436975</c:v>
                </c:pt>
                <c:pt idx="5">
                  <c:v>1.1065503364296219</c:v>
                </c:pt>
                <c:pt idx="6">
                  <c:v>1.1278604037155462</c:v>
                </c:pt>
                <c:pt idx="7">
                  <c:v>1.1491704710014705</c:v>
                </c:pt>
                <c:pt idx="8">
                  <c:v>1.1704805382873948</c:v>
                </c:pt>
                <c:pt idx="9">
                  <c:v>1.1917906055733194</c:v>
                </c:pt>
                <c:pt idx="10">
                  <c:v>1.2131006728592435</c:v>
                </c:pt>
                <c:pt idx="11">
                  <c:v>1.2344107401451683</c:v>
                </c:pt>
                <c:pt idx="12">
                  <c:v>1.255720807431093</c:v>
                </c:pt>
                <c:pt idx="13">
                  <c:v>1.2770308747170178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'VMT State Graph'!$C$21</c:f>
              <c:strCache>
                <c:ptCount val="1"/>
                <c:pt idx="0">
                  <c:v>PA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Graph'!$D$21:$Q$21</c:f>
              <c:numCache>
                <c:formatCode>0.0000</c:formatCode>
                <c:ptCount val="14"/>
                <c:pt idx="0">
                  <c:v>1</c:v>
                </c:pt>
                <c:pt idx="1">
                  <c:v>1.0091562342206901</c:v>
                </c:pt>
                <c:pt idx="2">
                  <c:v>1.0183124684413805</c:v>
                </c:pt>
                <c:pt idx="3">
                  <c:v>1.0274687026620706</c:v>
                </c:pt>
                <c:pt idx="4">
                  <c:v>1.0366249368827607</c:v>
                </c:pt>
                <c:pt idx="5">
                  <c:v>1.0457811711034508</c:v>
                </c:pt>
                <c:pt idx="6">
                  <c:v>1.0549374053241412</c:v>
                </c:pt>
                <c:pt idx="7">
                  <c:v>1.0640936395448313</c:v>
                </c:pt>
                <c:pt idx="8">
                  <c:v>1.0732498737655216</c:v>
                </c:pt>
                <c:pt idx="9">
                  <c:v>1.0824061079862117</c:v>
                </c:pt>
                <c:pt idx="10">
                  <c:v>1.0915623422069018</c:v>
                </c:pt>
                <c:pt idx="11">
                  <c:v>1.1049565347126422</c:v>
                </c:pt>
                <c:pt idx="12">
                  <c:v>1.1183507272183824</c:v>
                </c:pt>
                <c:pt idx="13">
                  <c:v>1.1317449197241225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38144"/>
        <c:axId val="164040064"/>
      </c:lineChart>
      <c:catAx>
        <c:axId val="1640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64040064"/>
        <c:crosses val="autoZero"/>
        <c:auto val="1"/>
        <c:lblAlgn val="ctr"/>
        <c:lblOffset val="100"/>
        <c:tickLblSkip val="3"/>
        <c:noMultiLvlLbl val="0"/>
      </c:catAx>
      <c:valAx>
        <c:axId val="164040064"/>
        <c:scaling>
          <c:orientation val="minMax"/>
          <c:max val="1.3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64038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80473336355335"/>
          <c:y val="0.3833347331583552"/>
          <c:w val="0.11727101276519536"/>
          <c:h val="0.2400006999125109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New England States</a:t>
            </a:r>
          </a:p>
        </c:rich>
      </c:tx>
      <c:layout>
        <c:manualLayout>
          <c:xMode val="edge"/>
          <c:yMode val="edge"/>
          <c:x val="0.36802780249483741"/>
          <c:y val="9.259247594050744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'VMT State Graph'!$C$22</c:f>
              <c:strCache>
                <c:ptCount val="1"/>
                <c:pt idx="0">
                  <c:v>CT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Graph'!$D$22:$Q$22</c:f>
              <c:numCache>
                <c:formatCode>0.0000</c:formatCode>
                <c:ptCount val="14"/>
                <c:pt idx="0">
                  <c:v>1</c:v>
                </c:pt>
                <c:pt idx="1">
                  <c:v>1.0101804335820028</c:v>
                </c:pt>
                <c:pt idx="2">
                  <c:v>1.0203608671640056</c:v>
                </c:pt>
                <c:pt idx="3">
                  <c:v>1.0305413007460085</c:v>
                </c:pt>
                <c:pt idx="4">
                  <c:v>1.0407217343280113</c:v>
                </c:pt>
                <c:pt idx="5">
                  <c:v>1.0509021679100141</c:v>
                </c:pt>
                <c:pt idx="6">
                  <c:v>1.0610826014920169</c:v>
                </c:pt>
                <c:pt idx="7">
                  <c:v>1.0712630350740198</c:v>
                </c:pt>
                <c:pt idx="8">
                  <c:v>1.0814434686560226</c:v>
                </c:pt>
                <c:pt idx="9">
                  <c:v>1.0916239022380256</c:v>
                </c:pt>
                <c:pt idx="10">
                  <c:v>1.1018043358200285</c:v>
                </c:pt>
                <c:pt idx="11">
                  <c:v>1.1118168031902169</c:v>
                </c:pt>
                <c:pt idx="12">
                  <c:v>1.1218292705604056</c:v>
                </c:pt>
                <c:pt idx="13">
                  <c:v>1.1318417379305941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'VMT State Graph'!$C$23</c:f>
              <c:strCache>
                <c:ptCount val="1"/>
                <c:pt idx="0">
                  <c:v>MA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Graph'!$D$23:$Q$23</c:f>
              <c:numCache>
                <c:formatCode>0.0000</c:formatCode>
                <c:ptCount val="14"/>
                <c:pt idx="0">
                  <c:v>1</c:v>
                </c:pt>
                <c:pt idx="1">
                  <c:v>0.99917113873981978</c:v>
                </c:pt>
                <c:pt idx="2">
                  <c:v>0.99834227747963966</c:v>
                </c:pt>
                <c:pt idx="3">
                  <c:v>0.99751341621945944</c:v>
                </c:pt>
                <c:pt idx="4">
                  <c:v>0.99668455495927921</c:v>
                </c:pt>
                <c:pt idx="5">
                  <c:v>0.9958556936990991</c:v>
                </c:pt>
                <c:pt idx="6">
                  <c:v>0.99502683243891887</c:v>
                </c:pt>
                <c:pt idx="7">
                  <c:v>0.99761174627512428</c:v>
                </c:pt>
                <c:pt idx="8">
                  <c:v>1.0001966601113297</c:v>
                </c:pt>
                <c:pt idx="9">
                  <c:v>1.0027815739475354</c:v>
                </c:pt>
                <c:pt idx="10">
                  <c:v>1.0053664877837407</c:v>
                </c:pt>
                <c:pt idx="11">
                  <c:v>1.0076330788973702</c:v>
                </c:pt>
                <c:pt idx="12">
                  <c:v>1.0098996700109997</c:v>
                </c:pt>
                <c:pt idx="13">
                  <c:v>1.0121662611246292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'VMT State Graph'!$C$24</c:f>
              <c:strCache>
                <c:ptCount val="1"/>
                <c:pt idx="0">
                  <c:v>ME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Graph'!$D$24:$Q$24</c:f>
              <c:numCache>
                <c:formatCode>0.0000</c:formatCode>
                <c:ptCount val="14"/>
                <c:pt idx="0">
                  <c:v>1</c:v>
                </c:pt>
                <c:pt idx="1">
                  <c:v>1.000324784106541</c:v>
                </c:pt>
                <c:pt idx="2">
                  <c:v>1.0006495682130823</c:v>
                </c:pt>
                <c:pt idx="3">
                  <c:v>1.0009743523196235</c:v>
                </c:pt>
                <c:pt idx="4">
                  <c:v>1.0012991364261645</c:v>
                </c:pt>
                <c:pt idx="5">
                  <c:v>1.0016239205327058</c:v>
                </c:pt>
                <c:pt idx="6">
                  <c:v>1.001948704639247</c:v>
                </c:pt>
                <c:pt idx="7">
                  <c:v>1.002273488745788</c:v>
                </c:pt>
                <c:pt idx="8">
                  <c:v>1.0025982728523293</c:v>
                </c:pt>
                <c:pt idx="9">
                  <c:v>1.0029230569588705</c:v>
                </c:pt>
                <c:pt idx="10">
                  <c:v>1.0032478410654118</c:v>
                </c:pt>
                <c:pt idx="11">
                  <c:v>1.0122141876764232</c:v>
                </c:pt>
                <c:pt idx="12">
                  <c:v>1.0211805342874347</c:v>
                </c:pt>
                <c:pt idx="13">
                  <c:v>1.0301468808984462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'VMT State Graph'!$C$25</c:f>
              <c:strCache>
                <c:ptCount val="1"/>
                <c:pt idx="0">
                  <c:v>NH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Graph'!$D$25:$Q$25</c:f>
              <c:numCache>
                <c:formatCode>0.0000</c:formatCode>
                <c:ptCount val="14"/>
                <c:pt idx="0">
                  <c:v>1</c:v>
                </c:pt>
                <c:pt idx="1">
                  <c:v>1.0087231902075282</c:v>
                </c:pt>
                <c:pt idx="2">
                  <c:v>1.0174463804150564</c:v>
                </c:pt>
                <c:pt idx="3">
                  <c:v>1.0261695706225848</c:v>
                </c:pt>
                <c:pt idx="4">
                  <c:v>1.0348927608301131</c:v>
                </c:pt>
                <c:pt idx="5">
                  <c:v>1.0436159510376413</c:v>
                </c:pt>
                <c:pt idx="6">
                  <c:v>1.0523391412451695</c:v>
                </c:pt>
                <c:pt idx="7">
                  <c:v>1.0681955595939889</c:v>
                </c:pt>
                <c:pt idx="8">
                  <c:v>1.0840519779428084</c:v>
                </c:pt>
                <c:pt idx="9">
                  <c:v>1.0999083962916278</c:v>
                </c:pt>
                <c:pt idx="10">
                  <c:v>1.1157648146404473</c:v>
                </c:pt>
                <c:pt idx="11">
                  <c:v>1.1320843522349338</c:v>
                </c:pt>
                <c:pt idx="12">
                  <c:v>1.14840388982942</c:v>
                </c:pt>
                <c:pt idx="13">
                  <c:v>1.1647234274239062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'VMT State Graph'!$C$26</c:f>
              <c:strCache>
                <c:ptCount val="1"/>
                <c:pt idx="0">
                  <c:v>RI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Graph'!$D$26:$Q$26</c:f>
              <c:numCache>
                <c:formatCode>0.0000</c:formatCode>
                <c:ptCount val="14"/>
                <c:pt idx="0">
                  <c:v>1</c:v>
                </c:pt>
                <c:pt idx="1">
                  <c:v>1.014512580526719</c:v>
                </c:pt>
                <c:pt idx="2">
                  <c:v>1.029025161053438</c:v>
                </c:pt>
                <c:pt idx="3">
                  <c:v>1.043537741580157</c:v>
                </c:pt>
                <c:pt idx="4">
                  <c:v>1.058050322106876</c:v>
                </c:pt>
                <c:pt idx="5">
                  <c:v>1.072562902633595</c:v>
                </c:pt>
                <c:pt idx="6">
                  <c:v>1.087075483160314</c:v>
                </c:pt>
                <c:pt idx="7">
                  <c:v>1.1006825108808085</c:v>
                </c:pt>
                <c:pt idx="8">
                  <c:v>1.114289538601303</c:v>
                </c:pt>
                <c:pt idx="9">
                  <c:v>1.1278965663217977</c:v>
                </c:pt>
                <c:pt idx="10">
                  <c:v>1.1415035940422922</c:v>
                </c:pt>
                <c:pt idx="11">
                  <c:v>1.1557612204437431</c:v>
                </c:pt>
                <c:pt idx="12">
                  <c:v>1.170018846845194</c:v>
                </c:pt>
                <c:pt idx="13">
                  <c:v>1.1842764732466451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'VMT State Graph'!$C$27</c:f>
              <c:strCache>
                <c:ptCount val="1"/>
                <c:pt idx="0">
                  <c:v>VT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Graph'!$D$27:$Q$27</c:f>
              <c:numCache>
                <c:formatCode>0.0000</c:formatCode>
                <c:ptCount val="14"/>
                <c:pt idx="0">
                  <c:v>1</c:v>
                </c:pt>
                <c:pt idx="1">
                  <c:v>1.0026916928941818</c:v>
                </c:pt>
                <c:pt idx="2">
                  <c:v>1.0053833857883638</c:v>
                </c:pt>
                <c:pt idx="3">
                  <c:v>1.0080750786825456</c:v>
                </c:pt>
                <c:pt idx="4">
                  <c:v>1.0107667715767275</c:v>
                </c:pt>
                <c:pt idx="5">
                  <c:v>1.0134584644709095</c:v>
                </c:pt>
                <c:pt idx="6">
                  <c:v>1.0161501573650913</c:v>
                </c:pt>
                <c:pt idx="7">
                  <c:v>1.035414447844214</c:v>
                </c:pt>
                <c:pt idx="8">
                  <c:v>1.0546787383233367</c:v>
                </c:pt>
                <c:pt idx="9">
                  <c:v>1.0739430288024596</c:v>
                </c:pt>
                <c:pt idx="10">
                  <c:v>1.0932073192815823</c:v>
                </c:pt>
                <c:pt idx="11">
                  <c:v>1.1145132739327159</c:v>
                </c:pt>
                <c:pt idx="12">
                  <c:v>1.1358192285838495</c:v>
                </c:pt>
                <c:pt idx="13">
                  <c:v>1.1571251832349831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44448"/>
        <c:axId val="170345984"/>
      </c:lineChart>
      <c:catAx>
        <c:axId val="17034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70345984"/>
        <c:crosses val="autoZero"/>
        <c:auto val="1"/>
        <c:lblAlgn val="ctr"/>
        <c:lblOffset val="100"/>
        <c:tickLblSkip val="3"/>
        <c:noMultiLvlLbl val="0"/>
      </c:catAx>
      <c:valAx>
        <c:axId val="170345984"/>
        <c:scaling>
          <c:orientation val="minMax"/>
          <c:max val="1.3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70344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927594871536572"/>
          <c:y val="0.26333403324584426"/>
          <c:w val="0.12559501237982645"/>
          <c:h val="0.4822110236220472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South Atlantic States</a:t>
            </a:r>
          </a:p>
        </c:rich>
      </c:tx>
      <c:layout>
        <c:manualLayout>
          <c:xMode val="edge"/>
          <c:yMode val="edge"/>
          <c:x val="0.36802780249483741"/>
          <c:y val="9.259247594050744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'VMT State Graph'!$C$28</c:f>
              <c:strCache>
                <c:ptCount val="1"/>
                <c:pt idx="0">
                  <c:v>DC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Graph'!$D$28:$Q$28</c:f>
              <c:numCache>
                <c:formatCode>0.0000</c:formatCode>
                <c:ptCount val="14"/>
                <c:pt idx="0">
                  <c:v>1</c:v>
                </c:pt>
                <c:pt idx="1">
                  <c:v>1.0031494399843999</c:v>
                </c:pt>
                <c:pt idx="2">
                  <c:v>1.0062988799687997</c:v>
                </c:pt>
                <c:pt idx="3">
                  <c:v>1.0094483199531994</c:v>
                </c:pt>
                <c:pt idx="4">
                  <c:v>1.0125977599375993</c:v>
                </c:pt>
                <c:pt idx="5">
                  <c:v>1.0157471999219991</c:v>
                </c:pt>
                <c:pt idx="6">
                  <c:v>1.018896639906399</c:v>
                </c:pt>
                <c:pt idx="7">
                  <c:v>1.0215264879870989</c:v>
                </c:pt>
                <c:pt idx="8">
                  <c:v>1.024156336067799</c:v>
                </c:pt>
                <c:pt idx="9">
                  <c:v>1.0267861841484991</c:v>
                </c:pt>
                <c:pt idx="10">
                  <c:v>1.029416032229199</c:v>
                </c:pt>
                <c:pt idx="11">
                  <c:v>1.0320458803098989</c:v>
                </c:pt>
                <c:pt idx="12">
                  <c:v>1.034675728390599</c:v>
                </c:pt>
                <c:pt idx="13">
                  <c:v>1.0373055764712988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'VMT State Graph'!$C$29</c:f>
              <c:strCache>
                <c:ptCount val="1"/>
                <c:pt idx="0">
                  <c:v>DE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Graph'!$D$29:$Q$29</c:f>
              <c:numCache>
                <c:formatCode>0.0000</c:formatCode>
                <c:ptCount val="14"/>
                <c:pt idx="0">
                  <c:v>1</c:v>
                </c:pt>
                <c:pt idx="1">
                  <c:v>1.0121885222660927</c:v>
                </c:pt>
                <c:pt idx="2">
                  <c:v>1.0243770445321856</c:v>
                </c:pt>
                <c:pt idx="3">
                  <c:v>1.0365655667982785</c:v>
                </c:pt>
                <c:pt idx="4">
                  <c:v>1.0487540890643714</c:v>
                </c:pt>
                <c:pt idx="5">
                  <c:v>1.0609426113304641</c:v>
                </c:pt>
                <c:pt idx="6">
                  <c:v>1.073131133596557</c:v>
                </c:pt>
                <c:pt idx="7">
                  <c:v>1.0839525784116444</c:v>
                </c:pt>
                <c:pt idx="8">
                  <c:v>1.094774023226732</c:v>
                </c:pt>
                <c:pt idx="9">
                  <c:v>1.1055954680418194</c:v>
                </c:pt>
                <c:pt idx="10">
                  <c:v>1.116416912856907</c:v>
                </c:pt>
                <c:pt idx="11">
                  <c:v>1.1332684742482397</c:v>
                </c:pt>
                <c:pt idx="12">
                  <c:v>1.1501200356395729</c:v>
                </c:pt>
                <c:pt idx="13">
                  <c:v>1.1669715970309056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'VMT State Graph'!$C$30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Graph'!$D$30:$Q$30</c:f>
              <c:numCache>
                <c:formatCode>0.0000</c:formatCode>
                <c:ptCount val="14"/>
                <c:pt idx="0">
                  <c:v>1</c:v>
                </c:pt>
                <c:pt idx="1">
                  <c:v>1.0191216387062398</c:v>
                </c:pt>
                <c:pt idx="2">
                  <c:v>1.0382432774124795</c:v>
                </c:pt>
                <c:pt idx="3">
                  <c:v>1.0573649161187191</c:v>
                </c:pt>
                <c:pt idx="4">
                  <c:v>1.0764865548249589</c:v>
                </c:pt>
                <c:pt idx="5">
                  <c:v>1.0956081935311985</c:v>
                </c:pt>
                <c:pt idx="6">
                  <c:v>1.1147298322374384</c:v>
                </c:pt>
                <c:pt idx="7">
                  <c:v>1.133851470943678</c:v>
                </c:pt>
                <c:pt idx="8">
                  <c:v>1.1529731096499176</c:v>
                </c:pt>
                <c:pt idx="9">
                  <c:v>1.1720947483561572</c:v>
                </c:pt>
                <c:pt idx="10">
                  <c:v>1.1912163870623969</c:v>
                </c:pt>
                <c:pt idx="11">
                  <c:v>1.2090558755061747</c:v>
                </c:pt>
                <c:pt idx="12">
                  <c:v>1.226895363949952</c:v>
                </c:pt>
                <c:pt idx="13">
                  <c:v>1.2447348523937298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'VMT State Graph'!$C$31</c:f>
              <c:strCache>
                <c:ptCount val="1"/>
                <c:pt idx="0">
                  <c:v>VA</c:v>
                </c:pt>
              </c:strCache>
            </c:strRef>
          </c:tx>
          <c:marker>
            <c:symbol val="none"/>
          </c:marker>
          <c:cat>
            <c:numRef>
              <c:f>'VMT State Graph'!$D$18:$Q$18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'VMT State Graph'!$D$31:$Q$31</c:f>
              <c:numCache>
                <c:formatCode>0.0000</c:formatCode>
                <c:ptCount val="14"/>
                <c:pt idx="0">
                  <c:v>1</c:v>
                </c:pt>
                <c:pt idx="1">
                  <c:v>1.0187764637421264</c:v>
                </c:pt>
                <c:pt idx="2">
                  <c:v>1.0375529274842528</c:v>
                </c:pt>
                <c:pt idx="3">
                  <c:v>1.0563293912263789</c:v>
                </c:pt>
                <c:pt idx="4">
                  <c:v>1.0751058549685053</c:v>
                </c:pt>
                <c:pt idx="5">
                  <c:v>1.0938823187106317</c:v>
                </c:pt>
                <c:pt idx="6">
                  <c:v>1.1126587824527581</c:v>
                </c:pt>
                <c:pt idx="7">
                  <c:v>1.1334471581714121</c:v>
                </c:pt>
                <c:pt idx="8">
                  <c:v>1.1542355338900663</c:v>
                </c:pt>
                <c:pt idx="9">
                  <c:v>1.1750239096087203</c:v>
                </c:pt>
                <c:pt idx="10">
                  <c:v>1.1958122853273743</c:v>
                </c:pt>
                <c:pt idx="11">
                  <c:v>1.2181608426024211</c:v>
                </c:pt>
                <c:pt idx="12">
                  <c:v>1.2405093998774681</c:v>
                </c:pt>
                <c:pt idx="13">
                  <c:v>1.2628579571525149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30848"/>
        <c:axId val="170432384"/>
      </c:lineChart>
      <c:catAx>
        <c:axId val="17043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70432384"/>
        <c:crosses val="autoZero"/>
        <c:auto val="1"/>
        <c:lblAlgn val="ctr"/>
        <c:lblOffset val="100"/>
        <c:tickLblSkip val="3"/>
        <c:noMultiLvlLbl val="0"/>
      </c:catAx>
      <c:valAx>
        <c:axId val="170432384"/>
        <c:scaling>
          <c:orientation val="minMax"/>
          <c:max val="1.3"/>
          <c:min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70430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714375255331887"/>
          <c:y val="0.34333438320209975"/>
          <c:w val="0.12662889518413598"/>
          <c:h val="0.3214740157480314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33</xdr:row>
      <xdr:rowOff>133350</xdr:rowOff>
    </xdr:from>
    <xdr:to>
      <xdr:col>6</xdr:col>
      <xdr:colOff>247650</xdr:colOff>
      <xdr:row>48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6</xdr:col>
      <xdr:colOff>114300</xdr:colOff>
      <xdr:row>65</xdr:row>
      <xdr:rowOff>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6</xdr:col>
      <xdr:colOff>114300</xdr:colOff>
      <xdr:row>82</xdr:row>
      <xdr:rowOff>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4"/>
  <sheetViews>
    <sheetView tabSelected="1" workbookViewId="0">
      <pane xSplit="4" ySplit="5" topLeftCell="E79" activePane="bottomRight" state="frozen"/>
      <selection pane="topRight" activeCell="E1" sqref="E1"/>
      <selection pane="bottomLeft" activeCell="A2" sqref="A2"/>
      <selection pane="bottomRight" activeCell="E82" sqref="E82"/>
    </sheetView>
  </sheetViews>
  <sheetFormatPr defaultRowHeight="15" x14ac:dyDescent="0.25"/>
  <cols>
    <col min="3" max="3" width="17.140625" customWidth="1"/>
    <col min="5" max="8" width="18.7109375" customWidth="1"/>
    <col min="9" max="9" width="15.7109375" customWidth="1"/>
    <col min="10" max="13" width="10.7109375" customWidth="1"/>
  </cols>
  <sheetData>
    <row r="1" spans="1:13" s="1" customFormat="1" x14ac:dyDescent="0.25">
      <c r="F1" s="13" t="s">
        <v>714</v>
      </c>
      <c r="G1" s="14" t="s">
        <v>714</v>
      </c>
    </row>
    <row r="2" spans="1:13" s="1" customFormat="1" x14ac:dyDescent="0.25">
      <c r="A2" s="1" t="s">
        <v>708</v>
      </c>
      <c r="F2" s="13" t="s">
        <v>707</v>
      </c>
      <c r="G2" s="14" t="s">
        <v>709</v>
      </c>
    </row>
    <row r="3" spans="1:13" s="1" customFormat="1" x14ac:dyDescent="0.25">
      <c r="F3" s="13" t="s">
        <v>715</v>
      </c>
      <c r="G3" s="14" t="s">
        <v>716</v>
      </c>
    </row>
    <row r="4" spans="1:13" s="1" customFormat="1" x14ac:dyDescent="0.25"/>
    <row r="5" spans="1:13" x14ac:dyDescent="0.25">
      <c r="A5" s="2" t="s">
        <v>698</v>
      </c>
      <c r="B5" s="2" t="s">
        <v>699</v>
      </c>
      <c r="C5" s="2" t="s">
        <v>700</v>
      </c>
      <c r="D5" s="2" t="s">
        <v>701</v>
      </c>
      <c r="E5" s="4" t="s">
        <v>8</v>
      </c>
      <c r="F5" s="4" t="s">
        <v>9</v>
      </c>
      <c r="G5" s="4" t="s">
        <v>10</v>
      </c>
      <c r="H5" s="4" t="s">
        <v>12</v>
      </c>
      <c r="I5" s="4" t="s">
        <v>11</v>
      </c>
      <c r="J5" s="4" t="s">
        <v>703</v>
      </c>
      <c r="K5" s="4" t="s">
        <v>704</v>
      </c>
      <c r="L5" s="4" t="s">
        <v>705</v>
      </c>
      <c r="M5" s="4" t="s">
        <v>706</v>
      </c>
    </row>
    <row r="6" spans="1:13" x14ac:dyDescent="0.25">
      <c r="A6" s="5" t="s">
        <v>13</v>
      </c>
      <c r="B6" s="6" t="s">
        <v>0</v>
      </c>
      <c r="C6" s="6" t="s">
        <v>14</v>
      </c>
      <c r="D6" s="5" t="s">
        <v>702</v>
      </c>
      <c r="E6" s="7">
        <v>7560386592.1962976</v>
      </c>
      <c r="F6" s="12">
        <f>E6+(G6-E6)*0.6</f>
        <v>7932758728.2479191</v>
      </c>
      <c r="G6" s="7">
        <v>8181006818.9490004</v>
      </c>
      <c r="H6" s="7">
        <v>8281519766.283</v>
      </c>
      <c r="I6" s="7">
        <v>8568253858.1797752</v>
      </c>
      <c r="J6" s="11">
        <f>F6/$E6</f>
        <v>1.0492530549212891</v>
      </c>
      <c r="K6" s="11">
        <f>G6/$E6</f>
        <v>1.0820884248688152</v>
      </c>
      <c r="L6" s="11">
        <f t="shared" ref="L6:M6" si="0">H6/$E6</f>
        <v>1.0953831084287466</v>
      </c>
      <c r="M6" s="11">
        <f t="shared" si="0"/>
        <v>1.1333089589656409</v>
      </c>
    </row>
    <row r="7" spans="1:13" x14ac:dyDescent="0.25">
      <c r="A7" s="5" t="s">
        <v>13</v>
      </c>
      <c r="B7" s="6" t="s">
        <v>1</v>
      </c>
      <c r="C7" s="6" t="s">
        <v>15</v>
      </c>
      <c r="D7" s="5"/>
      <c r="E7" s="7">
        <v>7632658020.548624</v>
      </c>
      <c r="F7" s="12">
        <f>E7+(G7-E7)*0.6</f>
        <v>8113620206.52705</v>
      </c>
      <c r="G7" s="7">
        <v>8434261663.8460007</v>
      </c>
      <c r="H7" s="7">
        <v>8680399707.328001</v>
      </c>
      <c r="I7" s="7"/>
      <c r="J7" s="11">
        <f>F7/$E7</f>
        <v>1.0630137213908419</v>
      </c>
      <c r="K7" s="11">
        <f>G7/$E7</f>
        <v>1.1050228689847366</v>
      </c>
      <c r="L7" s="11">
        <f t="shared" ref="L7:L70" si="1">H7/$E7</f>
        <v>1.1372708804663656</v>
      </c>
      <c r="M7" s="11">
        <f t="shared" ref="M7:M70" si="2">I7/$E7</f>
        <v>0</v>
      </c>
    </row>
    <row r="8" spans="1:13" x14ac:dyDescent="0.25">
      <c r="A8" s="5" t="s">
        <v>13</v>
      </c>
      <c r="B8" s="6" t="s">
        <v>2</v>
      </c>
      <c r="C8" s="6" t="s">
        <v>16</v>
      </c>
      <c r="D8" s="5"/>
      <c r="E8" s="7">
        <v>1332283718.9268796</v>
      </c>
      <c r="F8" s="12">
        <f>E8+(G8-E8)*0.6</f>
        <v>1411065125.8765519</v>
      </c>
      <c r="G8" s="7">
        <v>1463586063.8429999</v>
      </c>
      <c r="H8" s="7">
        <v>1502933912.5670002</v>
      </c>
      <c r="I8" s="7"/>
      <c r="J8" s="11">
        <f>F8/$E8</f>
        <v>1.0591326050378582</v>
      </c>
      <c r="K8" s="11">
        <f>G8/$E8</f>
        <v>1.0985543417297639</v>
      </c>
      <c r="L8" s="11">
        <f t="shared" si="1"/>
        <v>1.1280884778638403</v>
      </c>
      <c r="M8" s="11">
        <f t="shared" si="2"/>
        <v>0</v>
      </c>
    </row>
    <row r="9" spans="1:13" x14ac:dyDescent="0.25">
      <c r="A9" s="5" t="s">
        <v>13</v>
      </c>
      <c r="B9" s="6" t="s">
        <v>3</v>
      </c>
      <c r="C9" s="6" t="s">
        <v>17</v>
      </c>
      <c r="D9" s="5"/>
      <c r="E9" s="7">
        <v>1727924183.4890463</v>
      </c>
      <c r="F9" s="12">
        <f>E9+(G9-E9)*0.6</f>
        <v>1842131793.6146185</v>
      </c>
      <c r="G9" s="7">
        <v>1918270200.365</v>
      </c>
      <c r="H9" s="7">
        <v>1948540505.2940001</v>
      </c>
      <c r="I9" s="7"/>
      <c r="J9" s="11">
        <f>F9/$E9</f>
        <v>1.0660952669201971</v>
      </c>
      <c r="K9" s="11">
        <f>G9/$E9</f>
        <v>1.1101587782003286</v>
      </c>
      <c r="L9" s="11">
        <f t="shared" si="1"/>
        <v>1.1276770843958457</v>
      </c>
      <c r="M9" s="11">
        <f t="shared" si="2"/>
        <v>0</v>
      </c>
    </row>
    <row r="10" spans="1:13" x14ac:dyDescent="0.25">
      <c r="A10" s="5" t="s">
        <v>13</v>
      </c>
      <c r="B10" s="6" t="s">
        <v>4</v>
      </c>
      <c r="C10" s="6" t="s">
        <v>18</v>
      </c>
      <c r="D10" s="5" t="s">
        <v>702</v>
      </c>
      <c r="E10" s="7">
        <v>6855743408.6719217</v>
      </c>
      <c r="F10" s="12">
        <f>E10+(G10-E10)*0.6</f>
        <v>7234712129.8267679</v>
      </c>
      <c r="G10" s="7">
        <v>7487357943.9299994</v>
      </c>
      <c r="H10" s="7">
        <v>7811704329.2130003</v>
      </c>
      <c r="I10" s="7">
        <v>8085413587.6426916</v>
      </c>
      <c r="J10" s="11">
        <f>F10/$E10</f>
        <v>1.055277553222818</v>
      </c>
      <c r="K10" s="11">
        <f>G10/$E10</f>
        <v>1.0921292553713635</v>
      </c>
      <c r="L10" s="11">
        <f t="shared" si="1"/>
        <v>1.1394394252462645</v>
      </c>
      <c r="M10" s="11">
        <f t="shared" si="2"/>
        <v>1.1793635067227493</v>
      </c>
    </row>
    <row r="11" spans="1:13" x14ac:dyDescent="0.25">
      <c r="A11" s="5" t="s">
        <v>13</v>
      </c>
      <c r="B11" s="6" t="s">
        <v>5</v>
      </c>
      <c r="C11" s="6" t="s">
        <v>19</v>
      </c>
      <c r="D11" s="5"/>
      <c r="E11" s="7">
        <v>2891773140.0325804</v>
      </c>
      <c r="F11" s="12">
        <f>E11+(G11-E11)*0.6</f>
        <v>3163058794.776432</v>
      </c>
      <c r="G11" s="7">
        <v>3343915897.9390001</v>
      </c>
      <c r="H11" s="7">
        <v>3435852494.5039997</v>
      </c>
      <c r="I11" s="7"/>
      <c r="J11" s="11">
        <f>F11/$E11</f>
        <v>1.0938129104902037</v>
      </c>
      <c r="K11" s="11">
        <f>G11/$E11</f>
        <v>1.1563548508170063</v>
      </c>
      <c r="L11" s="11">
        <f t="shared" si="1"/>
        <v>1.1881473158939742</v>
      </c>
      <c r="M11" s="11">
        <f t="shared" si="2"/>
        <v>0</v>
      </c>
    </row>
    <row r="12" spans="1:13" x14ac:dyDescent="0.25">
      <c r="A12" s="5" t="s">
        <v>13</v>
      </c>
      <c r="B12" s="6" t="s">
        <v>6</v>
      </c>
      <c r="C12" s="6" t="s">
        <v>20</v>
      </c>
      <c r="D12" s="5"/>
      <c r="E12" s="7">
        <v>1433808540.6413958</v>
      </c>
      <c r="F12" s="12">
        <f>E12+(G12-E12)*0.6</f>
        <v>1534942898.3721583</v>
      </c>
      <c r="G12" s="7">
        <v>1602365803.5259998</v>
      </c>
      <c r="H12" s="7">
        <v>1653865602.8570001</v>
      </c>
      <c r="I12" s="7"/>
      <c r="J12" s="11">
        <f>F12/$E12</f>
        <v>1.0705354689026481</v>
      </c>
      <c r="K12" s="11">
        <f>G12/$E12</f>
        <v>1.1175591148377468</v>
      </c>
      <c r="L12" s="11">
        <f t="shared" si="1"/>
        <v>1.1534772990800881</v>
      </c>
      <c r="M12" s="11">
        <f t="shared" si="2"/>
        <v>0</v>
      </c>
    </row>
    <row r="13" spans="1:13" x14ac:dyDescent="0.25">
      <c r="A13" s="5" t="s">
        <v>13</v>
      </c>
      <c r="B13" s="6" t="s">
        <v>7</v>
      </c>
      <c r="C13" s="6" t="s">
        <v>21</v>
      </c>
      <c r="D13" s="5"/>
      <c r="E13" s="7">
        <v>968902280.31897497</v>
      </c>
      <c r="F13" s="12">
        <f>E13+(G13-E13)*0.6</f>
        <v>1028313853.3595899</v>
      </c>
      <c r="G13" s="7">
        <v>1067921568.7199999</v>
      </c>
      <c r="H13" s="7">
        <v>1097111193.9330001</v>
      </c>
      <c r="I13" s="7"/>
      <c r="J13" s="11">
        <f>F13/$E13</f>
        <v>1.0613184365930648</v>
      </c>
      <c r="K13" s="11">
        <f>G13/$E13</f>
        <v>1.1021973943217747</v>
      </c>
      <c r="L13" s="11">
        <f t="shared" si="1"/>
        <v>1.1323238846871297</v>
      </c>
      <c r="M13" s="11">
        <f t="shared" si="2"/>
        <v>0</v>
      </c>
    </row>
    <row r="14" spans="1:13" x14ac:dyDescent="0.25">
      <c r="A14" s="5" t="s">
        <v>22</v>
      </c>
      <c r="B14" s="6" t="s">
        <v>23</v>
      </c>
      <c r="C14" s="6" t="s">
        <v>24</v>
      </c>
      <c r="D14" s="5"/>
      <c r="E14" s="7">
        <v>1698709999.999999</v>
      </c>
      <c r="F14" s="7">
        <v>1750365645.9999995</v>
      </c>
      <c r="G14" s="7">
        <v>1858166866.9999993</v>
      </c>
      <c r="H14" s="7">
        <v>2023780669.9999995</v>
      </c>
      <c r="I14" s="7">
        <v>2534006337.999999</v>
      </c>
      <c r="J14" s="11">
        <f>F14/$E14</f>
        <v>1.0304087489918823</v>
      </c>
      <c r="K14" s="11">
        <f>G14/$E14</f>
        <v>1.0938693873586429</v>
      </c>
      <c r="L14" s="11">
        <f t="shared" si="1"/>
        <v>1.1913632521148405</v>
      </c>
      <c r="M14" s="11">
        <f t="shared" si="2"/>
        <v>1.4917239187383371</v>
      </c>
    </row>
    <row r="15" spans="1:13" x14ac:dyDescent="0.25">
      <c r="A15" s="5" t="s">
        <v>22</v>
      </c>
      <c r="B15" s="6" t="s">
        <v>25</v>
      </c>
      <c r="C15" s="6" t="s">
        <v>26</v>
      </c>
      <c r="D15" s="5" t="s">
        <v>702</v>
      </c>
      <c r="E15" s="7">
        <v>5543985000</v>
      </c>
      <c r="F15" s="7">
        <v>6054671478.0000029</v>
      </c>
      <c r="G15" s="7">
        <v>6195387969</v>
      </c>
      <c r="H15" s="7">
        <v>6378447826.0000029</v>
      </c>
      <c r="I15" s="7">
        <v>6959264765.000001</v>
      </c>
      <c r="J15" s="11">
        <f>F15/$E15</f>
        <v>1.0921154148144345</v>
      </c>
      <c r="K15" s="11">
        <f>G15/$E15</f>
        <v>1.117497245934107</v>
      </c>
      <c r="L15" s="11">
        <f t="shared" si="1"/>
        <v>1.1505167899985305</v>
      </c>
      <c r="M15" s="11">
        <f t="shared" si="2"/>
        <v>1.2552820335913608</v>
      </c>
    </row>
    <row r="16" spans="1:13" x14ac:dyDescent="0.25">
      <c r="A16" s="5" t="s">
        <v>22</v>
      </c>
      <c r="B16" s="6" t="s">
        <v>27</v>
      </c>
      <c r="C16" s="6" t="s">
        <v>28</v>
      </c>
      <c r="D16" s="5"/>
      <c r="E16" s="7">
        <v>2209345000.0000005</v>
      </c>
      <c r="F16" s="7">
        <v>2338241276</v>
      </c>
      <c r="G16" s="7">
        <v>2498862481</v>
      </c>
      <c r="H16" s="7">
        <v>2628033718</v>
      </c>
      <c r="I16" s="7">
        <v>3144827807</v>
      </c>
      <c r="J16" s="11">
        <f>F16/$E16</f>
        <v>1.0583413980161538</v>
      </c>
      <c r="K16" s="11">
        <f>G16/$E16</f>
        <v>1.1310422233738957</v>
      </c>
      <c r="L16" s="11">
        <f t="shared" si="1"/>
        <v>1.1895080750177087</v>
      </c>
      <c r="M16" s="11">
        <f t="shared" si="2"/>
        <v>1.423420881301924</v>
      </c>
    </row>
    <row r="17" spans="1:13" x14ac:dyDescent="0.25">
      <c r="A17" s="5" t="s">
        <v>29</v>
      </c>
      <c r="B17" s="6" t="s">
        <v>30</v>
      </c>
      <c r="C17" s="6" t="s">
        <v>31</v>
      </c>
      <c r="D17" s="5" t="s">
        <v>702</v>
      </c>
      <c r="E17" s="7">
        <v>3675388000.0000005</v>
      </c>
      <c r="F17" s="7">
        <v>3744840483.5523</v>
      </c>
      <c r="G17" s="7">
        <v>3783503331.8628116</v>
      </c>
      <c r="H17" s="7">
        <v>3812500468.0956945</v>
      </c>
      <c r="I17" s="7">
        <v>3860829028.4838347</v>
      </c>
      <c r="J17" s="11">
        <f>F17/$E17</f>
        <v>1.0188966399063988</v>
      </c>
      <c r="K17" s="11">
        <f>G17/$E17</f>
        <v>1.029416032229199</v>
      </c>
      <c r="L17" s="11">
        <f t="shared" si="1"/>
        <v>1.0373055764712988</v>
      </c>
      <c r="M17" s="11">
        <f t="shared" si="2"/>
        <v>1.0504548168747991</v>
      </c>
    </row>
    <row r="18" spans="1:13" x14ac:dyDescent="0.25">
      <c r="A18" s="5" t="s">
        <v>32</v>
      </c>
      <c r="B18" s="6" t="s">
        <v>33</v>
      </c>
      <c r="C18" s="6" t="s">
        <v>34</v>
      </c>
      <c r="D18" s="5"/>
      <c r="E18" s="7">
        <v>957144410</v>
      </c>
      <c r="F18" s="12">
        <f>E18+(G18-E18)*0.6</f>
        <v>987573511.60297704</v>
      </c>
      <c r="G18" s="7">
        <v>1007859579.3382951</v>
      </c>
      <c r="H18" s="7">
        <v>1019521621.5479522</v>
      </c>
      <c r="I18" s="7"/>
      <c r="J18" s="11">
        <f>F18/$E18</f>
        <v>1.0317915471114512</v>
      </c>
      <c r="K18" s="11">
        <f>G18/$E18</f>
        <v>1.0529859118524185</v>
      </c>
      <c r="L18" s="11">
        <f t="shared" si="1"/>
        <v>1.0651701152890316</v>
      </c>
      <c r="M18" s="11">
        <f t="shared" si="2"/>
        <v>0</v>
      </c>
    </row>
    <row r="19" spans="1:13" x14ac:dyDescent="0.25">
      <c r="A19" s="5" t="s">
        <v>32</v>
      </c>
      <c r="B19" s="6" t="s">
        <v>35</v>
      </c>
      <c r="C19" s="6" t="s">
        <v>36</v>
      </c>
      <c r="D19" s="5"/>
      <c r="E19" s="7">
        <v>801234460</v>
      </c>
      <c r="F19" s="12">
        <f>E19+(G19-E19)*0.6</f>
        <v>801408733.21994925</v>
      </c>
      <c r="G19" s="7">
        <v>801524915.36658204</v>
      </c>
      <c r="H19" s="7">
        <v>808181500.76556265</v>
      </c>
      <c r="I19" s="7"/>
      <c r="J19" s="11">
        <f>F19/$E19</f>
        <v>1.0002175058970244</v>
      </c>
      <c r="K19" s="11">
        <f>G19/$E19</f>
        <v>1.0003625098283742</v>
      </c>
      <c r="L19" s="11">
        <f t="shared" si="1"/>
        <v>1.0086704218457636</v>
      </c>
      <c r="M19" s="11">
        <f t="shared" si="2"/>
        <v>0</v>
      </c>
    </row>
    <row r="20" spans="1:13" x14ac:dyDescent="0.25">
      <c r="A20" s="5" t="s">
        <v>32</v>
      </c>
      <c r="B20" s="6" t="s">
        <v>37</v>
      </c>
      <c r="C20" s="6" t="s">
        <v>38</v>
      </c>
      <c r="D20" s="5"/>
      <c r="E20" s="7">
        <v>3147630140</v>
      </c>
      <c r="F20" s="12">
        <f>E20+(G20-E20)*0.6</f>
        <v>3214604595.6111498</v>
      </c>
      <c r="G20" s="7">
        <v>3259254232.6852498</v>
      </c>
      <c r="H20" s="7">
        <v>3302142352.5621486</v>
      </c>
      <c r="I20" s="7"/>
      <c r="J20" s="11">
        <f>F20/$E20</f>
        <v>1.0212777399606263</v>
      </c>
      <c r="K20" s="11">
        <f>G20/$E20</f>
        <v>1.0354628999343773</v>
      </c>
      <c r="L20" s="11">
        <f t="shared" si="1"/>
        <v>1.0490884270672756</v>
      </c>
      <c r="M20" s="11">
        <f t="shared" si="2"/>
        <v>0</v>
      </c>
    </row>
    <row r="21" spans="1:13" x14ac:dyDescent="0.25">
      <c r="A21" s="5" t="s">
        <v>32</v>
      </c>
      <c r="B21" s="6" t="s">
        <v>39</v>
      </c>
      <c r="C21" s="6" t="s">
        <v>40</v>
      </c>
      <c r="D21" s="5"/>
      <c r="E21" s="7">
        <v>373270970</v>
      </c>
      <c r="F21" s="12">
        <f>E21+(G21-E21)*0.6</f>
        <v>362652771.21361077</v>
      </c>
      <c r="G21" s="7">
        <v>355573972.02268463</v>
      </c>
      <c r="H21" s="7">
        <v>360558663.54305619</v>
      </c>
      <c r="I21" s="7"/>
      <c r="J21" s="11">
        <f>F21/$E21</f>
        <v>0.97155364429655688</v>
      </c>
      <c r="K21" s="11">
        <f>G21/$E21</f>
        <v>0.95258940716092821</v>
      </c>
      <c r="L21" s="11">
        <f t="shared" si="1"/>
        <v>0.96594349017566561</v>
      </c>
      <c r="M21" s="11">
        <f t="shared" si="2"/>
        <v>0</v>
      </c>
    </row>
    <row r="22" spans="1:13" x14ac:dyDescent="0.25">
      <c r="A22" s="5" t="s">
        <v>32</v>
      </c>
      <c r="B22" s="6" t="s">
        <v>41</v>
      </c>
      <c r="C22" s="6" t="s">
        <v>42</v>
      </c>
      <c r="D22" s="5"/>
      <c r="E22" s="7">
        <v>775198670</v>
      </c>
      <c r="F22" s="12">
        <f>E22+(G22-E22)*0.6</f>
        <v>756224499.93216348</v>
      </c>
      <c r="G22" s="7">
        <v>743575053.22027254</v>
      </c>
      <c r="H22" s="7">
        <v>750191048.28519106</v>
      </c>
      <c r="I22" s="7"/>
      <c r="J22" s="11">
        <f>F22/$E22</f>
        <v>0.9755234744303205</v>
      </c>
      <c r="K22" s="11">
        <f>G22/$E22</f>
        <v>0.95920579071720102</v>
      </c>
      <c r="L22" s="11">
        <f t="shared" si="1"/>
        <v>0.96774037071708474</v>
      </c>
      <c r="M22" s="11">
        <f t="shared" si="2"/>
        <v>0</v>
      </c>
    </row>
    <row r="23" spans="1:13" x14ac:dyDescent="0.25">
      <c r="A23" s="5" t="s">
        <v>32</v>
      </c>
      <c r="B23" s="6" t="s">
        <v>43</v>
      </c>
      <c r="C23" s="6" t="s">
        <v>44</v>
      </c>
      <c r="D23" s="5"/>
      <c r="E23" s="7">
        <v>1502637600</v>
      </c>
      <c r="F23" s="12">
        <f>E23+(G23-E23)*0.6</f>
        <v>1500453737.1405897</v>
      </c>
      <c r="G23" s="7">
        <v>1498997828.5676496</v>
      </c>
      <c r="H23" s="7">
        <v>1519071192.5352452</v>
      </c>
      <c r="I23" s="7"/>
      <c r="J23" s="11">
        <f>F23/$E23</f>
        <v>0.9985466470029698</v>
      </c>
      <c r="K23" s="11">
        <f>G23/$E23</f>
        <v>0.99757774500494967</v>
      </c>
      <c r="L23" s="11">
        <f t="shared" si="1"/>
        <v>1.0109364976194162</v>
      </c>
      <c r="M23" s="11">
        <f t="shared" si="2"/>
        <v>0</v>
      </c>
    </row>
    <row r="24" spans="1:13" x14ac:dyDescent="0.25">
      <c r="A24" s="5" t="s">
        <v>32</v>
      </c>
      <c r="B24" s="6" t="s">
        <v>45</v>
      </c>
      <c r="C24" s="6" t="s">
        <v>46</v>
      </c>
      <c r="D24" s="5"/>
      <c r="E24" s="7">
        <v>392696890</v>
      </c>
      <c r="F24" s="12">
        <f>E24+(G24-E24)*0.6</f>
        <v>379224423.59671605</v>
      </c>
      <c r="G24" s="7">
        <v>370242779.32786012</v>
      </c>
      <c r="H24" s="7">
        <v>375005116.91532147</v>
      </c>
      <c r="I24" s="7"/>
      <c r="J24" s="11">
        <f>F24/$E24</f>
        <v>0.96569245454609032</v>
      </c>
      <c r="K24" s="11">
        <f>G24/$E24</f>
        <v>0.94282075757681738</v>
      </c>
      <c r="L24" s="11">
        <f t="shared" si="1"/>
        <v>0.95494801834392284</v>
      </c>
      <c r="M24" s="11">
        <f t="shared" si="2"/>
        <v>0</v>
      </c>
    </row>
    <row r="25" spans="1:13" x14ac:dyDescent="0.25">
      <c r="A25" s="5" t="s">
        <v>32</v>
      </c>
      <c r="B25" s="6" t="s">
        <v>47</v>
      </c>
      <c r="C25" s="6" t="s">
        <v>48</v>
      </c>
      <c r="D25" s="5"/>
      <c r="E25" s="7">
        <v>399572390</v>
      </c>
      <c r="F25" s="12">
        <f>E25+(G25-E25)*0.6</f>
        <v>396520372.82497942</v>
      </c>
      <c r="G25" s="7">
        <v>394485694.70829904</v>
      </c>
      <c r="H25" s="7">
        <v>397306064.47280526</v>
      </c>
      <c r="I25" s="7"/>
      <c r="J25" s="11">
        <f>F25/$E25</f>
        <v>0.99236179162674232</v>
      </c>
      <c r="K25" s="11">
        <f>G25/$E25</f>
        <v>0.98726965271123723</v>
      </c>
      <c r="L25" s="11">
        <f t="shared" si="1"/>
        <v>0.99432812280349314</v>
      </c>
      <c r="M25" s="11">
        <f t="shared" si="2"/>
        <v>0</v>
      </c>
    </row>
    <row r="26" spans="1:13" x14ac:dyDescent="0.25">
      <c r="A26" s="5" t="s">
        <v>32</v>
      </c>
      <c r="B26" s="6" t="s">
        <v>49</v>
      </c>
      <c r="C26" s="6" t="s">
        <v>50</v>
      </c>
      <c r="D26" s="5"/>
      <c r="E26" s="7">
        <v>606342430</v>
      </c>
      <c r="F26" s="12">
        <f>E26+(G26-E26)*0.6</f>
        <v>479228388.82497942</v>
      </c>
      <c r="G26" s="7">
        <v>394485694.70829904</v>
      </c>
      <c r="H26" s="7">
        <v>609567552.13821673</v>
      </c>
      <c r="I26" s="7"/>
      <c r="J26" s="11">
        <f>F26/$E26</f>
        <v>0.79035931697041129</v>
      </c>
      <c r="K26" s="11">
        <f>G26/$E26</f>
        <v>0.65059886161735214</v>
      </c>
      <c r="L26" s="11">
        <f t="shared" si="1"/>
        <v>1.0053189781526863</v>
      </c>
      <c r="M26" s="11">
        <f t="shared" si="2"/>
        <v>0</v>
      </c>
    </row>
    <row r="27" spans="1:13" x14ac:dyDescent="0.25">
      <c r="A27" s="5" t="s">
        <v>32</v>
      </c>
      <c r="B27" s="6" t="s">
        <v>51</v>
      </c>
      <c r="C27" s="6" t="s">
        <v>52</v>
      </c>
      <c r="D27" s="5"/>
      <c r="E27" s="7">
        <v>1796370680</v>
      </c>
      <c r="F27" s="12">
        <f>E27+(G27-E27)*0.6</f>
        <v>1825536018.6770368</v>
      </c>
      <c r="G27" s="7">
        <v>1844979577.7950613</v>
      </c>
      <c r="H27" s="7">
        <v>1872657721.7823331</v>
      </c>
      <c r="I27" s="7"/>
      <c r="J27" s="11">
        <f>F27/$E27</f>
        <v>1.0162357017968233</v>
      </c>
      <c r="K27" s="11">
        <f>G27/$E27</f>
        <v>1.0270595029947056</v>
      </c>
      <c r="L27" s="11">
        <f t="shared" si="1"/>
        <v>1.0424673162569837</v>
      </c>
      <c r="M27" s="11">
        <f t="shared" si="2"/>
        <v>0</v>
      </c>
    </row>
    <row r="28" spans="1:13" x14ac:dyDescent="0.25">
      <c r="A28" s="5" t="s">
        <v>32</v>
      </c>
      <c r="B28" s="6" t="s">
        <v>53</v>
      </c>
      <c r="C28" s="6" t="s">
        <v>54</v>
      </c>
      <c r="D28" s="5"/>
      <c r="E28" s="7">
        <v>187666649</v>
      </c>
      <c r="F28" s="12">
        <f>E28+(G28-E28)*0.6</f>
        <v>184181675.12444782</v>
      </c>
      <c r="G28" s="7">
        <v>181858359.20741305</v>
      </c>
      <c r="H28" s="7">
        <v>182314911.22553748</v>
      </c>
      <c r="I28" s="7"/>
      <c r="J28" s="11">
        <f>F28/$E28</f>
        <v>0.98142997760059014</v>
      </c>
      <c r="K28" s="11">
        <f>G28/$E28</f>
        <v>0.96904996266765042</v>
      </c>
      <c r="L28" s="11">
        <f t="shared" si="1"/>
        <v>0.97148274452077776</v>
      </c>
      <c r="M28" s="11">
        <f t="shared" si="2"/>
        <v>0</v>
      </c>
    </row>
    <row r="29" spans="1:13" x14ac:dyDescent="0.25">
      <c r="A29" s="5" t="s">
        <v>32</v>
      </c>
      <c r="B29" s="6" t="s">
        <v>55</v>
      </c>
      <c r="C29" s="6" t="s">
        <v>56</v>
      </c>
      <c r="D29" s="5"/>
      <c r="E29" s="7">
        <v>465953490</v>
      </c>
      <c r="F29" s="12">
        <f>E29+(G29-E29)*0.6</f>
        <v>464361138.51817322</v>
      </c>
      <c r="G29" s="7">
        <v>463299570.86362201</v>
      </c>
      <c r="H29" s="7">
        <v>467703496.04527265</v>
      </c>
      <c r="I29" s="7"/>
      <c r="J29" s="11">
        <f>F29/$E29</f>
        <v>0.99658259565385643</v>
      </c>
      <c r="K29" s="11">
        <f>G29/$E29</f>
        <v>0.9943043260897606</v>
      </c>
      <c r="L29" s="11">
        <f t="shared" si="1"/>
        <v>1.003755752629458</v>
      </c>
      <c r="M29" s="11">
        <f t="shared" si="2"/>
        <v>0</v>
      </c>
    </row>
    <row r="30" spans="1:13" x14ac:dyDescent="0.25">
      <c r="A30" s="5" t="s">
        <v>32</v>
      </c>
      <c r="B30" s="6" t="s">
        <v>57</v>
      </c>
      <c r="C30" s="6" t="s">
        <v>58</v>
      </c>
      <c r="D30" s="5"/>
      <c r="E30" s="7">
        <v>702443210</v>
      </c>
      <c r="F30" s="12">
        <f>E30+(G30-E30)*0.6</f>
        <v>714232430.65090609</v>
      </c>
      <c r="G30" s="7">
        <v>722091911.0848434</v>
      </c>
      <c r="H30" s="7">
        <v>733715539.9068526</v>
      </c>
      <c r="I30" s="7"/>
      <c r="J30" s="11">
        <f>F30/$E30</f>
        <v>1.0167831655044486</v>
      </c>
      <c r="K30" s="11">
        <f>G30/$E30</f>
        <v>1.0279719425074141</v>
      </c>
      <c r="L30" s="11">
        <f t="shared" si="1"/>
        <v>1.044519371049017</v>
      </c>
      <c r="M30" s="11">
        <f t="shared" si="2"/>
        <v>0</v>
      </c>
    </row>
    <row r="31" spans="1:13" x14ac:dyDescent="0.25">
      <c r="A31" s="5" t="s">
        <v>32</v>
      </c>
      <c r="B31" s="6" t="s">
        <v>59</v>
      </c>
      <c r="C31" s="6" t="s">
        <v>60</v>
      </c>
      <c r="D31" s="5"/>
      <c r="E31" s="7">
        <v>435463650</v>
      </c>
      <c r="F31" s="12">
        <f>E31+(G31-E31)*0.6</f>
        <v>434937138.21139884</v>
      </c>
      <c r="G31" s="7">
        <v>434586130.3523314</v>
      </c>
      <c r="H31" s="7">
        <v>441783132.33297002</v>
      </c>
      <c r="I31" s="7"/>
      <c r="J31" s="11">
        <f>F31/$E31</f>
        <v>0.99879091678811505</v>
      </c>
      <c r="K31" s="11">
        <f>G31/$E31</f>
        <v>0.99798486131352504</v>
      </c>
      <c r="L31" s="11">
        <f t="shared" si="1"/>
        <v>1.0145120777198511</v>
      </c>
      <c r="M31" s="11">
        <f t="shared" si="2"/>
        <v>0</v>
      </c>
    </row>
    <row r="32" spans="1:13" x14ac:dyDescent="0.25">
      <c r="A32" s="5" t="s">
        <v>32</v>
      </c>
      <c r="B32" s="6" t="s">
        <v>61</v>
      </c>
      <c r="C32" s="6" t="s">
        <v>31</v>
      </c>
      <c r="D32" s="5"/>
      <c r="E32" s="7">
        <v>453023260</v>
      </c>
      <c r="F32" s="12">
        <f>E32+(G32-E32)*0.6</f>
        <v>451268483.59651065</v>
      </c>
      <c r="G32" s="7">
        <v>450098632.66085106</v>
      </c>
      <c r="H32" s="7">
        <v>456329246.80605328</v>
      </c>
      <c r="I32" s="7"/>
      <c r="J32" s="11">
        <f>F32/$E32</f>
        <v>0.99612652029503002</v>
      </c>
      <c r="K32" s="11">
        <f>G32/$E32</f>
        <v>0.99354420049171666</v>
      </c>
      <c r="L32" s="11">
        <f t="shared" si="1"/>
        <v>1.0072976094120494</v>
      </c>
      <c r="M32" s="11">
        <f t="shared" si="2"/>
        <v>0</v>
      </c>
    </row>
    <row r="33" spans="1:13" x14ac:dyDescent="0.25">
      <c r="A33" s="5" t="s">
        <v>32</v>
      </c>
      <c r="B33" s="6" t="s">
        <v>62</v>
      </c>
      <c r="C33" s="6" t="s">
        <v>63</v>
      </c>
      <c r="D33" s="5"/>
      <c r="E33" s="7">
        <v>2207759050</v>
      </c>
      <c r="F33" s="12">
        <f>E33+(G33-E33)*0.6</f>
        <v>2281628930.5616331</v>
      </c>
      <c r="G33" s="7">
        <v>2330875517.6027222</v>
      </c>
      <c r="H33" s="7">
        <v>2366724263.7053733</v>
      </c>
      <c r="I33" s="7"/>
      <c r="J33" s="11">
        <f>F33/$E33</f>
        <v>1.0334592131155043</v>
      </c>
      <c r="K33" s="11">
        <f>G33/$E33</f>
        <v>1.0557653551925072</v>
      </c>
      <c r="L33" s="11">
        <f t="shared" si="1"/>
        <v>1.0720029722923674</v>
      </c>
      <c r="M33" s="11">
        <f t="shared" si="2"/>
        <v>0</v>
      </c>
    </row>
    <row r="34" spans="1:13" x14ac:dyDescent="0.25">
      <c r="A34" s="5" t="s">
        <v>64</v>
      </c>
      <c r="B34" s="6" t="s">
        <v>65</v>
      </c>
      <c r="C34" s="6" t="s">
        <v>66</v>
      </c>
      <c r="D34" s="5"/>
      <c r="E34" s="7">
        <v>822992441</v>
      </c>
      <c r="F34" s="12">
        <f>E34+(G34-E34)*0.6</f>
        <v>901804528.39999998</v>
      </c>
      <c r="G34" s="7">
        <v>954345920</v>
      </c>
      <c r="H34" s="7">
        <v>979348393</v>
      </c>
      <c r="I34" s="7"/>
      <c r="J34" s="11">
        <f>F34/$E34</f>
        <v>1.095762832650367</v>
      </c>
      <c r="K34" s="11">
        <f>G34/$E34</f>
        <v>1.1596047210839449</v>
      </c>
      <c r="L34" s="11">
        <f t="shared" si="1"/>
        <v>1.1899846756915717</v>
      </c>
      <c r="M34" s="11">
        <f t="shared" si="2"/>
        <v>0</v>
      </c>
    </row>
    <row r="35" spans="1:13" x14ac:dyDescent="0.25">
      <c r="A35" s="5" t="s">
        <v>64</v>
      </c>
      <c r="B35" s="6" t="s">
        <v>67</v>
      </c>
      <c r="C35" s="6" t="s">
        <v>68</v>
      </c>
      <c r="D35" s="5" t="s">
        <v>702</v>
      </c>
      <c r="E35" s="7">
        <v>5785990170</v>
      </c>
      <c r="F35" s="12">
        <f>E35+(G35-E35)*0.6</f>
        <v>6521328426</v>
      </c>
      <c r="G35" s="7">
        <v>7011553930</v>
      </c>
      <c r="H35" s="7">
        <v>7347418794</v>
      </c>
      <c r="I35" s="7">
        <v>7906838874</v>
      </c>
      <c r="J35" s="11">
        <f>F35/$E35</f>
        <v>1.1270894409417913</v>
      </c>
      <c r="K35" s="11">
        <f>G35/$E35</f>
        <v>1.2118157349029854</v>
      </c>
      <c r="L35" s="11">
        <f t="shared" si="1"/>
        <v>1.2698636841963387</v>
      </c>
      <c r="M35" s="11">
        <f t="shared" si="2"/>
        <v>1.3665489642544622</v>
      </c>
    </row>
    <row r="36" spans="1:13" x14ac:dyDescent="0.25">
      <c r="A36" s="5" t="s">
        <v>64</v>
      </c>
      <c r="B36" s="6" t="s">
        <v>69</v>
      </c>
      <c r="C36" s="6" t="s">
        <v>70</v>
      </c>
      <c r="D36" s="5" t="s">
        <v>702</v>
      </c>
      <c r="E36" s="7">
        <v>8261066894</v>
      </c>
      <c r="F36" s="12">
        <f>E36+(G36-E36)*0.6</f>
        <v>8964592712</v>
      </c>
      <c r="G36" s="7">
        <v>9433609924</v>
      </c>
      <c r="H36" s="7">
        <v>9770277516</v>
      </c>
      <c r="I36" s="7">
        <v>10330285364</v>
      </c>
      <c r="J36" s="11">
        <f>F36/$E36</f>
        <v>1.0851616173827341</v>
      </c>
      <c r="K36" s="11">
        <f>G36/$E36</f>
        <v>1.1419360289712235</v>
      </c>
      <c r="L36" s="11">
        <f t="shared" si="1"/>
        <v>1.1826895534638677</v>
      </c>
      <c r="M36" s="11">
        <f t="shared" si="2"/>
        <v>1.2504783578865426</v>
      </c>
    </row>
    <row r="37" spans="1:13" x14ac:dyDescent="0.25">
      <c r="A37" s="5" t="s">
        <v>64</v>
      </c>
      <c r="B37" s="6" t="s">
        <v>71</v>
      </c>
      <c r="C37" s="6" t="s">
        <v>72</v>
      </c>
      <c r="D37" s="5"/>
      <c r="E37" s="7">
        <v>762002095</v>
      </c>
      <c r="F37" s="12">
        <f>E37+(G37-E37)*0.6</f>
        <v>888296457.39999998</v>
      </c>
      <c r="G37" s="7">
        <v>972492699</v>
      </c>
      <c r="H37" s="7">
        <v>1031302953</v>
      </c>
      <c r="I37" s="7"/>
      <c r="J37" s="11">
        <f>F37/$E37</f>
        <v>1.1657401773941316</v>
      </c>
      <c r="K37" s="11">
        <f>G37/$E37</f>
        <v>1.2762336289902194</v>
      </c>
      <c r="L37" s="11">
        <f t="shared" si="1"/>
        <v>1.3534122278233369</v>
      </c>
      <c r="M37" s="11">
        <f t="shared" si="2"/>
        <v>0</v>
      </c>
    </row>
    <row r="38" spans="1:13" x14ac:dyDescent="0.25">
      <c r="A38" s="5" t="s">
        <v>64</v>
      </c>
      <c r="B38" s="6" t="s">
        <v>73</v>
      </c>
      <c r="C38" s="6" t="s">
        <v>74</v>
      </c>
      <c r="D38" s="5"/>
      <c r="E38" s="7">
        <v>385997035</v>
      </c>
      <c r="F38" s="12">
        <f>E38+(G38-E38)*0.6</f>
        <v>425987413.60000002</v>
      </c>
      <c r="G38" s="7">
        <v>452647666</v>
      </c>
      <c r="H38" s="7">
        <v>471407629</v>
      </c>
      <c r="I38" s="7"/>
      <c r="J38" s="11">
        <f>F38/$E38</f>
        <v>1.1036028129076174</v>
      </c>
      <c r="K38" s="11">
        <f>G38/$E38</f>
        <v>1.1726713548460288</v>
      </c>
      <c r="L38" s="11">
        <f t="shared" si="1"/>
        <v>1.2212726685840993</v>
      </c>
      <c r="M38" s="11">
        <f t="shared" si="2"/>
        <v>0</v>
      </c>
    </row>
    <row r="39" spans="1:13" x14ac:dyDescent="0.25">
      <c r="A39" s="5" t="s">
        <v>64</v>
      </c>
      <c r="B39" s="6" t="s">
        <v>75</v>
      </c>
      <c r="C39" s="6" t="s">
        <v>76</v>
      </c>
      <c r="D39" s="5" t="s">
        <v>702</v>
      </c>
      <c r="E39" s="7">
        <v>1295985206</v>
      </c>
      <c r="F39" s="12">
        <f>E39+(G39-E39)*0.6</f>
        <v>1460404833.2</v>
      </c>
      <c r="G39" s="7">
        <v>1570017918</v>
      </c>
      <c r="H39" s="7">
        <v>1643629001</v>
      </c>
      <c r="I39" s="7">
        <v>1766008833</v>
      </c>
      <c r="J39" s="11">
        <f>F39/$E39</f>
        <v>1.1268684445152533</v>
      </c>
      <c r="K39" s="11">
        <f>G39/$E39</f>
        <v>1.211447407525422</v>
      </c>
      <c r="L39" s="11">
        <f t="shared" si="1"/>
        <v>1.2682467310510332</v>
      </c>
      <c r="M39" s="11">
        <f t="shared" si="2"/>
        <v>1.3626766916967414</v>
      </c>
    </row>
    <row r="40" spans="1:13" x14ac:dyDescent="0.25">
      <c r="A40" s="5" t="s">
        <v>64</v>
      </c>
      <c r="B40" s="6" t="s">
        <v>77</v>
      </c>
      <c r="C40" s="6" t="s">
        <v>78</v>
      </c>
      <c r="D40" s="5"/>
      <c r="E40" s="7">
        <v>1387988530</v>
      </c>
      <c r="F40" s="12">
        <f>E40+(G40-E40)*0.6</f>
        <v>1507568788</v>
      </c>
      <c r="G40" s="7">
        <v>1587288960</v>
      </c>
      <c r="H40" s="7">
        <v>1667752984</v>
      </c>
      <c r="I40" s="7"/>
      <c r="J40" s="11">
        <f>F40/$E40</f>
        <v>1.086153635577954</v>
      </c>
      <c r="K40" s="11">
        <f>G40/$E40</f>
        <v>1.1435893926299232</v>
      </c>
      <c r="L40" s="11">
        <f t="shared" si="1"/>
        <v>1.2015610705370887</v>
      </c>
      <c r="M40" s="11">
        <f t="shared" si="2"/>
        <v>0</v>
      </c>
    </row>
    <row r="41" spans="1:13" x14ac:dyDescent="0.25">
      <c r="A41" s="5" t="s">
        <v>64</v>
      </c>
      <c r="B41" s="6" t="s">
        <v>79</v>
      </c>
      <c r="C41" s="6" t="s">
        <v>80</v>
      </c>
      <c r="D41" s="5" t="s">
        <v>702</v>
      </c>
      <c r="E41" s="7">
        <v>1284007530</v>
      </c>
      <c r="F41" s="12">
        <f>E41+(G41-E41)*0.6</f>
        <v>1469264165.4000001</v>
      </c>
      <c r="G41" s="7">
        <v>1592768589</v>
      </c>
      <c r="H41" s="7">
        <v>1679776028</v>
      </c>
      <c r="I41" s="7">
        <v>1824512161</v>
      </c>
      <c r="J41" s="11">
        <f>F41/$E41</f>
        <v>1.1442800225634191</v>
      </c>
      <c r="K41" s="11">
        <f>G41/$E41</f>
        <v>1.2404667042723652</v>
      </c>
      <c r="L41" s="11">
        <f t="shared" si="1"/>
        <v>1.3082291098401893</v>
      </c>
      <c r="M41" s="11">
        <f t="shared" si="2"/>
        <v>1.4209512937980979</v>
      </c>
    </row>
    <row r="42" spans="1:13" x14ac:dyDescent="0.25">
      <c r="A42" s="5" t="s">
        <v>64</v>
      </c>
      <c r="B42" s="6" t="s">
        <v>81</v>
      </c>
      <c r="C42" s="6" t="s">
        <v>82</v>
      </c>
      <c r="D42" s="5"/>
      <c r="E42" s="7">
        <v>415005179</v>
      </c>
      <c r="F42" s="12">
        <f>E42+(G42-E42)*0.6</f>
        <v>441172778.60000002</v>
      </c>
      <c r="G42" s="7">
        <v>458617845</v>
      </c>
      <c r="H42" s="7">
        <v>471881581</v>
      </c>
      <c r="I42" s="7"/>
      <c r="J42" s="11">
        <f>F42/$E42</f>
        <v>1.0630536699880557</v>
      </c>
      <c r="K42" s="11">
        <f>G42/$E42</f>
        <v>1.105089449980093</v>
      </c>
      <c r="L42" s="11">
        <f t="shared" si="1"/>
        <v>1.1370498607681232</v>
      </c>
      <c r="M42" s="11">
        <f t="shared" si="2"/>
        <v>0</v>
      </c>
    </row>
    <row r="43" spans="1:13" x14ac:dyDescent="0.25">
      <c r="A43" s="5" t="s">
        <v>64</v>
      </c>
      <c r="B43" s="6" t="s">
        <v>83</v>
      </c>
      <c r="C43" s="6" t="s">
        <v>84</v>
      </c>
      <c r="D43" s="5" t="s">
        <v>702</v>
      </c>
      <c r="E43" s="7">
        <v>3008974387</v>
      </c>
      <c r="F43" s="12">
        <f>E43+(G43-E43)*0.6</f>
        <v>3492152038.5999999</v>
      </c>
      <c r="G43" s="7">
        <v>3814270473</v>
      </c>
      <c r="H43" s="7">
        <v>4049826191</v>
      </c>
      <c r="I43" s="7">
        <v>4442283744</v>
      </c>
      <c r="J43" s="11">
        <f>F43/$E43</f>
        <v>1.1605788516138671</v>
      </c>
      <c r="K43" s="11">
        <f>G43/$E43</f>
        <v>1.2676314193564453</v>
      </c>
      <c r="L43" s="11">
        <f t="shared" si="1"/>
        <v>1.3459158072255135</v>
      </c>
      <c r="M43" s="11">
        <f t="shared" si="2"/>
        <v>1.4763448180856849</v>
      </c>
    </row>
    <row r="44" spans="1:13" x14ac:dyDescent="0.25">
      <c r="A44" s="5" t="s">
        <v>64</v>
      </c>
      <c r="B44" s="6" t="s">
        <v>85</v>
      </c>
      <c r="C44" s="6" t="s">
        <v>86</v>
      </c>
      <c r="D44" s="5"/>
      <c r="E44" s="7">
        <v>558003273</v>
      </c>
      <c r="F44" s="12">
        <f>E44+(G44-E44)*0.6</f>
        <v>612155433</v>
      </c>
      <c r="G44" s="7">
        <v>648256873</v>
      </c>
      <c r="H44" s="7">
        <v>674591166</v>
      </c>
      <c r="I44" s="7"/>
      <c r="J44" s="11">
        <f>F44/$E44</f>
        <v>1.0970463124864145</v>
      </c>
      <c r="K44" s="11">
        <f>G44/$E44</f>
        <v>1.1617438541440239</v>
      </c>
      <c r="L44" s="11">
        <f t="shared" si="1"/>
        <v>1.2089376508011989</v>
      </c>
      <c r="M44" s="11">
        <f t="shared" si="2"/>
        <v>0</v>
      </c>
    </row>
    <row r="45" spans="1:13" x14ac:dyDescent="0.25">
      <c r="A45" s="5" t="s">
        <v>64</v>
      </c>
      <c r="B45" s="6" t="s">
        <v>87</v>
      </c>
      <c r="C45" s="6" t="s">
        <v>88</v>
      </c>
      <c r="D45" s="5" t="s">
        <v>702</v>
      </c>
      <c r="E45" s="7">
        <v>2362002758</v>
      </c>
      <c r="F45" s="12">
        <f>E45+(G45-E45)*0.6</f>
        <v>2594338925</v>
      </c>
      <c r="G45" s="7">
        <v>2749229703</v>
      </c>
      <c r="H45" s="7">
        <v>2866122230</v>
      </c>
      <c r="I45" s="7">
        <v>3060366739</v>
      </c>
      <c r="J45" s="11">
        <f>F45/$E45</f>
        <v>1.0983640540694068</v>
      </c>
      <c r="K45" s="11">
        <f>G45/$E45</f>
        <v>1.163940090115678</v>
      </c>
      <c r="L45" s="11">
        <f t="shared" si="1"/>
        <v>1.2134288244552507</v>
      </c>
      <c r="M45" s="11">
        <f t="shared" si="2"/>
        <v>1.295666031140172</v>
      </c>
    </row>
    <row r="46" spans="1:13" x14ac:dyDescent="0.25">
      <c r="A46" s="5" t="s">
        <v>64</v>
      </c>
      <c r="B46" s="6" t="s">
        <v>89</v>
      </c>
      <c r="C46" s="6" t="s">
        <v>90</v>
      </c>
      <c r="D46" s="5" t="s">
        <v>702</v>
      </c>
      <c r="E46" s="7">
        <v>3814963165</v>
      </c>
      <c r="F46" s="12">
        <f>E46+(G46-E46)*0.6</f>
        <v>4590430154.8000002</v>
      </c>
      <c r="G46" s="7">
        <v>5107408148</v>
      </c>
      <c r="H46" s="7">
        <v>5464556078</v>
      </c>
      <c r="I46" s="7">
        <v>6059110303</v>
      </c>
      <c r="J46" s="11">
        <f>F46/$E46</f>
        <v>1.2032698498676069</v>
      </c>
      <c r="K46" s="11">
        <f>G46/$E46</f>
        <v>1.3387830831126779</v>
      </c>
      <c r="L46" s="11">
        <f t="shared" si="1"/>
        <v>1.4324007445560749</v>
      </c>
      <c r="M46" s="11">
        <f t="shared" si="2"/>
        <v>1.588248704099873</v>
      </c>
    </row>
    <row r="47" spans="1:13" x14ac:dyDescent="0.25">
      <c r="A47" s="5" t="s">
        <v>64</v>
      </c>
      <c r="B47" s="6" t="s">
        <v>91</v>
      </c>
      <c r="C47" s="6" t="s">
        <v>24</v>
      </c>
      <c r="D47" s="5"/>
      <c r="E47" s="7">
        <v>234996623</v>
      </c>
      <c r="F47" s="12">
        <f>E47+(G47-E47)*0.6</f>
        <v>245386990.40000001</v>
      </c>
      <c r="G47" s="7">
        <v>252313902</v>
      </c>
      <c r="H47" s="7">
        <v>256158651</v>
      </c>
      <c r="I47" s="7"/>
      <c r="J47" s="11">
        <f>F47/$E47</f>
        <v>1.0442149647401529</v>
      </c>
      <c r="K47" s="11">
        <f>G47/$E47</f>
        <v>1.0736916079002548</v>
      </c>
      <c r="L47" s="11">
        <f t="shared" si="1"/>
        <v>1.0900524770519788</v>
      </c>
      <c r="M47" s="11">
        <f t="shared" si="2"/>
        <v>0</v>
      </c>
    </row>
    <row r="48" spans="1:13" x14ac:dyDescent="0.25">
      <c r="A48" s="5" t="s">
        <v>64</v>
      </c>
      <c r="B48" s="6" t="s">
        <v>92</v>
      </c>
      <c r="C48" s="6" t="s">
        <v>93</v>
      </c>
      <c r="D48" s="5" t="s">
        <v>702</v>
      </c>
      <c r="E48" s="7">
        <v>7471001342</v>
      </c>
      <c r="F48" s="12">
        <f>E48+(G48-E48)*0.6</f>
        <v>8266468344.8000002</v>
      </c>
      <c r="G48" s="7">
        <v>8796779680</v>
      </c>
      <c r="H48" s="7">
        <v>9140104664</v>
      </c>
      <c r="I48" s="7">
        <v>9711423456</v>
      </c>
      <c r="J48" s="11">
        <f>F48/$E48</f>
        <v>1.1064739472509655</v>
      </c>
      <c r="K48" s="11">
        <f>G48/$E48</f>
        <v>1.1774565787516091</v>
      </c>
      <c r="L48" s="11">
        <f t="shared" si="1"/>
        <v>1.2234109252017853</v>
      </c>
      <c r="M48" s="11">
        <f t="shared" si="2"/>
        <v>1.2998824403102349</v>
      </c>
    </row>
    <row r="49" spans="1:13" x14ac:dyDescent="0.25">
      <c r="A49" s="5" t="s">
        <v>64</v>
      </c>
      <c r="B49" s="6" t="s">
        <v>94</v>
      </c>
      <c r="C49" s="6" t="s">
        <v>95</v>
      </c>
      <c r="D49" s="5" t="s">
        <v>702</v>
      </c>
      <c r="E49" s="7">
        <v>8753899542</v>
      </c>
      <c r="F49" s="12">
        <f>E49+(G49-E49)*0.6</f>
        <v>9745298566.7999992</v>
      </c>
      <c r="G49" s="7">
        <v>10406231250</v>
      </c>
      <c r="H49" s="7">
        <v>10860646314</v>
      </c>
      <c r="I49" s="7">
        <v>11616277592</v>
      </c>
      <c r="J49" s="11">
        <f>F49/$E49</f>
        <v>1.113252273463204</v>
      </c>
      <c r="K49" s="11">
        <f>G49/$E49</f>
        <v>1.1887537891053399</v>
      </c>
      <c r="L49" s="11">
        <f t="shared" si="1"/>
        <v>1.2406638049582497</v>
      </c>
      <c r="M49" s="11">
        <f t="shared" si="2"/>
        <v>1.3269831960335741</v>
      </c>
    </row>
    <row r="50" spans="1:13" x14ac:dyDescent="0.25">
      <c r="A50" s="5" t="s">
        <v>64</v>
      </c>
      <c r="B50" s="6" t="s">
        <v>96</v>
      </c>
      <c r="C50" s="6" t="s">
        <v>97</v>
      </c>
      <c r="D50" s="5"/>
      <c r="E50" s="7">
        <v>976019160</v>
      </c>
      <c r="F50" s="12">
        <f>E50+(G50-E50)*0.6</f>
        <v>1120338903</v>
      </c>
      <c r="G50" s="7">
        <v>1216552065</v>
      </c>
      <c r="H50" s="7">
        <v>1285825591</v>
      </c>
      <c r="I50" s="7"/>
      <c r="J50" s="11">
        <f>F50/$E50</f>
        <v>1.1478656863662389</v>
      </c>
      <c r="K50" s="11">
        <f>G50/$E50</f>
        <v>1.2464428106103982</v>
      </c>
      <c r="L50" s="11">
        <f t="shared" si="1"/>
        <v>1.3174183906389707</v>
      </c>
      <c r="M50" s="11">
        <f t="shared" si="2"/>
        <v>0</v>
      </c>
    </row>
    <row r="51" spans="1:13" x14ac:dyDescent="0.25">
      <c r="A51" s="5" t="s">
        <v>64</v>
      </c>
      <c r="B51" s="6" t="s">
        <v>98</v>
      </c>
      <c r="C51" s="6" t="s">
        <v>99</v>
      </c>
      <c r="D51" s="5"/>
      <c r="E51" s="7">
        <v>846003017</v>
      </c>
      <c r="F51" s="12">
        <f>E51+(G51-E51)*0.6</f>
        <v>952507831.39999998</v>
      </c>
      <c r="G51" s="7">
        <v>1023511041</v>
      </c>
      <c r="H51" s="7">
        <v>1078052496</v>
      </c>
      <c r="I51" s="7"/>
      <c r="J51" s="11">
        <f>F51/$E51</f>
        <v>1.1258917666483925</v>
      </c>
      <c r="K51" s="11">
        <f>G51/$E51</f>
        <v>1.2098196110806541</v>
      </c>
      <c r="L51" s="11">
        <f t="shared" si="1"/>
        <v>1.2742891861341907</v>
      </c>
      <c r="M51" s="11">
        <f t="shared" si="2"/>
        <v>0</v>
      </c>
    </row>
    <row r="52" spans="1:13" x14ac:dyDescent="0.25">
      <c r="A52" s="5" t="s">
        <v>64</v>
      </c>
      <c r="B52" s="6" t="s">
        <v>100</v>
      </c>
      <c r="C52" s="6" t="s">
        <v>58</v>
      </c>
      <c r="D52" s="5"/>
      <c r="E52" s="7">
        <v>296999954</v>
      </c>
      <c r="F52" s="12">
        <f>E52+(G52-E52)*0.6</f>
        <v>323743543.39999998</v>
      </c>
      <c r="G52" s="7">
        <v>341572603</v>
      </c>
      <c r="H52" s="7">
        <v>351412889</v>
      </c>
      <c r="I52" s="7"/>
      <c r="J52" s="11">
        <f>F52/$E52</f>
        <v>1.0900457695020382</v>
      </c>
      <c r="K52" s="11">
        <f>G52/$E52</f>
        <v>1.1500762825033972</v>
      </c>
      <c r="L52" s="11">
        <f t="shared" si="1"/>
        <v>1.1832085637292724</v>
      </c>
      <c r="M52" s="11">
        <f t="shared" si="2"/>
        <v>0</v>
      </c>
    </row>
    <row r="53" spans="1:13" x14ac:dyDescent="0.25">
      <c r="A53" s="5" t="s">
        <v>64</v>
      </c>
      <c r="B53" s="6" t="s">
        <v>101</v>
      </c>
      <c r="C53" s="6" t="s">
        <v>102</v>
      </c>
      <c r="D53" s="5"/>
      <c r="E53" s="7">
        <v>627992248</v>
      </c>
      <c r="F53" s="12">
        <f>E53+(G53-E53)*0.6</f>
        <v>703224424.60000002</v>
      </c>
      <c r="G53" s="7">
        <v>753379209</v>
      </c>
      <c r="H53" s="7">
        <v>788964753</v>
      </c>
      <c r="I53" s="7"/>
      <c r="J53" s="11">
        <f>F53/$E53</f>
        <v>1.1197979383337866</v>
      </c>
      <c r="K53" s="11">
        <f>G53/$E53</f>
        <v>1.1996632305563109</v>
      </c>
      <c r="L53" s="11">
        <f t="shared" si="1"/>
        <v>1.2563288090142157</v>
      </c>
      <c r="M53" s="11">
        <f t="shared" si="2"/>
        <v>0</v>
      </c>
    </row>
    <row r="54" spans="1:13" x14ac:dyDescent="0.25">
      <c r="A54" s="5" t="s">
        <v>64</v>
      </c>
      <c r="B54" s="6" t="s">
        <v>103</v>
      </c>
      <c r="C54" s="6" t="s">
        <v>31</v>
      </c>
      <c r="D54" s="5" t="s">
        <v>702</v>
      </c>
      <c r="E54" s="7">
        <v>2090025491</v>
      </c>
      <c r="F54" s="12">
        <f>E54+(G54-E54)*0.6</f>
        <v>2375266281.8000002</v>
      </c>
      <c r="G54" s="7">
        <v>2565426809</v>
      </c>
      <c r="H54" s="7">
        <v>2705994406</v>
      </c>
      <c r="I54" s="7">
        <v>2940123311</v>
      </c>
      <c r="J54" s="11">
        <f>F54/$E54</f>
        <v>1.136477182708199</v>
      </c>
      <c r="K54" s="11">
        <f>G54/$E54</f>
        <v>1.2274619711803314</v>
      </c>
      <c r="L54" s="11">
        <f t="shared" si="1"/>
        <v>1.2947183743224497</v>
      </c>
      <c r="M54" s="11">
        <f t="shared" si="2"/>
        <v>1.4067404075503689</v>
      </c>
    </row>
    <row r="55" spans="1:13" x14ac:dyDescent="0.25">
      <c r="A55" s="5" t="s">
        <v>64</v>
      </c>
      <c r="B55" s="6" t="s">
        <v>104</v>
      </c>
      <c r="C55" s="6" t="s">
        <v>105</v>
      </c>
      <c r="D55" s="5"/>
      <c r="E55" s="7">
        <v>1015992438</v>
      </c>
      <c r="F55" s="12">
        <f>E55+(G55-E55)*0.6</f>
        <v>1112854525.8</v>
      </c>
      <c r="G55" s="7">
        <v>1177429251</v>
      </c>
      <c r="H55" s="7">
        <v>1237171715</v>
      </c>
      <c r="I55" s="7"/>
      <c r="J55" s="11">
        <f>F55/$E55</f>
        <v>1.0953374101786375</v>
      </c>
      <c r="K55" s="11">
        <f>G55/$E55</f>
        <v>1.1588956836310627</v>
      </c>
      <c r="L55" s="11">
        <f t="shared" si="1"/>
        <v>1.2176977590850928</v>
      </c>
      <c r="M55" s="11">
        <f t="shared" si="2"/>
        <v>0</v>
      </c>
    </row>
    <row r="56" spans="1:13" x14ac:dyDescent="0.25">
      <c r="A56" s="5" t="s">
        <v>64</v>
      </c>
      <c r="B56" s="6" t="s">
        <v>106</v>
      </c>
      <c r="C56" s="6" t="s">
        <v>107</v>
      </c>
      <c r="D56" s="5"/>
      <c r="E56" s="7">
        <v>672993000</v>
      </c>
      <c r="F56" s="12">
        <f>E56+(G56-E56)*0.6</f>
        <v>732299007.60000002</v>
      </c>
      <c r="G56" s="7">
        <v>771836346</v>
      </c>
      <c r="H56" s="7">
        <v>798480568</v>
      </c>
      <c r="I56" s="7"/>
      <c r="J56" s="11">
        <f>F56/$E56</f>
        <v>1.0881227703705685</v>
      </c>
      <c r="K56" s="11">
        <f>G56/$E56</f>
        <v>1.1468712839509474</v>
      </c>
      <c r="L56" s="11">
        <f t="shared" si="1"/>
        <v>1.1864619215950241</v>
      </c>
      <c r="M56" s="11">
        <f t="shared" si="2"/>
        <v>0</v>
      </c>
    </row>
    <row r="57" spans="1:13" x14ac:dyDescent="0.25">
      <c r="A57" s="5" t="s">
        <v>64</v>
      </c>
      <c r="B57" s="6" t="s">
        <v>108</v>
      </c>
      <c r="C57" s="6" t="s">
        <v>109</v>
      </c>
      <c r="D57" s="5" t="s">
        <v>702</v>
      </c>
      <c r="E57" s="7">
        <v>3626016722</v>
      </c>
      <c r="F57" s="12">
        <f>E57+(G57-E57)*0.6</f>
        <v>3821744829.8000002</v>
      </c>
      <c r="G57" s="7">
        <v>3952230235</v>
      </c>
      <c r="H57" s="7">
        <v>4026611607</v>
      </c>
      <c r="I57" s="7">
        <v>4149869085</v>
      </c>
      <c r="J57" s="11">
        <f>F57/$E57</f>
        <v>1.0539788210607155</v>
      </c>
      <c r="K57" s="11">
        <f>G57/$E57</f>
        <v>1.0899647017678591</v>
      </c>
      <c r="L57" s="11">
        <f t="shared" si="1"/>
        <v>1.1104779474869724</v>
      </c>
      <c r="M57" s="11">
        <f t="shared" si="2"/>
        <v>1.1444704763278253</v>
      </c>
    </row>
    <row r="58" spans="1:13" x14ac:dyDescent="0.25">
      <c r="A58" s="5" t="s">
        <v>110</v>
      </c>
      <c r="B58" s="6" t="s">
        <v>111</v>
      </c>
      <c r="C58" s="6" t="s">
        <v>112</v>
      </c>
      <c r="D58" s="5"/>
      <c r="E58" s="7">
        <v>2525225198.0371757</v>
      </c>
      <c r="F58" s="7">
        <v>2591392185.9617558</v>
      </c>
      <c r="G58" s="7">
        <v>2669126087.1337829</v>
      </c>
      <c r="H58" s="7">
        <v>2724549705.4721131</v>
      </c>
      <c r="I58" s="7"/>
      <c r="J58" s="11">
        <f>F58/$E58</f>
        <v>1.0262024107695467</v>
      </c>
      <c r="K58" s="11">
        <f>G58/$E58</f>
        <v>1.0569853687538282</v>
      </c>
      <c r="L58" s="11">
        <f t="shared" si="1"/>
        <v>1.0789333591276808</v>
      </c>
      <c r="M58" s="11">
        <f t="shared" si="2"/>
        <v>0</v>
      </c>
    </row>
    <row r="59" spans="1:13" x14ac:dyDescent="0.25">
      <c r="A59" s="5" t="s">
        <v>110</v>
      </c>
      <c r="B59" s="6" t="s">
        <v>113</v>
      </c>
      <c r="C59" s="6" t="s">
        <v>114</v>
      </c>
      <c r="D59" s="5"/>
      <c r="E59" s="7">
        <v>1892931641.3058636</v>
      </c>
      <c r="F59" s="7">
        <v>1871937523.5643721</v>
      </c>
      <c r="G59" s="7">
        <v>1875615692.452445</v>
      </c>
      <c r="H59" s="7">
        <v>1870545238.5932686</v>
      </c>
      <c r="I59" s="7"/>
      <c r="J59" s="11">
        <f>F59/$E59</f>
        <v>0.98890920449350805</v>
      </c>
      <c r="K59" s="11">
        <f>G59/$E59</f>
        <v>0.99085231158084874</v>
      </c>
      <c r="L59" s="11">
        <f t="shared" si="1"/>
        <v>0.98817368666459005</v>
      </c>
      <c r="M59" s="11">
        <f t="shared" si="2"/>
        <v>0</v>
      </c>
    </row>
    <row r="60" spans="1:13" x14ac:dyDescent="0.25">
      <c r="A60" s="5" t="s">
        <v>110</v>
      </c>
      <c r="B60" s="6" t="s">
        <v>115</v>
      </c>
      <c r="C60" s="6" t="s">
        <v>116</v>
      </c>
      <c r="D60" s="5"/>
      <c r="E60" s="7">
        <v>4632816576.1346989</v>
      </c>
      <c r="F60" s="7">
        <v>4659582772.9533195</v>
      </c>
      <c r="G60" s="7">
        <v>4745163423.3997402</v>
      </c>
      <c r="H60" s="7">
        <v>4808312543.3707485</v>
      </c>
      <c r="I60" s="7"/>
      <c r="J60" s="11">
        <f>F60/$E60</f>
        <v>1.0057775213800828</v>
      </c>
      <c r="K60" s="11">
        <f>G60/$E60</f>
        <v>1.0242502256281374</v>
      </c>
      <c r="L60" s="11">
        <f t="shared" si="1"/>
        <v>1.0378810523473112</v>
      </c>
      <c r="M60" s="11">
        <f t="shared" si="2"/>
        <v>0</v>
      </c>
    </row>
    <row r="61" spans="1:13" x14ac:dyDescent="0.25">
      <c r="A61" s="5" t="s">
        <v>110</v>
      </c>
      <c r="B61" s="6" t="s">
        <v>117</v>
      </c>
      <c r="C61" s="6" t="s">
        <v>118</v>
      </c>
      <c r="D61" s="5"/>
      <c r="E61" s="7">
        <v>97977090.8428666</v>
      </c>
      <c r="F61" s="7">
        <v>105851144.47001807</v>
      </c>
      <c r="G61" s="7">
        <v>112180620.84071311</v>
      </c>
      <c r="H61" s="7">
        <v>116662601.17960955</v>
      </c>
      <c r="I61" s="7"/>
      <c r="J61" s="11">
        <f>F61/$E61</f>
        <v>1.080366272966603</v>
      </c>
      <c r="K61" s="11">
        <f>G61/$E61</f>
        <v>1.1449678682604061</v>
      </c>
      <c r="L61" s="11">
        <f t="shared" si="1"/>
        <v>1.1907130552254337</v>
      </c>
      <c r="M61" s="11">
        <f t="shared" si="2"/>
        <v>0</v>
      </c>
    </row>
    <row r="62" spans="1:13" x14ac:dyDescent="0.25">
      <c r="A62" s="5" t="s">
        <v>110</v>
      </c>
      <c r="B62" s="6" t="s">
        <v>119</v>
      </c>
      <c r="C62" s="6" t="s">
        <v>120</v>
      </c>
      <c r="D62" s="5"/>
      <c r="E62" s="7">
        <v>6114509747.8905201</v>
      </c>
      <c r="F62" s="7">
        <v>6146629876.8585014</v>
      </c>
      <c r="G62" s="7">
        <v>6240978634.8617067</v>
      </c>
      <c r="H62" s="7">
        <v>6298285528.5806332</v>
      </c>
      <c r="I62" s="7"/>
      <c r="J62" s="11">
        <f>F62/$E62</f>
        <v>1.0052530996420543</v>
      </c>
      <c r="K62" s="11">
        <f>G62/$E62</f>
        <v>1.0206834058960847</v>
      </c>
      <c r="L62" s="11">
        <f t="shared" si="1"/>
        <v>1.0300556852907978</v>
      </c>
      <c r="M62" s="11">
        <f t="shared" si="2"/>
        <v>0</v>
      </c>
    </row>
    <row r="63" spans="1:13" x14ac:dyDescent="0.25">
      <c r="A63" s="5" t="s">
        <v>110</v>
      </c>
      <c r="B63" s="6" t="s">
        <v>121</v>
      </c>
      <c r="C63" s="6" t="s">
        <v>40</v>
      </c>
      <c r="D63" s="5"/>
      <c r="E63" s="7">
        <v>1296807930.508323</v>
      </c>
      <c r="F63" s="7">
        <v>1320422572.9116349</v>
      </c>
      <c r="G63" s="7">
        <v>1350514921.1385949</v>
      </c>
      <c r="H63" s="7">
        <v>1369444650.2929325</v>
      </c>
      <c r="I63" s="7"/>
      <c r="J63" s="11">
        <f>F63/$E63</f>
        <v>1.0182098226327592</v>
      </c>
      <c r="K63" s="11">
        <f>G63/$E63</f>
        <v>1.041414761096672</v>
      </c>
      <c r="L63" s="11">
        <f t="shared" si="1"/>
        <v>1.0560119336686484</v>
      </c>
      <c r="M63" s="11">
        <f t="shared" si="2"/>
        <v>0</v>
      </c>
    </row>
    <row r="64" spans="1:13" x14ac:dyDescent="0.25">
      <c r="A64" s="5" t="s">
        <v>110</v>
      </c>
      <c r="B64" s="6" t="s">
        <v>122</v>
      </c>
      <c r="C64" s="6" t="s">
        <v>123</v>
      </c>
      <c r="D64" s="5"/>
      <c r="E64" s="7">
        <v>3891002386.7859344</v>
      </c>
      <c r="F64" s="7">
        <v>3841102210.8205509</v>
      </c>
      <c r="G64" s="7">
        <v>3850330590.3948598</v>
      </c>
      <c r="H64" s="7">
        <v>3845667832.274682</v>
      </c>
      <c r="I64" s="7"/>
      <c r="J64" s="11">
        <f>F64/$E64</f>
        <v>0.98717549592494536</v>
      </c>
      <c r="K64" s="11">
        <f>G64/$E64</f>
        <v>0.98954721885311647</v>
      </c>
      <c r="L64" s="11">
        <f t="shared" si="1"/>
        <v>0.98834887517283176</v>
      </c>
      <c r="M64" s="11">
        <f t="shared" si="2"/>
        <v>0</v>
      </c>
    </row>
    <row r="65" spans="1:13" x14ac:dyDescent="0.25">
      <c r="A65" s="5" t="s">
        <v>110</v>
      </c>
      <c r="B65" s="6" t="s">
        <v>124</v>
      </c>
      <c r="C65" s="6" t="s">
        <v>125</v>
      </c>
      <c r="D65" s="5"/>
      <c r="E65" s="7">
        <v>1686856808.5070405</v>
      </c>
      <c r="F65" s="7">
        <v>1674059848.8800223</v>
      </c>
      <c r="G65" s="7">
        <v>1687656350.2245598</v>
      </c>
      <c r="H65" s="7">
        <v>1695568567.8869011</v>
      </c>
      <c r="I65" s="7"/>
      <c r="J65" s="11">
        <f>F65/$E65</f>
        <v>0.99241372500470615</v>
      </c>
      <c r="K65" s="11">
        <f>G65/$E65</f>
        <v>1.0004739831581952</v>
      </c>
      <c r="L65" s="11">
        <f t="shared" si="1"/>
        <v>1.0051644925259371</v>
      </c>
      <c r="M65" s="11">
        <f t="shared" si="2"/>
        <v>0</v>
      </c>
    </row>
    <row r="66" spans="1:13" x14ac:dyDescent="0.25">
      <c r="A66" s="5" t="s">
        <v>110</v>
      </c>
      <c r="B66" s="6" t="s">
        <v>126</v>
      </c>
      <c r="C66" s="6" t="s">
        <v>17</v>
      </c>
      <c r="D66" s="5"/>
      <c r="E66" s="7">
        <v>11720809594.561626</v>
      </c>
      <c r="F66" s="7">
        <v>11494631012.029171</v>
      </c>
      <c r="G66" s="7">
        <v>11518343397.668098</v>
      </c>
      <c r="H66" s="7">
        <v>11535183140.579042</v>
      </c>
      <c r="I66" s="7"/>
      <c r="J66" s="11">
        <f>F66/$E66</f>
        <v>0.98070281914336355</v>
      </c>
      <c r="K66" s="11">
        <f>G66/$E66</f>
        <v>0.98272592048697127</v>
      </c>
      <c r="L66" s="11">
        <f t="shared" si="1"/>
        <v>0.98416265937220637</v>
      </c>
      <c r="M66" s="11">
        <f t="shared" si="2"/>
        <v>0</v>
      </c>
    </row>
    <row r="67" spans="1:13" x14ac:dyDescent="0.25">
      <c r="A67" s="5" t="s">
        <v>110</v>
      </c>
      <c r="B67" s="6" t="s">
        <v>127</v>
      </c>
      <c r="C67" s="6" t="s">
        <v>128</v>
      </c>
      <c r="D67" s="5"/>
      <c r="E67" s="7">
        <v>56039431.129295498</v>
      </c>
      <c r="F67" s="7">
        <v>60382906.64114619</v>
      </c>
      <c r="G67" s="7">
        <v>64052081.164417833</v>
      </c>
      <c r="H67" s="7">
        <v>66766246.63892597</v>
      </c>
      <c r="I67" s="7"/>
      <c r="J67" s="11">
        <f>F67/$E67</f>
        <v>1.0775074875729791</v>
      </c>
      <c r="K67" s="11">
        <f>G67/$E67</f>
        <v>1.142982358558126</v>
      </c>
      <c r="L67" s="11">
        <f t="shared" si="1"/>
        <v>1.1914154960795607</v>
      </c>
      <c r="M67" s="11">
        <f t="shared" si="2"/>
        <v>0</v>
      </c>
    </row>
    <row r="68" spans="1:13" x14ac:dyDescent="0.25">
      <c r="A68" s="5" t="s">
        <v>110</v>
      </c>
      <c r="B68" s="6" t="s">
        <v>129</v>
      </c>
      <c r="C68" s="6" t="s">
        <v>130</v>
      </c>
      <c r="D68" s="5"/>
      <c r="E68" s="7">
        <v>6466867648.6111393</v>
      </c>
      <c r="F68" s="7">
        <v>6369971765.4293098</v>
      </c>
      <c r="G68" s="7">
        <v>6379872818.5540295</v>
      </c>
      <c r="H68" s="7">
        <v>6370856696.8030872</v>
      </c>
      <c r="I68" s="7"/>
      <c r="J68" s="11">
        <f>F68/$E68</f>
        <v>0.9850165662192516</v>
      </c>
      <c r="K68" s="11">
        <f>G68/$E68</f>
        <v>0.98654760932430818</v>
      </c>
      <c r="L68" s="11">
        <f t="shared" si="1"/>
        <v>0.98515340702408349</v>
      </c>
      <c r="M68" s="11">
        <f t="shared" si="2"/>
        <v>0</v>
      </c>
    </row>
    <row r="69" spans="1:13" x14ac:dyDescent="0.25">
      <c r="A69" s="5" t="s">
        <v>110</v>
      </c>
      <c r="B69" s="6" t="s">
        <v>131</v>
      </c>
      <c r="C69" s="6" t="s">
        <v>132</v>
      </c>
      <c r="D69" s="5"/>
      <c r="E69" s="7">
        <v>3845171589.3610706</v>
      </c>
      <c r="F69" s="7">
        <v>3936075632.6187038</v>
      </c>
      <c r="G69" s="7">
        <v>4052235269.9870534</v>
      </c>
      <c r="H69" s="7">
        <v>4138152410.5050278</v>
      </c>
      <c r="I69" s="7"/>
      <c r="J69" s="11">
        <f>F69/$E69</f>
        <v>1.0236410888682184</v>
      </c>
      <c r="K69" s="11">
        <f>G69/$E69</f>
        <v>1.0538503096191838</v>
      </c>
      <c r="L69" s="11">
        <f t="shared" si="1"/>
        <v>1.0761944725573716</v>
      </c>
      <c r="M69" s="11">
        <f t="shared" si="2"/>
        <v>0</v>
      </c>
    </row>
    <row r="70" spans="1:13" x14ac:dyDescent="0.25">
      <c r="A70" s="5" t="s">
        <v>110</v>
      </c>
      <c r="B70" s="6" t="s">
        <v>133</v>
      </c>
      <c r="C70" s="6" t="s">
        <v>134</v>
      </c>
      <c r="D70" s="5"/>
      <c r="E70" s="7">
        <v>2865290588.4788418</v>
      </c>
      <c r="F70" s="7">
        <v>2720662908.2260113</v>
      </c>
      <c r="G70" s="7">
        <v>2688307161.0665145</v>
      </c>
      <c r="H70" s="7">
        <v>2679325914.969243</v>
      </c>
      <c r="I70" s="7"/>
      <c r="J70" s="11">
        <f>F70/$E70</f>
        <v>0.94952425389788753</v>
      </c>
      <c r="K70" s="11">
        <f>G70/$E70</f>
        <v>0.93823194473748428</v>
      </c>
      <c r="L70" s="11">
        <f t="shared" si="1"/>
        <v>0.9350974472685768</v>
      </c>
      <c r="M70" s="11">
        <f t="shared" si="2"/>
        <v>0</v>
      </c>
    </row>
    <row r="71" spans="1:13" x14ac:dyDescent="0.25">
      <c r="A71" s="5" t="s">
        <v>110</v>
      </c>
      <c r="B71" s="6" t="s">
        <v>135</v>
      </c>
      <c r="C71" s="6" t="s">
        <v>107</v>
      </c>
      <c r="D71" s="5"/>
      <c r="E71" s="7">
        <v>7659518767.845603</v>
      </c>
      <c r="F71" s="7">
        <v>7686832638.6354723</v>
      </c>
      <c r="G71" s="7">
        <v>7811272951.113492</v>
      </c>
      <c r="H71" s="7">
        <v>7898628922.8537827</v>
      </c>
      <c r="I71" s="7"/>
      <c r="J71" s="11">
        <f>F71/$E71</f>
        <v>1.0035660035072349</v>
      </c>
      <c r="K71" s="11">
        <f>G71/$E71</f>
        <v>1.0198124957804069</v>
      </c>
      <c r="L71" s="11">
        <f t="shared" ref="L71:L134" si="3">H71/$E71</f>
        <v>1.0312173861381417</v>
      </c>
      <c r="M71" s="11">
        <f t="shared" ref="M71:M134" si="4">I71/$E71</f>
        <v>0</v>
      </c>
    </row>
    <row r="72" spans="1:13" x14ac:dyDescent="0.25">
      <c r="A72" s="5" t="s">
        <v>136</v>
      </c>
      <c r="B72" s="6" t="s">
        <v>137</v>
      </c>
      <c r="C72" s="6" t="s">
        <v>138</v>
      </c>
      <c r="D72" s="5"/>
      <c r="E72" s="7">
        <v>673438072.55369043</v>
      </c>
      <c r="F72" s="7">
        <v>684449593.15567589</v>
      </c>
      <c r="G72" s="7">
        <v>736445507.14625585</v>
      </c>
      <c r="H72" s="7">
        <v>777608812.94239581</v>
      </c>
      <c r="I72" s="7"/>
      <c r="J72" s="11">
        <f>F72/$E72</f>
        <v>1.0163511999852184</v>
      </c>
      <c r="K72" s="11">
        <f>G72/$E72</f>
        <v>1.0935608442119109</v>
      </c>
      <c r="L72" s="11">
        <f t="shared" si="3"/>
        <v>1.1546849586238686</v>
      </c>
      <c r="M72" s="11">
        <f t="shared" si="4"/>
        <v>0</v>
      </c>
    </row>
    <row r="73" spans="1:13" x14ac:dyDescent="0.25">
      <c r="A73" s="5" t="s">
        <v>136</v>
      </c>
      <c r="B73" s="6" t="s">
        <v>139</v>
      </c>
      <c r="C73" s="6" t="s">
        <v>76</v>
      </c>
      <c r="D73" s="5"/>
      <c r="E73" s="7">
        <v>554950207.16122687</v>
      </c>
      <c r="F73" s="7">
        <v>564876753.5959276</v>
      </c>
      <c r="G73" s="7">
        <v>607625243.79459107</v>
      </c>
      <c r="H73" s="7">
        <v>641212265.56381702</v>
      </c>
      <c r="I73" s="7"/>
      <c r="J73" s="11">
        <f>F73/$E73</f>
        <v>1.0178872740411768</v>
      </c>
      <c r="K73" s="11">
        <f>G73/$E73</f>
        <v>1.0949184917018344</v>
      </c>
      <c r="L73" s="11">
        <f t="shared" si="3"/>
        <v>1.1554410779371578</v>
      </c>
      <c r="M73" s="11">
        <f t="shared" si="4"/>
        <v>0</v>
      </c>
    </row>
    <row r="74" spans="1:13" x14ac:dyDescent="0.25">
      <c r="A74" s="5" t="s">
        <v>136</v>
      </c>
      <c r="B74" s="6" t="s">
        <v>140</v>
      </c>
      <c r="C74" s="6" t="s">
        <v>141</v>
      </c>
      <c r="D74" s="5"/>
      <c r="E74" s="7">
        <v>662889224.89595532</v>
      </c>
      <c r="F74" s="7">
        <v>674190080.55102551</v>
      </c>
      <c r="G74" s="7">
        <v>725181746.31170845</v>
      </c>
      <c r="H74" s="7">
        <v>765392922.04449296</v>
      </c>
      <c r="I74" s="7"/>
      <c r="J74" s="11">
        <f>F74/$E74</f>
        <v>1.0170478795410258</v>
      </c>
      <c r="K74" s="11">
        <f>G74/$E74</f>
        <v>1.0939712384456548</v>
      </c>
      <c r="L74" s="11">
        <f t="shared" si="3"/>
        <v>1.1546317141670634</v>
      </c>
      <c r="M74" s="11">
        <f t="shared" si="4"/>
        <v>0</v>
      </c>
    </row>
    <row r="75" spans="1:13" x14ac:dyDescent="0.25">
      <c r="A75" s="5" t="s">
        <v>136</v>
      </c>
      <c r="B75" s="6" t="s">
        <v>142</v>
      </c>
      <c r="C75" s="6" t="s">
        <v>143</v>
      </c>
      <c r="D75" s="5"/>
      <c r="E75" s="7">
        <v>387106861.07443684</v>
      </c>
      <c r="F75" s="7">
        <v>393742446.13479799</v>
      </c>
      <c r="G75" s="7">
        <v>423524619.72628927</v>
      </c>
      <c r="H75" s="7">
        <v>447000712.7808187</v>
      </c>
      <c r="I75" s="7"/>
      <c r="J75" s="11">
        <f>F75/$E75</f>
        <v>1.0171414814037232</v>
      </c>
      <c r="K75" s="11">
        <f>G75/$E75</f>
        <v>1.0940767584195561</v>
      </c>
      <c r="L75" s="11">
        <f t="shared" si="3"/>
        <v>1.1547217518701247</v>
      </c>
      <c r="M75" s="11">
        <f t="shared" si="4"/>
        <v>0</v>
      </c>
    </row>
    <row r="76" spans="1:13" x14ac:dyDescent="0.25">
      <c r="A76" s="5" t="s">
        <v>136</v>
      </c>
      <c r="B76" s="6" t="s">
        <v>144</v>
      </c>
      <c r="C76" s="6" t="s">
        <v>145</v>
      </c>
      <c r="D76" s="5"/>
      <c r="E76" s="7">
        <v>1041313948.0190173</v>
      </c>
      <c r="F76" s="7">
        <v>1057641084.3721874</v>
      </c>
      <c r="G76" s="7">
        <v>1138230169.9435954</v>
      </c>
      <c r="H76" s="7">
        <v>1202256635.0180838</v>
      </c>
      <c r="I76" s="7"/>
      <c r="J76" s="11">
        <f>F76/$E76</f>
        <v>1.0156793600856213</v>
      </c>
      <c r="K76" s="11">
        <f>G76/$E76</f>
        <v>1.0930710878395034</v>
      </c>
      <c r="L76" s="11">
        <f t="shared" si="3"/>
        <v>1.1545573141560639</v>
      </c>
      <c r="M76" s="11">
        <f t="shared" si="4"/>
        <v>0</v>
      </c>
    </row>
    <row r="77" spans="1:13" x14ac:dyDescent="0.25">
      <c r="A77" s="5" t="s">
        <v>136</v>
      </c>
      <c r="B77" s="6" t="s">
        <v>146</v>
      </c>
      <c r="C77" s="6" t="s">
        <v>147</v>
      </c>
      <c r="D77" s="5"/>
      <c r="E77" s="7">
        <v>3044346151.7263212</v>
      </c>
      <c r="F77" s="7">
        <v>3312725924.7123685</v>
      </c>
      <c r="G77" s="7">
        <v>3491645773.3697324</v>
      </c>
      <c r="H77" s="7">
        <v>3625835659.8627558</v>
      </c>
      <c r="I77" s="7"/>
      <c r="J77" s="11">
        <f>F77/$E77</f>
        <v>1.0881567862556827</v>
      </c>
      <c r="K77" s="11">
        <f>G77/$E77</f>
        <v>1.146927977092804</v>
      </c>
      <c r="L77" s="11">
        <f t="shared" si="3"/>
        <v>1.1910063702206453</v>
      </c>
      <c r="M77" s="11">
        <f t="shared" si="4"/>
        <v>0</v>
      </c>
    </row>
    <row r="78" spans="1:13" x14ac:dyDescent="0.25">
      <c r="A78" s="5" t="s">
        <v>136</v>
      </c>
      <c r="B78" s="6" t="s">
        <v>148</v>
      </c>
      <c r="C78" s="6" t="s">
        <v>149</v>
      </c>
      <c r="D78" s="5"/>
      <c r="E78" s="7">
        <v>1941822596.9721358</v>
      </c>
      <c r="F78" s="7">
        <v>1972412232.7875667</v>
      </c>
      <c r="G78" s="7">
        <v>2122358966.192296</v>
      </c>
      <c r="H78" s="7">
        <v>2241409278.5417418</v>
      </c>
      <c r="I78" s="7"/>
      <c r="J78" s="11">
        <f>F78/$E78</f>
        <v>1.0157530537872661</v>
      </c>
      <c r="K78" s="11">
        <f>G78/$E78</f>
        <v>1.0929726379236027</v>
      </c>
      <c r="L78" s="11">
        <f t="shared" si="3"/>
        <v>1.1542811799784123</v>
      </c>
      <c r="M78" s="11">
        <f t="shared" si="4"/>
        <v>0</v>
      </c>
    </row>
    <row r="79" spans="1:13" x14ac:dyDescent="0.25">
      <c r="A79" s="5" t="s">
        <v>136</v>
      </c>
      <c r="B79" s="6" t="s">
        <v>150</v>
      </c>
      <c r="C79" s="6" t="s">
        <v>151</v>
      </c>
      <c r="D79" s="5"/>
      <c r="E79" s="7">
        <v>3346079721.3837185</v>
      </c>
      <c r="F79" s="7">
        <v>3592486890.4345388</v>
      </c>
      <c r="G79" s="7">
        <v>3756758336.4684191</v>
      </c>
      <c r="H79" s="7">
        <v>3879961920.9938297</v>
      </c>
      <c r="I79" s="7"/>
      <c r="J79" s="11">
        <f>F79/$E79</f>
        <v>1.0736405553866848</v>
      </c>
      <c r="K79" s="11">
        <f>G79/$E79</f>
        <v>1.122734258977808</v>
      </c>
      <c r="L79" s="11">
        <f t="shared" si="3"/>
        <v>1.1595545366711504</v>
      </c>
      <c r="M79" s="11">
        <f t="shared" si="4"/>
        <v>0</v>
      </c>
    </row>
    <row r="80" spans="1:13" x14ac:dyDescent="0.25">
      <c r="A80" s="5" t="s">
        <v>136</v>
      </c>
      <c r="B80" s="6" t="s">
        <v>152</v>
      </c>
      <c r="C80" s="6" t="s">
        <v>153</v>
      </c>
      <c r="D80" s="5"/>
      <c r="E80" s="7">
        <v>1070999899.2350066</v>
      </c>
      <c r="F80" s="7">
        <v>1149868926.6337559</v>
      </c>
      <c r="G80" s="7">
        <v>1202448278.2329223</v>
      </c>
      <c r="H80" s="7">
        <v>1241882791.9322968</v>
      </c>
      <c r="I80" s="7"/>
      <c r="J80" s="11">
        <f>F80/$E80</f>
        <v>1.0736405553866848</v>
      </c>
      <c r="K80" s="11">
        <f>G80/$E80</f>
        <v>1.1227342589778082</v>
      </c>
      <c r="L80" s="11">
        <f t="shared" si="3"/>
        <v>1.1595545366711504</v>
      </c>
      <c r="M80" s="11">
        <f t="shared" si="4"/>
        <v>0</v>
      </c>
    </row>
    <row r="81" spans="1:19" x14ac:dyDescent="0.25">
      <c r="A81" s="5" t="s">
        <v>136</v>
      </c>
      <c r="B81" s="6" t="s">
        <v>154</v>
      </c>
      <c r="C81" s="6" t="s">
        <v>155</v>
      </c>
      <c r="D81" s="5"/>
      <c r="E81" s="7">
        <v>373991339.14979762</v>
      </c>
      <c r="F81" s="7">
        <v>380026578.81511724</v>
      </c>
      <c r="G81" s="7">
        <v>408883983.47958595</v>
      </c>
      <c r="H81" s="7">
        <v>431749542.26160896</v>
      </c>
      <c r="I81" s="7"/>
      <c r="J81" s="11">
        <f>F81/$E81</f>
        <v>1.0161373781516965</v>
      </c>
      <c r="K81" s="11">
        <f>G81/$E81</f>
        <v>1.0932980009887676</v>
      </c>
      <c r="L81" s="11">
        <f t="shared" si="3"/>
        <v>1.1544372745184803</v>
      </c>
      <c r="M81" s="11">
        <f t="shared" si="4"/>
        <v>0</v>
      </c>
    </row>
    <row r="82" spans="1:19" x14ac:dyDescent="0.25">
      <c r="A82" s="5" t="s">
        <v>156</v>
      </c>
      <c r="B82" s="6" t="s">
        <v>157</v>
      </c>
      <c r="C82" s="6" t="s">
        <v>158</v>
      </c>
      <c r="D82" s="5"/>
      <c r="E82" s="17">
        <v>2922860870</v>
      </c>
      <c r="F82" s="18">
        <v>3647135626</v>
      </c>
      <c r="G82" s="7">
        <v>3789713593</v>
      </c>
      <c r="H82" s="7">
        <v>3893090053</v>
      </c>
      <c r="I82" s="7">
        <v>3531553526</v>
      </c>
      <c r="J82" s="11">
        <f>F82/$E82</f>
        <v>1.2477965213581994</v>
      </c>
      <c r="K82" s="11">
        <f>G82/$E82</f>
        <v>1.2965767997708355</v>
      </c>
      <c r="L82" s="11">
        <f t="shared" si="3"/>
        <v>1.3319450449928532</v>
      </c>
      <c r="M82" s="11">
        <f t="shared" si="4"/>
        <v>1.2082523537974628</v>
      </c>
      <c r="Q82" s="11"/>
      <c r="R82" s="11"/>
      <c r="S82" s="11"/>
    </row>
    <row r="83" spans="1:19" x14ac:dyDescent="0.25">
      <c r="A83" s="5" t="s">
        <v>156</v>
      </c>
      <c r="B83" s="6" t="s">
        <v>159</v>
      </c>
      <c r="C83" s="6" t="s">
        <v>160</v>
      </c>
      <c r="D83" s="5" t="s">
        <v>702</v>
      </c>
      <c r="E83" s="17">
        <v>7879392605</v>
      </c>
      <c r="F83" s="18">
        <v>8332651782.1444607</v>
      </c>
      <c r="G83" s="7">
        <v>8510851299.7245922</v>
      </c>
      <c r="H83" s="7">
        <v>9107306457.5367832</v>
      </c>
      <c r="I83" s="7">
        <v>10464009060.480867</v>
      </c>
      <c r="J83" s="11">
        <f>F83/$E83</f>
        <v>1.057524634177619</v>
      </c>
      <c r="K83" s="11">
        <f>G83/$E83</f>
        <v>1.080140529401199</v>
      </c>
      <c r="L83" s="11">
        <f t="shared" si="3"/>
        <v>1.1558386431661738</v>
      </c>
      <c r="M83" s="11">
        <f t="shared" si="4"/>
        <v>1.3280222962669428</v>
      </c>
      <c r="Q83" s="11"/>
      <c r="R83" s="11"/>
      <c r="S83" s="11"/>
    </row>
    <row r="84" spans="1:19" x14ac:dyDescent="0.25">
      <c r="A84" s="5" t="s">
        <v>156</v>
      </c>
      <c r="B84" s="6" t="s">
        <v>161</v>
      </c>
      <c r="C84" s="6" t="s">
        <v>162</v>
      </c>
      <c r="D84" s="5" t="s">
        <v>702</v>
      </c>
      <c r="E84" s="17">
        <v>4703764855</v>
      </c>
      <c r="F84" s="18">
        <v>4892496499</v>
      </c>
      <c r="G84" s="7">
        <v>4874684500</v>
      </c>
      <c r="H84" s="7">
        <v>4959948501</v>
      </c>
      <c r="I84" s="7">
        <v>5061528000</v>
      </c>
      <c r="J84" s="11">
        <f>F84/$E84</f>
        <v>1.0401235286664856</v>
      </c>
      <c r="K84" s="11">
        <f>G84/$E84</f>
        <v>1.0363367749598102</v>
      </c>
      <c r="L84" s="11">
        <f t="shared" si="3"/>
        <v>1.0544635316384241</v>
      </c>
      <c r="M84" s="11">
        <f t="shared" si="4"/>
        <v>1.0760588924039656</v>
      </c>
      <c r="Q84" s="11"/>
      <c r="R84" s="11"/>
      <c r="S84" s="11"/>
    </row>
    <row r="85" spans="1:19" x14ac:dyDescent="0.25">
      <c r="A85" s="5" t="s">
        <v>156</v>
      </c>
      <c r="B85" s="6" t="s">
        <v>163</v>
      </c>
      <c r="C85" s="6" t="s">
        <v>164</v>
      </c>
      <c r="D85" s="5" t="s">
        <v>702</v>
      </c>
      <c r="E85" s="17">
        <v>4089812590.000001</v>
      </c>
      <c r="F85" s="18">
        <v>4196806500</v>
      </c>
      <c r="G85" s="7">
        <v>4212757000</v>
      </c>
      <c r="H85" s="7">
        <v>4233817501</v>
      </c>
      <c r="I85" s="7">
        <v>4266850001</v>
      </c>
      <c r="J85" s="11">
        <f>F85/$E85</f>
        <v>1.026161078935893</v>
      </c>
      <c r="K85" s="11">
        <f>G85/$E85</f>
        <v>1.0300611353930031</v>
      </c>
      <c r="L85" s="11">
        <f t="shared" si="3"/>
        <v>1.0352106380991895</v>
      </c>
      <c r="M85" s="11">
        <f t="shared" si="4"/>
        <v>1.0432874140572781</v>
      </c>
      <c r="Q85" s="11"/>
      <c r="R85" s="11"/>
      <c r="S85" s="11"/>
    </row>
    <row r="86" spans="1:19" x14ac:dyDescent="0.25">
      <c r="A86" s="5" t="s">
        <v>156</v>
      </c>
      <c r="B86" s="6" t="s">
        <v>165</v>
      </c>
      <c r="C86" s="6" t="s">
        <v>166</v>
      </c>
      <c r="D86" s="5"/>
      <c r="E86" s="17">
        <v>1171445235</v>
      </c>
      <c r="F86" s="18">
        <v>1583139633</v>
      </c>
      <c r="G86" s="7">
        <v>1605828772</v>
      </c>
      <c r="H86" s="7">
        <v>1641709037</v>
      </c>
      <c r="I86" s="7">
        <v>1405116602</v>
      </c>
      <c r="J86" s="11">
        <f>F86/$E86</f>
        <v>1.3514414380626167</v>
      </c>
      <c r="K86" s="11">
        <f>G86/$E86</f>
        <v>1.3708099397408022</v>
      </c>
      <c r="L86" s="11">
        <f t="shared" si="3"/>
        <v>1.4014389985546358</v>
      </c>
      <c r="M86" s="11">
        <f t="shared" si="4"/>
        <v>1.1994727196956843</v>
      </c>
      <c r="Q86" s="11"/>
      <c r="R86" s="11"/>
      <c r="S86" s="11"/>
    </row>
    <row r="87" spans="1:19" x14ac:dyDescent="0.25">
      <c r="A87" s="5" t="s">
        <v>156</v>
      </c>
      <c r="B87" s="6" t="s">
        <v>167</v>
      </c>
      <c r="C87" s="6" t="s">
        <v>38</v>
      </c>
      <c r="D87" s="5"/>
      <c r="E87" s="17">
        <v>1221573241</v>
      </c>
      <c r="F87" s="18">
        <v>2140062598</v>
      </c>
      <c r="G87" s="7">
        <v>2217454407</v>
      </c>
      <c r="H87" s="7">
        <v>2257871133</v>
      </c>
      <c r="I87" s="7">
        <v>1404450392</v>
      </c>
      <c r="J87" s="11">
        <f>F87/$E87</f>
        <v>1.7518905344129097</v>
      </c>
      <c r="K87" s="11">
        <f>G87/$E87</f>
        <v>1.8152447455256595</v>
      </c>
      <c r="L87" s="11">
        <f t="shared" si="3"/>
        <v>1.8483305439399356</v>
      </c>
      <c r="M87" s="11">
        <f t="shared" si="4"/>
        <v>1.1497062516286733</v>
      </c>
      <c r="Q87" s="11"/>
      <c r="R87" s="11"/>
      <c r="S87" s="11"/>
    </row>
    <row r="88" spans="1:19" x14ac:dyDescent="0.25">
      <c r="A88" s="5" t="s">
        <v>156</v>
      </c>
      <c r="B88" s="6" t="s">
        <v>168</v>
      </c>
      <c r="C88" s="6" t="s">
        <v>120</v>
      </c>
      <c r="D88" s="5" t="s">
        <v>702</v>
      </c>
      <c r="E88" s="17">
        <v>4894718617</v>
      </c>
      <c r="F88" s="18">
        <v>5321549611.6422997</v>
      </c>
      <c r="G88" s="7">
        <v>5418932878.2920179</v>
      </c>
      <c r="H88" s="7">
        <v>5681801682.4819527</v>
      </c>
      <c r="I88" s="7">
        <v>6130834156.5981846</v>
      </c>
      <c r="J88" s="11">
        <f>F88/$E88</f>
        <v>1.0872023558534825</v>
      </c>
      <c r="K88" s="11">
        <f>G88/$E88</f>
        <v>1.1070979360225843</v>
      </c>
      <c r="L88" s="11">
        <f t="shared" si="3"/>
        <v>1.1608025153373087</v>
      </c>
      <c r="M88" s="11">
        <f t="shared" si="4"/>
        <v>1.2525406742085221</v>
      </c>
      <c r="Q88" s="11"/>
      <c r="R88" s="11"/>
      <c r="S88" s="11"/>
    </row>
    <row r="89" spans="1:19" x14ac:dyDescent="0.25">
      <c r="A89" s="5" t="s">
        <v>156</v>
      </c>
      <c r="B89" s="6" t="s">
        <v>169</v>
      </c>
      <c r="C89" s="6" t="s">
        <v>170</v>
      </c>
      <c r="D89" s="5" t="s">
        <v>702</v>
      </c>
      <c r="E89" s="17">
        <v>2722915695.0000005</v>
      </c>
      <c r="F89" s="18">
        <v>3115056000</v>
      </c>
      <c r="G89" s="7">
        <v>3125677501</v>
      </c>
      <c r="H89" s="7">
        <v>3200611998</v>
      </c>
      <c r="I89" s="7">
        <v>3283868501</v>
      </c>
      <c r="J89" s="11">
        <f>F89/$E89</f>
        <v>1.1440148535336858</v>
      </c>
      <c r="K89" s="11">
        <f>G89/$E89</f>
        <v>1.1479156357060842</v>
      </c>
      <c r="L89" s="11">
        <f t="shared" si="3"/>
        <v>1.1754355832158805</v>
      </c>
      <c r="M89" s="11">
        <f t="shared" si="4"/>
        <v>1.2060118155806507</v>
      </c>
      <c r="Q89" s="11"/>
      <c r="R89" s="11"/>
      <c r="S89" s="11"/>
    </row>
    <row r="90" spans="1:19" x14ac:dyDescent="0.25">
      <c r="A90" s="5" t="s">
        <v>156</v>
      </c>
      <c r="B90" s="6" t="s">
        <v>171</v>
      </c>
      <c r="C90" s="6" t="s">
        <v>172</v>
      </c>
      <c r="D90" s="5" t="s">
        <v>702</v>
      </c>
      <c r="E90" s="17">
        <v>2313407960</v>
      </c>
      <c r="F90" s="18">
        <v>2498848494.6481738</v>
      </c>
      <c r="G90" s="7">
        <v>2527822591.0917268</v>
      </c>
      <c r="H90" s="7">
        <v>2692350745.6709876</v>
      </c>
      <c r="I90" s="7">
        <v>2800961403.5296063</v>
      </c>
      <c r="J90" s="11">
        <f>F90/$E90</f>
        <v>1.080159028521789</v>
      </c>
      <c r="K90" s="11">
        <f>G90/$E90</f>
        <v>1.0926834500438594</v>
      </c>
      <c r="L90" s="11">
        <f t="shared" si="3"/>
        <v>1.1638028364314039</v>
      </c>
      <c r="M90" s="11">
        <f t="shared" si="4"/>
        <v>1.2107511740080665</v>
      </c>
      <c r="Q90" s="11"/>
      <c r="R90" s="11"/>
      <c r="S90" s="11"/>
    </row>
    <row r="91" spans="1:19" x14ac:dyDescent="0.25">
      <c r="A91" s="5" t="s">
        <v>156</v>
      </c>
      <c r="B91" s="6" t="s">
        <v>173</v>
      </c>
      <c r="C91" s="6" t="s">
        <v>174</v>
      </c>
      <c r="D91" s="5"/>
      <c r="E91" s="17">
        <v>1983919174</v>
      </c>
      <c r="F91" s="18">
        <v>2085042900.1654367</v>
      </c>
      <c r="G91" s="7">
        <v>2149175651.7912149</v>
      </c>
      <c r="H91" s="7">
        <v>2223046623.275804</v>
      </c>
      <c r="I91" s="7">
        <v>2546425495.1520567</v>
      </c>
      <c r="J91" s="11">
        <f>F91/$E91</f>
        <v>1.050971696574488</v>
      </c>
      <c r="K91" s="11">
        <f>G91/$E91</f>
        <v>1.0832979891302845</v>
      </c>
      <c r="L91" s="11">
        <f t="shared" si="3"/>
        <v>1.1205328586011256</v>
      </c>
      <c r="M91" s="11">
        <f t="shared" si="4"/>
        <v>1.2835328820467646</v>
      </c>
      <c r="Q91" s="11"/>
      <c r="R91" s="11"/>
      <c r="S91" s="11"/>
    </row>
    <row r="92" spans="1:19" x14ac:dyDescent="0.25">
      <c r="A92" s="5" t="s">
        <v>156</v>
      </c>
      <c r="B92" s="6" t="s">
        <v>175</v>
      </c>
      <c r="C92" s="6" t="s">
        <v>176</v>
      </c>
      <c r="D92" s="5" t="s">
        <v>702</v>
      </c>
      <c r="E92" s="17">
        <v>3565882100</v>
      </c>
      <c r="F92" s="18">
        <v>3879548502</v>
      </c>
      <c r="G92" s="7">
        <v>3867248000</v>
      </c>
      <c r="H92" s="7">
        <v>3932181499</v>
      </c>
      <c r="I92" s="7">
        <v>3995655000</v>
      </c>
      <c r="J92" s="11">
        <f>F92/$E92</f>
        <v>1.0879632004658819</v>
      </c>
      <c r="K92" s="11">
        <f>G92/$E92</f>
        <v>1.0845137027946044</v>
      </c>
      <c r="L92" s="11">
        <f t="shared" si="3"/>
        <v>1.1027233623343857</v>
      </c>
      <c r="M92" s="11">
        <f t="shared" si="4"/>
        <v>1.120523586576236</v>
      </c>
      <c r="Q92" s="11"/>
      <c r="R92" s="11"/>
      <c r="S92" s="11"/>
    </row>
    <row r="93" spans="1:19" x14ac:dyDescent="0.25">
      <c r="A93" s="5" t="s">
        <v>156</v>
      </c>
      <c r="B93" s="6" t="s">
        <v>177</v>
      </c>
      <c r="C93" s="6" t="s">
        <v>17</v>
      </c>
      <c r="D93" s="5" t="s">
        <v>702</v>
      </c>
      <c r="E93" s="17">
        <v>7809807545</v>
      </c>
      <c r="F93" s="18">
        <v>8430537526.5178452</v>
      </c>
      <c r="G93" s="7">
        <v>8722459005.8042126</v>
      </c>
      <c r="H93" s="7">
        <v>9332495531.7115154</v>
      </c>
      <c r="I93" s="7">
        <v>9748430724.9472542</v>
      </c>
      <c r="J93" s="11">
        <f>F93/$E93</f>
        <v>1.0794808294495362</v>
      </c>
      <c r="K93" s="11">
        <f>G93/$E93</f>
        <v>1.1168596608233337</v>
      </c>
      <c r="L93" s="11">
        <f t="shared" si="3"/>
        <v>1.1949712560697314</v>
      </c>
      <c r="M93" s="11">
        <f t="shared" si="4"/>
        <v>1.2482293153546915</v>
      </c>
      <c r="Q93" s="11"/>
      <c r="R93" s="11"/>
      <c r="S93" s="11"/>
    </row>
    <row r="94" spans="1:19" x14ac:dyDescent="0.25">
      <c r="A94" s="5" t="s">
        <v>156</v>
      </c>
      <c r="B94" s="6" t="s">
        <v>178</v>
      </c>
      <c r="C94" s="6" t="s">
        <v>179</v>
      </c>
      <c r="D94" s="5" t="s">
        <v>702</v>
      </c>
      <c r="E94" s="17">
        <v>6318862114</v>
      </c>
      <c r="F94" s="18">
        <v>6761453693.69555</v>
      </c>
      <c r="G94" s="7">
        <v>6947741186.9987488</v>
      </c>
      <c r="H94" s="7">
        <v>7230710006.4173698</v>
      </c>
      <c r="I94" s="7">
        <v>8595253834.1433773</v>
      </c>
      <c r="J94" s="11">
        <f>F94/$E94</f>
        <v>1.0700429241389757</v>
      </c>
      <c r="K94" s="11">
        <f>G94/$E94</f>
        <v>1.0995241012785215</v>
      </c>
      <c r="L94" s="11">
        <f t="shared" si="3"/>
        <v>1.1443057113712118</v>
      </c>
      <c r="M94" s="11">
        <f t="shared" si="4"/>
        <v>1.360253425232975</v>
      </c>
      <c r="Q94" s="11"/>
      <c r="R94" s="11"/>
      <c r="S94" s="11"/>
    </row>
    <row r="95" spans="1:19" x14ac:dyDescent="0.25">
      <c r="A95" s="5" t="s">
        <v>156</v>
      </c>
      <c r="B95" s="6" t="s">
        <v>180</v>
      </c>
      <c r="C95" s="6" t="s">
        <v>181</v>
      </c>
      <c r="D95" s="5" t="s">
        <v>702</v>
      </c>
      <c r="E95" s="17">
        <v>5529634660</v>
      </c>
      <c r="F95" s="18">
        <v>5856790333.6108942</v>
      </c>
      <c r="G95" s="7">
        <v>5975884404.1911249</v>
      </c>
      <c r="H95" s="7">
        <v>6255721176.6361542</v>
      </c>
      <c r="I95" s="7">
        <v>6522560424.9480696</v>
      </c>
      <c r="J95" s="11">
        <f>F95/$E95</f>
        <v>1.0591640666566016</v>
      </c>
      <c r="K95" s="11">
        <f>G95/$E95</f>
        <v>1.0807014878250789</v>
      </c>
      <c r="L95" s="11">
        <f t="shared" si="3"/>
        <v>1.1313082258197784</v>
      </c>
      <c r="M95" s="11">
        <f t="shared" si="4"/>
        <v>1.1795644424993657</v>
      </c>
      <c r="Q95" s="11"/>
      <c r="R95" s="11"/>
      <c r="S95" s="11"/>
    </row>
    <row r="96" spans="1:19" x14ac:dyDescent="0.25">
      <c r="A96" s="5" t="s">
        <v>156</v>
      </c>
      <c r="B96" s="6" t="s">
        <v>182</v>
      </c>
      <c r="C96" s="6" t="s">
        <v>183</v>
      </c>
      <c r="D96" s="5"/>
      <c r="E96" s="17">
        <v>4620265996</v>
      </c>
      <c r="F96" s="18">
        <v>4587279718.0673275</v>
      </c>
      <c r="G96" s="7">
        <v>4772067190.395196</v>
      </c>
      <c r="H96" s="7">
        <v>4873600347.6850052</v>
      </c>
      <c r="I96" s="7">
        <v>5930159756.9052687</v>
      </c>
      <c r="J96" s="11">
        <f>F96/$E96</f>
        <v>0.99286052405614078</v>
      </c>
      <c r="K96" s="11">
        <f>G96/$E96</f>
        <v>1.0328555097318246</v>
      </c>
      <c r="L96" s="11">
        <f t="shared" si="3"/>
        <v>1.054831118360789</v>
      </c>
      <c r="M96" s="11">
        <f t="shared" si="4"/>
        <v>1.2835104649903946</v>
      </c>
      <c r="Q96" s="11"/>
      <c r="R96" s="11"/>
      <c r="S96" s="11"/>
    </row>
    <row r="97" spans="1:19" x14ac:dyDescent="0.25">
      <c r="A97" s="5" t="s">
        <v>156</v>
      </c>
      <c r="B97" s="6" t="s">
        <v>184</v>
      </c>
      <c r="C97" s="6" t="s">
        <v>185</v>
      </c>
      <c r="D97" s="5" t="s">
        <v>702</v>
      </c>
      <c r="E97" s="17">
        <v>2918000165</v>
      </c>
      <c r="F97" s="18">
        <v>3028826000</v>
      </c>
      <c r="G97" s="7">
        <v>3028825999.9999995</v>
      </c>
      <c r="H97" s="7">
        <v>3028825999.9999995</v>
      </c>
      <c r="I97" s="7">
        <v>3489640025.6513762</v>
      </c>
      <c r="J97" s="11">
        <f>F97/$E97</f>
        <v>1.0379800646789887</v>
      </c>
      <c r="K97" s="11">
        <f>G97/$E97</f>
        <v>1.0379800646789887</v>
      </c>
      <c r="L97" s="11">
        <f t="shared" si="3"/>
        <v>1.0379800646789887</v>
      </c>
      <c r="M97" s="11">
        <f t="shared" si="4"/>
        <v>1.1959012434296337</v>
      </c>
      <c r="Q97" s="11"/>
      <c r="R97" s="11"/>
      <c r="S97" s="11"/>
    </row>
    <row r="98" spans="1:19" x14ac:dyDescent="0.25">
      <c r="A98" s="5" t="s">
        <v>156</v>
      </c>
      <c r="B98" s="6" t="s">
        <v>186</v>
      </c>
      <c r="C98" s="6" t="s">
        <v>187</v>
      </c>
      <c r="D98" s="5"/>
      <c r="E98" s="17">
        <v>838064455</v>
      </c>
      <c r="F98" s="18">
        <v>882696797</v>
      </c>
      <c r="G98" s="7">
        <v>912989232</v>
      </c>
      <c r="H98" s="7">
        <v>929531947</v>
      </c>
      <c r="I98" s="7">
        <v>899287857</v>
      </c>
      <c r="J98" s="11">
        <f>F98/$E98</f>
        <v>1.0532564550777899</v>
      </c>
      <c r="K98" s="11">
        <f>G98/$E98</f>
        <v>1.0894021653740225</v>
      </c>
      <c r="L98" s="11">
        <f t="shared" si="3"/>
        <v>1.1091413571525355</v>
      </c>
      <c r="M98" s="11">
        <f t="shared" si="4"/>
        <v>1.073053333350118</v>
      </c>
      <c r="Q98" s="11"/>
      <c r="R98" s="11"/>
      <c r="S98" s="11"/>
    </row>
    <row r="99" spans="1:19" x14ac:dyDescent="0.25">
      <c r="A99" s="5" t="s">
        <v>156</v>
      </c>
      <c r="B99" s="6" t="s">
        <v>188</v>
      </c>
      <c r="C99" s="6" t="s">
        <v>58</v>
      </c>
      <c r="D99" s="5" t="s">
        <v>702</v>
      </c>
      <c r="E99" s="17">
        <v>3229582049</v>
      </c>
      <c r="F99" s="18">
        <v>3396575143.6621814</v>
      </c>
      <c r="G99" s="7">
        <v>3509828504.491199</v>
      </c>
      <c r="H99" s="7">
        <v>3635477132.2808323</v>
      </c>
      <c r="I99" s="7">
        <v>3667002928.1406932</v>
      </c>
      <c r="J99" s="11">
        <f>F99/$E99</f>
        <v>1.05170733925583</v>
      </c>
      <c r="K99" s="11">
        <f>G99/$E99</f>
        <v>1.0867748368795813</v>
      </c>
      <c r="L99" s="11">
        <f t="shared" si="3"/>
        <v>1.1256803750833679</v>
      </c>
      <c r="M99" s="11">
        <f t="shared" si="4"/>
        <v>1.1354419465132137</v>
      </c>
      <c r="Q99" s="11"/>
      <c r="R99" s="11"/>
      <c r="S99" s="11"/>
    </row>
    <row r="100" spans="1:19" x14ac:dyDescent="0.25">
      <c r="A100" s="5" t="s">
        <v>156</v>
      </c>
      <c r="B100" s="6" t="s">
        <v>189</v>
      </c>
      <c r="C100" s="6" t="s">
        <v>28</v>
      </c>
      <c r="D100" s="5"/>
      <c r="E100" s="17">
        <v>1286453450</v>
      </c>
      <c r="F100" s="18">
        <v>1493348270.7633522</v>
      </c>
      <c r="G100" s="7">
        <v>1592883939.5010185</v>
      </c>
      <c r="H100" s="7">
        <v>1838322261.5037143</v>
      </c>
      <c r="I100" s="7">
        <v>2392483515.5943623</v>
      </c>
      <c r="J100" s="11">
        <f>F100/$E100</f>
        <v>1.1608257343189154</v>
      </c>
      <c r="K100" s="11">
        <f>G100/$E100</f>
        <v>1.2381978838806942</v>
      </c>
      <c r="L100" s="11">
        <f t="shared" si="3"/>
        <v>1.4289846721649464</v>
      </c>
      <c r="M100" s="11">
        <f t="shared" si="4"/>
        <v>1.8597513307569444</v>
      </c>
      <c r="Q100" s="11"/>
      <c r="R100" s="11"/>
      <c r="S100" s="11"/>
    </row>
    <row r="101" spans="1:19" x14ac:dyDescent="0.25">
      <c r="A101" s="5" t="s">
        <v>156</v>
      </c>
      <c r="B101" s="6" t="s">
        <v>190</v>
      </c>
      <c r="C101" s="6" t="s">
        <v>191</v>
      </c>
      <c r="D101" s="5" t="s">
        <v>702</v>
      </c>
      <c r="E101" s="17">
        <v>4623127596</v>
      </c>
      <c r="F101" s="18">
        <v>5015257040.6886816</v>
      </c>
      <c r="G101" s="7">
        <v>5075408719.3899927</v>
      </c>
      <c r="H101" s="7">
        <v>5360041710.5226068</v>
      </c>
      <c r="I101" s="7">
        <v>5729536993.6638784</v>
      </c>
      <c r="J101" s="11">
        <f>F101/$E101</f>
        <v>1.0848190833036835</v>
      </c>
      <c r="K101" s="11">
        <f>G101/$E101</f>
        <v>1.0978301191127222</v>
      </c>
      <c r="L101" s="11">
        <f t="shared" si="3"/>
        <v>1.1593973125812482</v>
      </c>
      <c r="M101" s="11">
        <f t="shared" si="4"/>
        <v>1.2393205410599442</v>
      </c>
      <c r="Q101" s="11"/>
      <c r="R101" s="11"/>
      <c r="S101" s="11"/>
    </row>
    <row r="102" spans="1:19" x14ac:dyDescent="0.25">
      <c r="A102" s="5" t="s">
        <v>156</v>
      </c>
      <c r="B102" s="6" t="s">
        <v>192</v>
      </c>
      <c r="C102" s="6" t="s">
        <v>193</v>
      </c>
      <c r="D102" s="5"/>
      <c r="E102" s="17">
        <v>1429443295</v>
      </c>
      <c r="F102" s="18">
        <v>1529571505.6758487</v>
      </c>
      <c r="G102" s="7">
        <v>1588666832.9912503</v>
      </c>
      <c r="H102" s="7">
        <v>1695949869.9570403</v>
      </c>
      <c r="I102" s="7">
        <v>2075262058.0085206</v>
      </c>
      <c r="J102" s="11">
        <f>F102/$E102</f>
        <v>1.0700469973353148</v>
      </c>
      <c r="K102" s="11">
        <f>G102/$E102</f>
        <v>1.111388495471064</v>
      </c>
      <c r="L102" s="11">
        <f t="shared" si="3"/>
        <v>1.1864408164277971</v>
      </c>
      <c r="M102" s="11">
        <f t="shared" si="4"/>
        <v>1.4517973992165394</v>
      </c>
      <c r="Q102" s="11"/>
      <c r="R102" s="11"/>
      <c r="S102" s="11"/>
    </row>
    <row r="103" spans="1:19" x14ac:dyDescent="0.25">
      <c r="A103" s="5" t="s">
        <v>194</v>
      </c>
      <c r="B103" s="6" t="s">
        <v>195</v>
      </c>
      <c r="C103" s="6" t="s">
        <v>196</v>
      </c>
      <c r="D103" s="5"/>
      <c r="E103" s="7">
        <v>3804858619.9313703</v>
      </c>
      <c r="F103" s="15">
        <f>E103+(H103-E103)*(6/13)</f>
        <v>4327773663.5472622</v>
      </c>
      <c r="G103" s="15">
        <f>E103+(H103-E103)*(10/13)</f>
        <v>4676383692.6245241</v>
      </c>
      <c r="H103" s="3">
        <v>4937841214.4324703</v>
      </c>
      <c r="I103" s="7">
        <v>5373603750.7790451</v>
      </c>
      <c r="J103" s="11">
        <f>F103/$E103</f>
        <v>1.1374335017013915</v>
      </c>
      <c r="K103" s="11">
        <f>G103/$E103</f>
        <v>1.2290558361689858</v>
      </c>
      <c r="L103" s="11">
        <f t="shared" si="3"/>
        <v>1.2977725870196817</v>
      </c>
      <c r="M103" s="11">
        <f t="shared" si="4"/>
        <v>1.4123005051041742</v>
      </c>
    </row>
    <row r="104" spans="1:19" x14ac:dyDescent="0.25">
      <c r="A104" s="5" t="s">
        <v>194</v>
      </c>
      <c r="B104" s="6" t="s">
        <v>197</v>
      </c>
      <c r="C104" s="6" t="s">
        <v>66</v>
      </c>
      <c r="D104" s="5"/>
      <c r="E104" s="7">
        <v>460862275.35556901</v>
      </c>
      <c r="F104" s="15">
        <f>E104+(H104-E104)*(6/13)</f>
        <v>540763891.56410587</v>
      </c>
      <c r="G104" s="15">
        <f>E104+(H104-E104)*(10/13)</f>
        <v>594031635.70313048</v>
      </c>
      <c r="H104" s="3">
        <v>633982443.80739892</v>
      </c>
      <c r="I104" s="7">
        <v>700567123.98117983</v>
      </c>
      <c r="J104" s="11">
        <f>F104/$E104</f>
        <v>1.1733741737634966</v>
      </c>
      <c r="K104" s="11">
        <f>G104/$E104</f>
        <v>1.2889569562724945</v>
      </c>
      <c r="L104" s="11">
        <f t="shared" si="3"/>
        <v>1.3756440431542429</v>
      </c>
      <c r="M104" s="11">
        <f t="shared" si="4"/>
        <v>1.5201225212904905</v>
      </c>
    </row>
    <row r="105" spans="1:19" x14ac:dyDescent="0.25">
      <c r="A105" s="5" t="s">
        <v>194</v>
      </c>
      <c r="B105" s="6" t="s">
        <v>198</v>
      </c>
      <c r="C105" s="6" t="s">
        <v>199</v>
      </c>
      <c r="D105" s="5" t="s">
        <v>702</v>
      </c>
      <c r="E105" s="7">
        <v>3676902551.5117927</v>
      </c>
      <c r="F105" s="15">
        <f>E105+(H105-E105)*(6/13)</f>
        <v>4061277524.1912956</v>
      </c>
      <c r="G105" s="15">
        <f>E105+(H105-E105)*(10/13)</f>
        <v>4317527505.9776306</v>
      </c>
      <c r="H105" s="3">
        <v>4509714992.3173819</v>
      </c>
      <c r="I105" s="7">
        <v>4830027469.5502996</v>
      </c>
      <c r="J105" s="11">
        <f>F105/$E105</f>
        <v>1.1045377100139528</v>
      </c>
      <c r="K105" s="11">
        <f>G105/$E105</f>
        <v>1.1742295166899213</v>
      </c>
      <c r="L105" s="11">
        <f t="shared" si="3"/>
        <v>1.2264983716968976</v>
      </c>
      <c r="M105" s="11">
        <f t="shared" si="4"/>
        <v>1.3136131300418579</v>
      </c>
    </row>
    <row r="106" spans="1:19" x14ac:dyDescent="0.25">
      <c r="A106" s="5" t="s">
        <v>194</v>
      </c>
      <c r="B106" s="6" t="s">
        <v>200</v>
      </c>
      <c r="C106" s="6" t="s">
        <v>201</v>
      </c>
      <c r="D106" s="5"/>
      <c r="E106" s="7">
        <v>2208657144.3513212</v>
      </c>
      <c r="F106" s="15">
        <f>E106+(H106-E106)*(6/13)</f>
        <v>2503197156.0189991</v>
      </c>
      <c r="G106" s="15">
        <f>E106+(H106-E106)*(10/13)</f>
        <v>2699557163.7974505</v>
      </c>
      <c r="H106" s="3">
        <v>2846827169.6312895</v>
      </c>
      <c r="I106" s="7">
        <v>3092277179.354353</v>
      </c>
      <c r="J106" s="11">
        <f>F106/$E106</f>
        <v>1.1333570547248444</v>
      </c>
      <c r="K106" s="11">
        <f>G106/$E106</f>
        <v>1.2222617578747406</v>
      </c>
      <c r="L106" s="11">
        <f t="shared" si="3"/>
        <v>1.2889402852371628</v>
      </c>
      <c r="M106" s="11">
        <f t="shared" si="4"/>
        <v>1.4000711641745325</v>
      </c>
    </row>
    <row r="107" spans="1:19" x14ac:dyDescent="0.25">
      <c r="A107" s="5" t="s">
        <v>194</v>
      </c>
      <c r="B107" s="6" t="s">
        <v>202</v>
      </c>
      <c r="C107" s="6" t="s">
        <v>203</v>
      </c>
      <c r="D107" s="5"/>
      <c r="E107" s="7">
        <v>819267247.46025038</v>
      </c>
      <c r="F107" s="15">
        <f>E107+(H107-E107)*(6/13)</f>
        <v>947680431.77054095</v>
      </c>
      <c r="G107" s="15">
        <f>E107+(H107-E107)*(10/13)</f>
        <v>1033289221.3107346</v>
      </c>
      <c r="H107" s="3">
        <v>1097495813.4658799</v>
      </c>
      <c r="I107" s="7">
        <v>1204506800.3911221</v>
      </c>
      <c r="J107" s="11">
        <f>F107/$E107</f>
        <v>1.1567415085960957</v>
      </c>
      <c r="K107" s="11">
        <f>G107/$E107</f>
        <v>1.2612358476601595</v>
      </c>
      <c r="L107" s="11">
        <f t="shared" si="3"/>
        <v>1.3396066019582076</v>
      </c>
      <c r="M107" s="11">
        <f t="shared" si="4"/>
        <v>1.4702245257882873</v>
      </c>
    </row>
    <row r="108" spans="1:19" x14ac:dyDescent="0.25">
      <c r="A108" s="5" t="s">
        <v>194</v>
      </c>
      <c r="B108" s="6" t="s">
        <v>204</v>
      </c>
      <c r="C108" s="6" t="s">
        <v>205</v>
      </c>
      <c r="D108" s="5"/>
      <c r="E108" s="7">
        <v>785513072.77508771</v>
      </c>
      <c r="F108" s="15">
        <f>E108+(H108-E108)*(6/13)</f>
        <v>897666425.3320241</v>
      </c>
      <c r="G108" s="15">
        <f>E108+(H108-E108)*(10/13)</f>
        <v>972435327.03664839</v>
      </c>
      <c r="H108" s="3">
        <v>1028512003.3151165</v>
      </c>
      <c r="I108" s="7">
        <v>1121973130.4458971</v>
      </c>
      <c r="J108" s="11">
        <f>F108/$E108</f>
        <v>1.1427771942237921</v>
      </c>
      <c r="K108" s="11">
        <f>G108/$E108</f>
        <v>1.2379619903729868</v>
      </c>
      <c r="L108" s="11">
        <f t="shared" si="3"/>
        <v>1.3093505874848828</v>
      </c>
      <c r="M108" s="11">
        <f t="shared" si="4"/>
        <v>1.4283315826713765</v>
      </c>
    </row>
    <row r="109" spans="1:19" x14ac:dyDescent="0.25">
      <c r="A109" s="5" t="s">
        <v>194</v>
      </c>
      <c r="B109" s="6" t="s">
        <v>206</v>
      </c>
      <c r="C109" s="6" t="s">
        <v>207</v>
      </c>
      <c r="D109" s="5"/>
      <c r="E109" s="7">
        <v>1458285614.1281714</v>
      </c>
      <c r="F109" s="15">
        <f>E109+(H109-E109)*(6/13)</f>
        <v>1665276289.7972515</v>
      </c>
      <c r="G109" s="15">
        <f>E109+(H109-E109)*(10/13)</f>
        <v>1803270073.5766382</v>
      </c>
      <c r="H109" s="3">
        <v>1906765411.4111784</v>
      </c>
      <c r="I109" s="7">
        <v>2079257641.1354113</v>
      </c>
      <c r="J109" s="11">
        <f>F109/$E109</f>
        <v>1.1419411078760646</v>
      </c>
      <c r="K109" s="11">
        <f>G109/$E109</f>
        <v>1.2365685131267745</v>
      </c>
      <c r="L109" s="11">
        <f t="shared" si="3"/>
        <v>1.307539067064807</v>
      </c>
      <c r="M109" s="11">
        <f t="shared" si="4"/>
        <v>1.4258233236281939</v>
      </c>
    </row>
    <row r="110" spans="1:19" x14ac:dyDescent="0.25">
      <c r="A110" s="5" t="s">
        <v>194</v>
      </c>
      <c r="B110" s="6" t="s">
        <v>208</v>
      </c>
      <c r="C110" s="6" t="s">
        <v>209</v>
      </c>
      <c r="D110" s="5"/>
      <c r="E110" s="7">
        <v>835081262.08725345</v>
      </c>
      <c r="F110" s="15">
        <f>E110+(H110-E110)*(6/13)</f>
        <v>878452069.22882664</v>
      </c>
      <c r="G110" s="15">
        <f>E110+(H110-E110)*(10/13)</f>
        <v>907365940.65654218</v>
      </c>
      <c r="H110" s="3">
        <v>929051344.22732878</v>
      </c>
      <c r="I110" s="7">
        <v>965193683.51197326</v>
      </c>
      <c r="J110" s="11">
        <f>F110/$E110</f>
        <v>1.0519360319894731</v>
      </c>
      <c r="K110" s="11">
        <f>G110/$E110</f>
        <v>1.0865600533157886</v>
      </c>
      <c r="L110" s="11">
        <f t="shared" si="3"/>
        <v>1.1125280693105253</v>
      </c>
      <c r="M110" s="11">
        <f t="shared" si="4"/>
        <v>1.1558080959684196</v>
      </c>
    </row>
    <row r="111" spans="1:19" x14ac:dyDescent="0.25">
      <c r="A111" s="5" t="s">
        <v>194</v>
      </c>
      <c r="B111" s="6" t="s">
        <v>210</v>
      </c>
      <c r="C111" s="6" t="s">
        <v>211</v>
      </c>
      <c r="D111" s="5"/>
      <c r="E111" s="7">
        <v>489735288.97447759</v>
      </c>
      <c r="F111" s="15">
        <f>E111+(H111-E111)*(6/13)</f>
        <v>559218393.65920031</v>
      </c>
      <c r="G111" s="15">
        <f>E111+(H111-E111)*(10/13)</f>
        <v>605540463.4490155</v>
      </c>
      <c r="H111" s="3">
        <v>640282015.79137683</v>
      </c>
      <c r="I111" s="7">
        <v>698184603.02864563</v>
      </c>
      <c r="J111" s="11">
        <f>F111/$E111</f>
        <v>1.141878901212577</v>
      </c>
      <c r="K111" s="11">
        <f>G111/$E111</f>
        <v>1.2364648353542949</v>
      </c>
      <c r="L111" s="11">
        <f t="shared" si="3"/>
        <v>1.3074042859605834</v>
      </c>
      <c r="M111" s="11">
        <f t="shared" si="4"/>
        <v>1.4256367036377307</v>
      </c>
    </row>
    <row r="112" spans="1:19" x14ac:dyDescent="0.25">
      <c r="A112" s="5" t="s">
        <v>194</v>
      </c>
      <c r="B112" s="6" t="s">
        <v>212</v>
      </c>
      <c r="C112" s="6" t="s">
        <v>213</v>
      </c>
      <c r="D112" s="5"/>
      <c r="E112" s="7">
        <v>846997900.42183185</v>
      </c>
      <c r="F112" s="15">
        <f>E112+(H112-E112)*(6/13)</f>
        <v>974360739.67958343</v>
      </c>
      <c r="G112" s="15">
        <f>E112+(H112-E112)*(10/13)</f>
        <v>1059269299.1847513</v>
      </c>
      <c r="H112" s="3">
        <v>1122950718.813627</v>
      </c>
      <c r="I112" s="7">
        <v>1229086418.1950865</v>
      </c>
      <c r="J112" s="11">
        <f>F112/$E112</f>
        <v>1.1503697225156295</v>
      </c>
      <c r="K112" s="11">
        <f>G112/$E112</f>
        <v>1.2506162041927158</v>
      </c>
      <c r="L112" s="11">
        <f t="shared" si="3"/>
        <v>1.3258010654505306</v>
      </c>
      <c r="M112" s="11">
        <f t="shared" si="4"/>
        <v>1.4511091675468881</v>
      </c>
    </row>
    <row r="113" spans="1:13" x14ac:dyDescent="0.25">
      <c r="A113" s="5" t="s">
        <v>194</v>
      </c>
      <c r="B113" s="6" t="s">
        <v>214</v>
      </c>
      <c r="C113" s="6" t="s">
        <v>215</v>
      </c>
      <c r="D113" s="5"/>
      <c r="E113" s="7">
        <v>811442271.07905102</v>
      </c>
      <c r="F113" s="15">
        <f>E113+(H113-E113)*(6/13)</f>
        <v>924231334.84765399</v>
      </c>
      <c r="G113" s="15">
        <f>E113+(H113-E113)*(10/13)</f>
        <v>999424044.02672267</v>
      </c>
      <c r="H113" s="3">
        <v>1055818575.9110241</v>
      </c>
      <c r="I113" s="7">
        <v>1149809462.3848598</v>
      </c>
      <c r="J113" s="11">
        <f>F113/$E113</f>
        <v>1.1389982599977404</v>
      </c>
      <c r="K113" s="11">
        <f>G113/$E113</f>
        <v>1.2316637666629009</v>
      </c>
      <c r="L113" s="11">
        <f t="shared" si="3"/>
        <v>1.301162896661771</v>
      </c>
      <c r="M113" s="11">
        <f t="shared" si="4"/>
        <v>1.4169947799932214</v>
      </c>
    </row>
    <row r="114" spans="1:13" x14ac:dyDescent="0.25">
      <c r="A114" s="5" t="s">
        <v>194</v>
      </c>
      <c r="B114" s="6" t="s">
        <v>216</v>
      </c>
      <c r="C114" s="6" t="s">
        <v>217</v>
      </c>
      <c r="D114" s="5"/>
      <c r="E114" s="7">
        <v>630141325.88526285</v>
      </c>
      <c r="F114" s="15">
        <f>E114+(H114-E114)*(6/13)</f>
        <v>731228751.38487566</v>
      </c>
      <c r="G114" s="15">
        <f>E114+(H114-E114)*(10/13)</f>
        <v>798620368.38461745</v>
      </c>
      <c r="H114" s="3">
        <v>849164081.13442385</v>
      </c>
      <c r="I114" s="7">
        <v>933403602.38410091</v>
      </c>
      <c r="J114" s="11">
        <f>F114/$E114</f>
        <v>1.1604202443913654</v>
      </c>
      <c r="K114" s="11">
        <f>G114/$E114</f>
        <v>1.2673670739856087</v>
      </c>
      <c r="L114" s="11">
        <f t="shared" si="3"/>
        <v>1.3475771961812912</v>
      </c>
      <c r="M114" s="11">
        <f t="shared" si="4"/>
        <v>1.4812607331740952</v>
      </c>
    </row>
    <row r="115" spans="1:13" x14ac:dyDescent="0.25">
      <c r="A115" s="5" t="s">
        <v>194</v>
      </c>
      <c r="B115" s="6" t="s">
        <v>218</v>
      </c>
      <c r="C115" s="6" t="s">
        <v>219</v>
      </c>
      <c r="D115" s="5"/>
      <c r="E115" s="7">
        <v>573950442.93644762</v>
      </c>
      <c r="F115" s="15">
        <f>E115+(H115-E115)*(6/13)</f>
        <v>662876326.98832619</v>
      </c>
      <c r="G115" s="15">
        <f>E115+(H115-E115)*(10/13)</f>
        <v>722160249.68957853</v>
      </c>
      <c r="H115" s="3">
        <v>766623191.71551776</v>
      </c>
      <c r="I115" s="7">
        <v>840728095.09208333</v>
      </c>
      <c r="J115" s="11">
        <f>F115/$E115</f>
        <v>1.1549365196007439</v>
      </c>
      <c r="K115" s="11">
        <f>G115/$E115</f>
        <v>1.2582275326679064</v>
      </c>
      <c r="L115" s="11">
        <f t="shared" si="3"/>
        <v>1.3356957924682784</v>
      </c>
      <c r="M115" s="11">
        <f t="shared" si="4"/>
        <v>1.4648095588022318</v>
      </c>
    </row>
    <row r="116" spans="1:13" x14ac:dyDescent="0.25">
      <c r="A116" s="5" t="s">
        <v>194</v>
      </c>
      <c r="B116" s="6" t="s">
        <v>220</v>
      </c>
      <c r="C116" s="6" t="s">
        <v>221</v>
      </c>
      <c r="D116" s="5"/>
      <c r="E116" s="7">
        <v>2822950939.0920119</v>
      </c>
      <c r="F116" s="15">
        <f>E116+(H116-E116)*(6/13)</f>
        <v>3141114249.0164742</v>
      </c>
      <c r="G116" s="15">
        <f>E116+(H116-E116)*(10/13)</f>
        <v>3353223122.299449</v>
      </c>
      <c r="H116" s="3">
        <v>3512304777.2616801</v>
      </c>
      <c r="I116" s="7">
        <v>3777440868.8653984</v>
      </c>
      <c r="J116" s="11">
        <f>F116/$E116</f>
        <v>1.1127059296421205</v>
      </c>
      <c r="K116" s="11">
        <f>G116/$E116</f>
        <v>1.1878432160702008</v>
      </c>
      <c r="L116" s="11">
        <f t="shared" si="3"/>
        <v>1.2441961808912609</v>
      </c>
      <c r="M116" s="11">
        <f t="shared" si="4"/>
        <v>1.3381177889263614</v>
      </c>
    </row>
    <row r="117" spans="1:13" x14ac:dyDescent="0.25">
      <c r="A117" s="5" t="s">
        <v>194</v>
      </c>
      <c r="B117" s="6" t="s">
        <v>222</v>
      </c>
      <c r="C117" s="6" t="s">
        <v>223</v>
      </c>
      <c r="D117" s="5"/>
      <c r="E117" s="7">
        <v>8370612686.0978422</v>
      </c>
      <c r="F117" s="15">
        <f>E117+(H117-E117)*(6/13)</f>
        <v>9513796020.8385239</v>
      </c>
      <c r="G117" s="15">
        <f>E117+(H117-E117)*(10/13)</f>
        <v>10275918243.99898</v>
      </c>
      <c r="H117" s="3">
        <v>10847509911.36932</v>
      </c>
      <c r="I117" s="7">
        <v>11800162690.319889</v>
      </c>
      <c r="J117" s="11">
        <f>F117/$E117</f>
        <v>1.1365710465423056</v>
      </c>
      <c r="K117" s="11">
        <f>G117/$E117</f>
        <v>1.2276184109038428</v>
      </c>
      <c r="L117" s="11">
        <f t="shared" si="3"/>
        <v>1.2959039341749954</v>
      </c>
      <c r="M117" s="11">
        <f t="shared" si="4"/>
        <v>1.4097131396269169</v>
      </c>
    </row>
    <row r="118" spans="1:13" x14ac:dyDescent="0.25">
      <c r="A118" s="5" t="s">
        <v>194</v>
      </c>
      <c r="B118" s="6" t="s">
        <v>224</v>
      </c>
      <c r="C118" s="6" t="s">
        <v>120</v>
      </c>
      <c r="D118" s="5"/>
      <c r="E118" s="7">
        <v>588065722.02662539</v>
      </c>
      <c r="F118" s="15">
        <f>E118+(H118-E118)*(6/13)</f>
        <v>695527467.27953088</v>
      </c>
      <c r="G118" s="15">
        <f>E118+(H118-E118)*(10/13)</f>
        <v>767168630.78146791</v>
      </c>
      <c r="H118" s="3">
        <v>820899503.4079206</v>
      </c>
      <c r="I118" s="7">
        <v>910450957.78534174</v>
      </c>
      <c r="J118" s="11">
        <f>F118/$E118</f>
        <v>1.1827376451777614</v>
      </c>
      <c r="K118" s="11">
        <f>G118/$E118</f>
        <v>1.3045627419629355</v>
      </c>
      <c r="L118" s="11">
        <f t="shared" si="3"/>
        <v>1.3959315645518162</v>
      </c>
      <c r="M118" s="11">
        <f t="shared" si="4"/>
        <v>1.5482129355332837</v>
      </c>
    </row>
    <row r="119" spans="1:13" x14ac:dyDescent="0.25">
      <c r="A119" s="5" t="s">
        <v>194</v>
      </c>
      <c r="B119" s="6" t="s">
        <v>225</v>
      </c>
      <c r="C119" s="6" t="s">
        <v>40</v>
      </c>
      <c r="D119" s="5"/>
      <c r="E119" s="7">
        <v>446988326.30086058</v>
      </c>
      <c r="F119" s="15">
        <f>E119+(H119-E119)*(6/13)</f>
        <v>507661769.40185505</v>
      </c>
      <c r="G119" s="15">
        <f>E119+(H119-E119)*(10/13)</f>
        <v>548110731.46918464</v>
      </c>
      <c r="H119" s="3">
        <v>578447453.01968193</v>
      </c>
      <c r="I119" s="7">
        <v>629008655.60384393</v>
      </c>
      <c r="J119" s="11">
        <f>F119/$E119</f>
        <v>1.1357383169334856</v>
      </c>
      <c r="K119" s="11">
        <f>G119/$E119</f>
        <v>1.2262305282224757</v>
      </c>
      <c r="L119" s="11">
        <f t="shared" si="3"/>
        <v>1.2940996866892187</v>
      </c>
      <c r="M119" s="11">
        <f t="shared" si="4"/>
        <v>1.4072149508004566</v>
      </c>
    </row>
    <row r="120" spans="1:13" x14ac:dyDescent="0.25">
      <c r="A120" s="5" t="s">
        <v>194</v>
      </c>
      <c r="B120" s="6" t="s">
        <v>226</v>
      </c>
      <c r="C120" s="6" t="s">
        <v>227</v>
      </c>
      <c r="D120" s="5"/>
      <c r="E120" s="7">
        <v>414507026.25303495</v>
      </c>
      <c r="F120" s="15">
        <f>E120+(H120-E120)*(6/13)</f>
        <v>464094824.22695279</v>
      </c>
      <c r="G120" s="15">
        <f>E120+(H120-E120)*(10/13)</f>
        <v>497153356.20956469</v>
      </c>
      <c r="H120" s="3">
        <v>521947255.19652361</v>
      </c>
      <c r="I120" s="7">
        <v>563270420.17478848</v>
      </c>
      <c r="J120" s="11">
        <f>F120/$E120</f>
        <v>1.1196307778475318</v>
      </c>
      <c r="K120" s="11">
        <f>G120/$E120</f>
        <v>1.1993846297458863</v>
      </c>
      <c r="L120" s="11">
        <f t="shared" si="3"/>
        <v>1.2592000186696521</v>
      </c>
      <c r="M120" s="11">
        <f t="shared" si="4"/>
        <v>1.3588923335425953</v>
      </c>
    </row>
    <row r="121" spans="1:13" x14ac:dyDescent="0.25">
      <c r="A121" s="5" t="s">
        <v>194</v>
      </c>
      <c r="B121" s="6" t="s">
        <v>228</v>
      </c>
      <c r="C121" s="6" t="s">
        <v>229</v>
      </c>
      <c r="D121" s="5"/>
      <c r="E121" s="7">
        <v>1197175258.5683548</v>
      </c>
      <c r="F121" s="15">
        <f>E121+(H121-E121)*(6/13)</f>
        <v>1378560427.56354</v>
      </c>
      <c r="G121" s="15">
        <f>E121+(H121-E121)*(10/13)</f>
        <v>1499483873.5603299</v>
      </c>
      <c r="H121" s="3">
        <v>1590176458.0579224</v>
      </c>
      <c r="I121" s="7">
        <v>1741330765.5539107</v>
      </c>
      <c r="J121" s="11">
        <f>F121/$E121</f>
        <v>1.1515109568937258</v>
      </c>
      <c r="K121" s="11">
        <f>G121/$E121</f>
        <v>1.2525182614895429</v>
      </c>
      <c r="L121" s="11">
        <f t="shared" si="3"/>
        <v>1.3282737399364057</v>
      </c>
      <c r="M121" s="11">
        <f t="shared" si="4"/>
        <v>1.454532870681178</v>
      </c>
    </row>
    <row r="122" spans="1:13" x14ac:dyDescent="0.25">
      <c r="A122" s="5" t="s">
        <v>194</v>
      </c>
      <c r="B122" s="6" t="s">
        <v>230</v>
      </c>
      <c r="C122" s="6" t="s">
        <v>231</v>
      </c>
      <c r="D122" s="5"/>
      <c r="E122" s="7">
        <v>815638004.03729808</v>
      </c>
      <c r="F122" s="15">
        <f>E122+(H122-E122)*(6/13)</f>
        <v>948568670.65134335</v>
      </c>
      <c r="G122" s="15">
        <f>E122+(H122-E122)*(10/13)</f>
        <v>1037189115.0607069</v>
      </c>
      <c r="H122" s="3">
        <v>1103654448.3677294</v>
      </c>
      <c r="I122" s="7">
        <v>1214430003.8794339</v>
      </c>
      <c r="J122" s="11">
        <f>F122/$E122</f>
        <v>1.162977529193167</v>
      </c>
      <c r="K122" s="11">
        <f>G122/$E122</f>
        <v>1.2716292153219451</v>
      </c>
      <c r="L122" s="11">
        <f t="shared" si="3"/>
        <v>1.3531179799185287</v>
      </c>
      <c r="M122" s="11">
        <f t="shared" si="4"/>
        <v>1.4889325875795012</v>
      </c>
    </row>
    <row r="123" spans="1:13" x14ac:dyDescent="0.25">
      <c r="A123" s="5" t="s">
        <v>194</v>
      </c>
      <c r="B123" s="6" t="s">
        <v>232</v>
      </c>
      <c r="C123" s="6" t="s">
        <v>233</v>
      </c>
      <c r="D123" s="5"/>
      <c r="E123" s="7">
        <v>113792006.60480535</v>
      </c>
      <c r="F123" s="15">
        <f>E123+(H123-E123)*(6/13)</f>
        <v>127145658.51459552</v>
      </c>
      <c r="G123" s="15">
        <f>E123+(H123-E123)*(10/13)</f>
        <v>136048093.1211223</v>
      </c>
      <c r="H123" s="3">
        <v>142724919.07601738</v>
      </c>
      <c r="I123" s="7">
        <v>153852962.33417583</v>
      </c>
      <c r="J123" s="11">
        <f>F123/$E123</f>
        <v>1.1173514055004481</v>
      </c>
      <c r="K123" s="11">
        <f>G123/$E123</f>
        <v>1.1955856758340799</v>
      </c>
      <c r="L123" s="11">
        <f t="shared" si="3"/>
        <v>1.254261378584304</v>
      </c>
      <c r="M123" s="11">
        <f t="shared" si="4"/>
        <v>1.3520542165013436</v>
      </c>
    </row>
    <row r="124" spans="1:13" x14ac:dyDescent="0.25">
      <c r="A124" s="5" t="s">
        <v>194</v>
      </c>
      <c r="B124" s="6" t="s">
        <v>234</v>
      </c>
      <c r="C124" s="6" t="s">
        <v>235</v>
      </c>
      <c r="D124" s="5"/>
      <c r="E124" s="7">
        <v>790765798.19422698</v>
      </c>
      <c r="F124" s="15">
        <f>E124+(H124-E124)*(6/13)</f>
        <v>926170796.56041336</v>
      </c>
      <c r="G124" s="15">
        <f>E124+(H124-E124)*(10/13)</f>
        <v>1016440795.4712044</v>
      </c>
      <c r="H124" s="3">
        <v>1084143294.6542976</v>
      </c>
      <c r="I124" s="7">
        <v>1196980793.2927864</v>
      </c>
      <c r="J124" s="11">
        <f>F124/$E124</f>
        <v>1.1712327451128941</v>
      </c>
      <c r="K124" s="11">
        <f>G124/$E124</f>
        <v>1.2853879085214905</v>
      </c>
      <c r="L124" s="11">
        <f t="shared" si="3"/>
        <v>1.3710042810779375</v>
      </c>
      <c r="M124" s="11">
        <f t="shared" si="4"/>
        <v>1.5136982353386828</v>
      </c>
    </row>
    <row r="125" spans="1:13" x14ac:dyDescent="0.25">
      <c r="A125" s="5" t="s">
        <v>194</v>
      </c>
      <c r="B125" s="6" t="s">
        <v>236</v>
      </c>
      <c r="C125" s="6" t="s">
        <v>237</v>
      </c>
      <c r="D125" s="5"/>
      <c r="E125" s="7">
        <v>1201816821.709317</v>
      </c>
      <c r="F125" s="15">
        <f>E125+(H125-E125)*(6/13)</f>
        <v>1372076953.8370867</v>
      </c>
      <c r="G125" s="15">
        <f>E125+(H125-E125)*(10/13)</f>
        <v>1485583708.588933</v>
      </c>
      <c r="H125" s="3">
        <v>1570713774.6528177</v>
      </c>
      <c r="I125" s="7">
        <v>1712597218.0926254</v>
      </c>
      <c r="J125" s="11">
        <f>F125/$E125</f>
        <v>1.1416689540803835</v>
      </c>
      <c r="K125" s="11">
        <f>G125/$E125</f>
        <v>1.2361149234673057</v>
      </c>
      <c r="L125" s="11">
        <f t="shared" si="3"/>
        <v>1.3069494005074975</v>
      </c>
      <c r="M125" s="11">
        <f t="shared" si="4"/>
        <v>1.42500686224115</v>
      </c>
    </row>
    <row r="126" spans="1:13" x14ac:dyDescent="0.25">
      <c r="A126" s="5" t="s">
        <v>194</v>
      </c>
      <c r="B126" s="6" t="s">
        <v>238</v>
      </c>
      <c r="C126" s="6" t="s">
        <v>239</v>
      </c>
      <c r="D126" s="5" t="s">
        <v>702</v>
      </c>
      <c r="E126" s="7">
        <v>5461302630.6750097</v>
      </c>
      <c r="F126" s="15">
        <f>E126+(H126-E126)*(6/13)</f>
        <v>5731442855.256155</v>
      </c>
      <c r="G126" s="15">
        <f>E126+(H126-E126)*(10/13)</f>
        <v>5911536338.3102522</v>
      </c>
      <c r="H126" s="3">
        <v>6046606450.6008244</v>
      </c>
      <c r="I126" s="7">
        <v>6271723304.4184456</v>
      </c>
      <c r="J126" s="11">
        <f>F126/$E126</f>
        <v>1.0494644305305154</v>
      </c>
      <c r="K126" s="11">
        <f>G126/$E126</f>
        <v>1.0824407175508592</v>
      </c>
      <c r="L126" s="11">
        <f t="shared" si="3"/>
        <v>1.1071729328161168</v>
      </c>
      <c r="M126" s="11">
        <f t="shared" si="4"/>
        <v>1.1483932915915462</v>
      </c>
    </row>
    <row r="127" spans="1:13" x14ac:dyDescent="0.25">
      <c r="A127" s="5" t="s">
        <v>194</v>
      </c>
      <c r="B127" s="6" t="s">
        <v>240</v>
      </c>
      <c r="C127" s="6" t="s">
        <v>241</v>
      </c>
      <c r="D127" s="5"/>
      <c r="E127" s="7">
        <v>257564982.41263551</v>
      </c>
      <c r="F127" s="15">
        <f>E127+(H127-E127)*(6/13)</f>
        <v>296424218.24413961</v>
      </c>
      <c r="G127" s="15">
        <f>E127+(H127-E127)*(10/13)</f>
        <v>322330375.46514237</v>
      </c>
      <c r="H127" s="3">
        <v>341759993.38089442</v>
      </c>
      <c r="I127" s="7">
        <v>374142689.90714794</v>
      </c>
      <c r="J127" s="11">
        <f>F127/$E127</f>
        <v>1.1508715799310372</v>
      </c>
      <c r="K127" s="11">
        <f>G127/$E127</f>
        <v>1.2514526332183953</v>
      </c>
      <c r="L127" s="11">
        <f t="shared" si="3"/>
        <v>1.3268884231839138</v>
      </c>
      <c r="M127" s="11">
        <f t="shared" si="4"/>
        <v>1.4526147397931117</v>
      </c>
    </row>
    <row r="128" spans="1:13" x14ac:dyDescent="0.25">
      <c r="A128" s="5" t="s">
        <v>194</v>
      </c>
      <c r="B128" s="6" t="s">
        <v>242</v>
      </c>
      <c r="C128" s="6" t="s">
        <v>243</v>
      </c>
      <c r="D128" s="5"/>
      <c r="E128" s="7">
        <v>690947168.80548501</v>
      </c>
      <c r="F128" s="15">
        <f>E128+(H128-E128)*(6/13)</f>
        <v>914965142.20657039</v>
      </c>
      <c r="G128" s="15">
        <f>E128+(H128-E128)*(10/13)</f>
        <v>1064310457.8072939</v>
      </c>
      <c r="H128" s="3">
        <v>1176319444.5078366</v>
      </c>
      <c r="I128" s="7">
        <v>1296959529.4530239</v>
      </c>
      <c r="J128" s="11">
        <f>F128/$E128</f>
        <v>1.3242186718680236</v>
      </c>
      <c r="K128" s="11">
        <f>G128/$E128</f>
        <v>1.5403644531133724</v>
      </c>
      <c r="L128" s="11">
        <f t="shared" si="3"/>
        <v>1.702473789047384</v>
      </c>
      <c r="M128" s="11">
        <f t="shared" si="4"/>
        <v>1.8770748155683421</v>
      </c>
    </row>
    <row r="129" spans="1:13" x14ac:dyDescent="0.25">
      <c r="A129" s="5" t="s">
        <v>194</v>
      </c>
      <c r="B129" s="6" t="s">
        <v>244</v>
      </c>
      <c r="C129" s="6" t="s">
        <v>245</v>
      </c>
      <c r="D129" s="5"/>
      <c r="E129" s="7">
        <v>795642661.45402598</v>
      </c>
      <c r="F129" s="15">
        <f>E129+(H129-E129)*(6/13)</f>
        <v>910251155.17296314</v>
      </c>
      <c r="G129" s="15">
        <f>E129+(H129-E129)*(10/13)</f>
        <v>986656817.6522547</v>
      </c>
      <c r="H129" s="3">
        <v>1043961064.5117233</v>
      </c>
      <c r="I129" s="7">
        <v>1139468142.6108379</v>
      </c>
      <c r="J129" s="11">
        <f>F129/$E129</f>
        <v>1.1440451841904653</v>
      </c>
      <c r="K129" s="11">
        <f>G129/$E129</f>
        <v>1.2400753069841088</v>
      </c>
      <c r="L129" s="11">
        <f t="shared" si="3"/>
        <v>1.3120978990793415</v>
      </c>
      <c r="M129" s="11">
        <f t="shared" si="4"/>
        <v>1.4321355525713964</v>
      </c>
    </row>
    <row r="130" spans="1:13" x14ac:dyDescent="0.25">
      <c r="A130" s="5" t="s">
        <v>194</v>
      </c>
      <c r="B130" s="6" t="s">
        <v>246</v>
      </c>
      <c r="C130" s="6" t="s">
        <v>247</v>
      </c>
      <c r="D130" s="5"/>
      <c r="E130" s="7">
        <v>6693678077.599123</v>
      </c>
      <c r="F130" s="15">
        <f>E130+(H130-E130)*(6/13)</f>
        <v>7477725142.7982826</v>
      </c>
      <c r="G130" s="15">
        <f>E130+(H130-E130)*(10/13)</f>
        <v>8000423186.2643881</v>
      </c>
      <c r="H130" s="3">
        <v>8392446718.8639679</v>
      </c>
      <c r="I130" s="7">
        <v>9045819273.1965981</v>
      </c>
      <c r="J130" s="11">
        <f>F130/$E130</f>
        <v>1.1171324727765188</v>
      </c>
      <c r="K130" s="11">
        <f>G130/$E130</f>
        <v>1.1952207879608645</v>
      </c>
      <c r="L130" s="11">
        <f t="shared" si="3"/>
        <v>1.2537870243491238</v>
      </c>
      <c r="M130" s="11">
        <f t="shared" si="4"/>
        <v>1.3513974183295556</v>
      </c>
    </row>
    <row r="131" spans="1:13" x14ac:dyDescent="0.25">
      <c r="A131" s="5" t="s">
        <v>194</v>
      </c>
      <c r="B131" s="6" t="s">
        <v>248</v>
      </c>
      <c r="C131" s="6" t="s">
        <v>93</v>
      </c>
      <c r="D131" s="5"/>
      <c r="E131" s="7">
        <v>880224565.9884882</v>
      </c>
      <c r="F131" s="15">
        <f>E131+(H131-E131)*(6/13)</f>
        <v>1022966012.0079466</v>
      </c>
      <c r="G131" s="15">
        <f>E131+(H131-E131)*(10/13)</f>
        <v>1118126976.0209188</v>
      </c>
      <c r="H131" s="3">
        <v>1189497699.030648</v>
      </c>
      <c r="I131" s="7">
        <v>1308448904.0468631</v>
      </c>
      <c r="J131" s="11">
        <f>F131/$E131</f>
        <v>1.1621648060448762</v>
      </c>
      <c r="K131" s="11">
        <f>G131/$E131</f>
        <v>1.2702746767414601</v>
      </c>
      <c r="L131" s="11">
        <f t="shared" si="3"/>
        <v>1.3513570797638981</v>
      </c>
      <c r="M131" s="11">
        <f t="shared" si="4"/>
        <v>1.4864944181346278</v>
      </c>
    </row>
    <row r="132" spans="1:13" x14ac:dyDescent="0.25">
      <c r="A132" s="5" t="s">
        <v>194</v>
      </c>
      <c r="B132" s="6" t="s">
        <v>249</v>
      </c>
      <c r="C132" s="6" t="s">
        <v>250</v>
      </c>
      <c r="D132" s="5" t="s">
        <v>702</v>
      </c>
      <c r="E132" s="7">
        <v>11780439038.425179</v>
      </c>
      <c r="F132" s="15">
        <f>E132+(H132-E132)*(6/13)</f>
        <v>12755245643.800884</v>
      </c>
      <c r="G132" s="15">
        <f>E132+(H132-E132)*(10/13)</f>
        <v>13405116714.051355</v>
      </c>
      <c r="H132" s="3">
        <v>13892520016.739208</v>
      </c>
      <c r="I132" s="7">
        <v>14704858854.552298</v>
      </c>
      <c r="J132" s="11">
        <f>F132/$E132</f>
        <v>1.0827479011772059</v>
      </c>
      <c r="K132" s="11">
        <f>G132/$E132</f>
        <v>1.1379131686286765</v>
      </c>
      <c r="L132" s="11">
        <f t="shared" si="3"/>
        <v>1.1792871192172796</v>
      </c>
      <c r="M132" s="11">
        <f t="shared" si="4"/>
        <v>1.2482437035316181</v>
      </c>
    </row>
    <row r="133" spans="1:13" x14ac:dyDescent="0.25">
      <c r="A133" s="5" t="s">
        <v>194</v>
      </c>
      <c r="B133" s="6" t="s">
        <v>251</v>
      </c>
      <c r="C133" s="6" t="s">
        <v>252</v>
      </c>
      <c r="D133" s="5" t="s">
        <v>702</v>
      </c>
      <c r="E133" s="7">
        <v>3938415168.7347565</v>
      </c>
      <c r="F133" s="15">
        <f>E133+(H133-E133)*(6/13)</f>
        <v>4359901347.2559013</v>
      </c>
      <c r="G133" s="15">
        <f>E133+(H133-E133)*(10/13)</f>
        <v>4640892132.9366646</v>
      </c>
      <c r="H133" s="3">
        <v>4851635222.197237</v>
      </c>
      <c r="I133" s="7">
        <v>5202873704.298193</v>
      </c>
      <c r="J133" s="11">
        <f>F133/$E133</f>
        <v>1.1070192350128873</v>
      </c>
      <c r="K133" s="11">
        <f>G133/$E133</f>
        <v>1.1783653916881454</v>
      </c>
      <c r="L133" s="11">
        <f t="shared" si="3"/>
        <v>1.2318750091945889</v>
      </c>
      <c r="M133" s="11">
        <f t="shared" si="4"/>
        <v>1.3210577050386623</v>
      </c>
    </row>
    <row r="134" spans="1:13" x14ac:dyDescent="0.25">
      <c r="A134" s="5" t="s">
        <v>194</v>
      </c>
      <c r="B134" s="6" t="s">
        <v>253</v>
      </c>
      <c r="C134" s="6" t="s">
        <v>254</v>
      </c>
      <c r="D134" s="5"/>
      <c r="E134" s="7">
        <v>1544318170.9818256</v>
      </c>
      <c r="F134" s="15">
        <f>E134+(H134-E134)*(6/13)</f>
        <v>1753277868.0768924</v>
      </c>
      <c r="G134" s="15">
        <f>E134+(H134-E134)*(10/13)</f>
        <v>1892584332.8069367</v>
      </c>
      <c r="H134" s="3">
        <v>1997064181.35447</v>
      </c>
      <c r="I134" s="7">
        <v>2171197262.2670255</v>
      </c>
      <c r="J134" s="11">
        <f>F134/$E134</f>
        <v>1.1353087084135112</v>
      </c>
      <c r="K134" s="11">
        <f>G134/$E134</f>
        <v>1.2255145140225185</v>
      </c>
      <c r="L134" s="11">
        <f t="shared" si="3"/>
        <v>1.2931688682292741</v>
      </c>
      <c r="M134" s="11">
        <f t="shared" si="4"/>
        <v>1.4059261252405333</v>
      </c>
    </row>
    <row r="135" spans="1:13" x14ac:dyDescent="0.25">
      <c r="A135" s="5" t="s">
        <v>194</v>
      </c>
      <c r="B135" s="6" t="s">
        <v>255</v>
      </c>
      <c r="C135" s="6" t="s">
        <v>256</v>
      </c>
      <c r="D135" s="5"/>
      <c r="E135" s="7">
        <v>2255415228.1855474</v>
      </c>
      <c r="F135" s="15">
        <f>E135+(H135-E135)*(6/13)</f>
        <v>2639290964.8079572</v>
      </c>
      <c r="G135" s="15">
        <f>E135+(H135-E135)*(10/13)</f>
        <v>2895208122.5562305</v>
      </c>
      <c r="H135" s="3">
        <v>3087145990.8674355</v>
      </c>
      <c r="I135" s="7">
        <v>3407042438.0527768</v>
      </c>
      <c r="J135" s="11">
        <f>F135/$E135</f>
        <v>1.1702018022336547</v>
      </c>
      <c r="K135" s="11">
        <f>G135/$E135</f>
        <v>1.2836696703894246</v>
      </c>
      <c r="L135" s="11">
        <f t="shared" ref="L135:L198" si="5">H135/$E135</f>
        <v>1.3687705715062519</v>
      </c>
      <c r="M135" s="11">
        <f t="shared" ref="M135:M198" si="6">I135/$E135</f>
        <v>1.5106054067009642</v>
      </c>
    </row>
    <row r="136" spans="1:13" x14ac:dyDescent="0.25">
      <c r="A136" s="5" t="s">
        <v>194</v>
      </c>
      <c r="B136" s="6" t="s">
        <v>257</v>
      </c>
      <c r="C136" s="6" t="s">
        <v>258</v>
      </c>
      <c r="D136" s="5"/>
      <c r="E136" s="7">
        <v>4539068639.4826317</v>
      </c>
      <c r="F136" s="15">
        <f>E136+(H136-E136)*(6/13)</f>
        <v>5041257750.5900764</v>
      </c>
      <c r="G136" s="15">
        <f>E136+(H136-E136)*(10/13)</f>
        <v>5376050491.328373</v>
      </c>
      <c r="H136" s="3">
        <v>5627145046.8820953</v>
      </c>
      <c r="I136" s="7">
        <v>6045635972.804966</v>
      </c>
      <c r="J136" s="11">
        <f>F136/$E136</f>
        <v>1.110637038342889</v>
      </c>
      <c r="K136" s="11">
        <f>G136/$E136</f>
        <v>1.1843950639048149</v>
      </c>
      <c r="L136" s="11">
        <f t="shared" si="5"/>
        <v>1.2397135830762593</v>
      </c>
      <c r="M136" s="11">
        <f t="shared" si="6"/>
        <v>1.3319111150286669</v>
      </c>
    </row>
    <row r="137" spans="1:13" x14ac:dyDescent="0.25">
      <c r="A137" s="5" t="s">
        <v>194</v>
      </c>
      <c r="B137" s="6" t="s">
        <v>259</v>
      </c>
      <c r="C137" s="6" t="s">
        <v>260</v>
      </c>
      <c r="D137" s="5"/>
      <c r="E137" s="7">
        <v>1483700372.2099609</v>
      </c>
      <c r="F137" s="15">
        <f>E137+(H137-E137)*(6/13)</f>
        <v>1686165053.8905747</v>
      </c>
      <c r="G137" s="15">
        <f>E137+(H137-E137)*(10/13)</f>
        <v>1821141508.3443174</v>
      </c>
      <c r="H137" s="3">
        <v>1922373849.1846242</v>
      </c>
      <c r="I137" s="7">
        <v>2091094417.2518024</v>
      </c>
      <c r="J137" s="11">
        <f>F137/$E137</f>
        <v>1.1364592780812235</v>
      </c>
      <c r="K137" s="11">
        <f>G137/$E137</f>
        <v>1.2274321301353726</v>
      </c>
      <c r="L137" s="11">
        <f t="shared" si="5"/>
        <v>1.2956617691759842</v>
      </c>
      <c r="M137" s="11">
        <f t="shared" si="6"/>
        <v>1.4093778342436705</v>
      </c>
    </row>
    <row r="138" spans="1:13" x14ac:dyDescent="0.25">
      <c r="A138" s="5" t="s">
        <v>194</v>
      </c>
      <c r="B138" s="6" t="s">
        <v>261</v>
      </c>
      <c r="C138" s="6" t="s">
        <v>262</v>
      </c>
      <c r="D138" s="5" t="s">
        <v>702</v>
      </c>
      <c r="E138" s="7">
        <v>4430552101.3095884</v>
      </c>
      <c r="F138" s="15">
        <f>E138+(H138-E138)*(6/13)</f>
        <v>4922528520.6967878</v>
      </c>
      <c r="G138" s="15">
        <f>E138+(H138-E138)*(10/13)</f>
        <v>5250512800.2882547</v>
      </c>
      <c r="H138" s="3">
        <v>5496501009.9818544</v>
      </c>
      <c r="I138" s="7">
        <v>5906481359.4711876</v>
      </c>
      <c r="J138" s="11">
        <f>F138/$E138</f>
        <v>1.1110417862464095</v>
      </c>
      <c r="K138" s="11">
        <f>G138/$E138</f>
        <v>1.1850696437440158</v>
      </c>
      <c r="L138" s="11">
        <f t="shared" si="5"/>
        <v>1.2405905368672205</v>
      </c>
      <c r="M138" s="11">
        <f t="shared" si="6"/>
        <v>1.3331253587392284</v>
      </c>
    </row>
    <row r="139" spans="1:13" x14ac:dyDescent="0.25">
      <c r="A139" s="5" t="s">
        <v>194</v>
      </c>
      <c r="B139" s="6" t="s">
        <v>263</v>
      </c>
      <c r="C139" s="6" t="s">
        <v>264</v>
      </c>
      <c r="D139" s="5"/>
      <c r="E139" s="7">
        <v>326653951.54822785</v>
      </c>
      <c r="F139" s="15">
        <f>E139+(H139-E139)*(6/13)</f>
        <v>368682499.11188763</v>
      </c>
      <c r="G139" s="15">
        <f>E139+(H139-E139)*(10/13)</f>
        <v>396701530.82099414</v>
      </c>
      <c r="H139" s="3">
        <v>417715804.60282403</v>
      </c>
      <c r="I139" s="7">
        <v>452739594.23920721</v>
      </c>
      <c r="J139" s="11">
        <f>F139/$E139</f>
        <v>1.1286638271616152</v>
      </c>
      <c r="K139" s="11">
        <f>G139/$E139</f>
        <v>1.2144397119360251</v>
      </c>
      <c r="L139" s="11">
        <f t="shared" si="5"/>
        <v>1.2787716255168327</v>
      </c>
      <c r="M139" s="11">
        <f t="shared" si="6"/>
        <v>1.3859914814848453</v>
      </c>
    </row>
    <row r="140" spans="1:13" x14ac:dyDescent="0.25">
      <c r="A140" s="5" t="s">
        <v>194</v>
      </c>
      <c r="B140" s="6" t="s">
        <v>265</v>
      </c>
      <c r="C140" s="6" t="s">
        <v>266</v>
      </c>
      <c r="D140" s="5"/>
      <c r="E140" s="7">
        <v>1232077961.685652</v>
      </c>
      <c r="F140" s="15">
        <f>E140+(H140-E140)*(6/13)</f>
        <v>1404052474.6340075</v>
      </c>
      <c r="G140" s="15">
        <f>E140+(H140-E140)*(10/13)</f>
        <v>1518702149.9329109</v>
      </c>
      <c r="H140" s="3">
        <v>1604689406.4070885</v>
      </c>
      <c r="I140" s="7">
        <v>1748001500.5307181</v>
      </c>
      <c r="J140" s="11">
        <f>F140/$E140</f>
        <v>1.1395808693088469</v>
      </c>
      <c r="K140" s="11">
        <f>G140/$E140</f>
        <v>1.2326347821814114</v>
      </c>
      <c r="L140" s="11">
        <f t="shared" si="5"/>
        <v>1.3024252168358346</v>
      </c>
      <c r="M140" s="11">
        <f t="shared" si="6"/>
        <v>1.4187426079265404</v>
      </c>
    </row>
    <row r="141" spans="1:13" x14ac:dyDescent="0.25">
      <c r="A141" s="5" t="s">
        <v>194</v>
      </c>
      <c r="B141" s="6" t="s">
        <v>267</v>
      </c>
      <c r="C141" s="6" t="s">
        <v>268</v>
      </c>
      <c r="D141" s="5"/>
      <c r="E141" s="7">
        <v>702052845.39398253</v>
      </c>
      <c r="F141" s="15">
        <f>E141+(H141-E141)*(6/13)</f>
        <v>816352629.96985221</v>
      </c>
      <c r="G141" s="15">
        <f>E141+(H141-E141)*(10/13)</f>
        <v>892552486.35376525</v>
      </c>
      <c r="H141" s="3">
        <v>949702378.64170003</v>
      </c>
      <c r="I141" s="7">
        <v>1044952199.1215911</v>
      </c>
      <c r="J141" s="11">
        <f>F141/$E141</f>
        <v>1.1628079500364765</v>
      </c>
      <c r="K141" s="11">
        <f>G141/$E141</f>
        <v>1.2713465833941273</v>
      </c>
      <c r="L141" s="11">
        <f t="shared" si="5"/>
        <v>1.3527505584123656</v>
      </c>
      <c r="M141" s="11">
        <f t="shared" si="6"/>
        <v>1.4884238501094289</v>
      </c>
    </row>
    <row r="142" spans="1:13" x14ac:dyDescent="0.25">
      <c r="A142" s="5" t="s">
        <v>194</v>
      </c>
      <c r="B142" s="6" t="s">
        <v>269</v>
      </c>
      <c r="C142" s="6" t="s">
        <v>270</v>
      </c>
      <c r="D142" s="5"/>
      <c r="E142" s="7">
        <v>2149118231.7092309</v>
      </c>
      <c r="F142" s="15">
        <f>E142+(H142-E142)*(6/13)</f>
        <v>2598542717.0673079</v>
      </c>
      <c r="G142" s="15">
        <f>E142+(H142-E142)*(10/13)</f>
        <v>2898159040.639359</v>
      </c>
      <c r="H142" s="3">
        <v>3122871283.3183975</v>
      </c>
      <c r="I142" s="7">
        <v>3497391687.7834616</v>
      </c>
      <c r="J142" s="11">
        <f>F142/$E142</f>
        <v>1.2091204098160024</v>
      </c>
      <c r="K142" s="11">
        <f>G142/$E142</f>
        <v>1.3485340163600041</v>
      </c>
      <c r="L142" s="11">
        <f t="shared" si="5"/>
        <v>1.4530942212680054</v>
      </c>
      <c r="M142" s="11">
        <f t="shared" si="6"/>
        <v>1.6273612294480073</v>
      </c>
    </row>
    <row r="143" spans="1:13" x14ac:dyDescent="0.25">
      <c r="A143" s="5" t="s">
        <v>194</v>
      </c>
      <c r="B143" s="6" t="s">
        <v>271</v>
      </c>
      <c r="C143" s="6" t="s">
        <v>272</v>
      </c>
      <c r="D143" s="5" t="s">
        <v>702</v>
      </c>
      <c r="E143" s="7">
        <v>8859013019.8060589</v>
      </c>
      <c r="F143" s="15">
        <f>E143+(H143-E143)*(6/13)</f>
        <v>9555571673.9469872</v>
      </c>
      <c r="G143" s="15">
        <f>E143+(H143-E143)*(10/13)</f>
        <v>10019944110.040939</v>
      </c>
      <c r="H143" s="3">
        <v>10368223437.111403</v>
      </c>
      <c r="I143" s="7">
        <v>10948688982.228844</v>
      </c>
      <c r="J143" s="11">
        <f>F143/$E143</f>
        <v>1.078627117104765</v>
      </c>
      <c r="K143" s="11">
        <f>G143/$E143</f>
        <v>1.1310451951746083</v>
      </c>
      <c r="L143" s="11">
        <f t="shared" si="5"/>
        <v>1.1703587537269906</v>
      </c>
      <c r="M143" s="11">
        <f t="shared" si="6"/>
        <v>1.2358813513142948</v>
      </c>
    </row>
    <row r="144" spans="1:13" x14ac:dyDescent="0.25">
      <c r="A144" s="5" t="s">
        <v>194</v>
      </c>
      <c r="B144" s="6" t="s">
        <v>273</v>
      </c>
      <c r="C144" s="6" t="s">
        <v>274</v>
      </c>
      <c r="D144" s="5"/>
      <c r="E144" s="7">
        <v>1521842116.8225629</v>
      </c>
      <c r="F144" s="15">
        <f>E144+(H144-E144)*(6/13)</f>
        <v>1736950774.6211057</v>
      </c>
      <c r="G144" s="15">
        <f>E144+(H144-E144)*(10/13)</f>
        <v>1880356546.4868011</v>
      </c>
      <c r="H144" s="3">
        <v>1987910875.3860724</v>
      </c>
      <c r="I144" s="7">
        <v>2167168090.2181911</v>
      </c>
      <c r="J144" s="11">
        <f>F144/$E144</f>
        <v>1.1413475520362557</v>
      </c>
      <c r="K144" s="11">
        <f>G144/$E144</f>
        <v>1.2355792533937597</v>
      </c>
      <c r="L144" s="11">
        <f t="shared" si="5"/>
        <v>1.3062530294118875</v>
      </c>
      <c r="M144" s="11">
        <f t="shared" si="6"/>
        <v>1.4240426561087671</v>
      </c>
    </row>
    <row r="145" spans="1:13" x14ac:dyDescent="0.25">
      <c r="A145" s="5" t="s">
        <v>194</v>
      </c>
      <c r="B145" s="6" t="s">
        <v>275</v>
      </c>
      <c r="C145" s="6" t="s">
        <v>276</v>
      </c>
      <c r="D145" s="5" t="s">
        <v>702</v>
      </c>
      <c r="E145" s="7">
        <v>2152180796.4055147</v>
      </c>
      <c r="F145" s="15">
        <f>E145+(H145-E145)*(6/13)</f>
        <v>2552629757.1186299</v>
      </c>
      <c r="G145" s="15">
        <f>E145+(H145-E145)*(10/13)</f>
        <v>2819595730.9273734</v>
      </c>
      <c r="H145" s="3">
        <v>3019820211.2839308</v>
      </c>
      <c r="I145" s="7">
        <v>3353527678.5448604</v>
      </c>
      <c r="J145" s="11">
        <f>F145/$E145</f>
        <v>1.1860665987643459</v>
      </c>
      <c r="K145" s="11">
        <f>G145/$E145</f>
        <v>1.3101109979405765</v>
      </c>
      <c r="L145" s="11">
        <f t="shared" si="5"/>
        <v>1.4031442973227493</v>
      </c>
      <c r="M145" s="11">
        <f t="shared" si="6"/>
        <v>1.5581997962930376</v>
      </c>
    </row>
    <row r="146" spans="1:13" x14ac:dyDescent="0.25">
      <c r="A146" s="5" t="s">
        <v>194</v>
      </c>
      <c r="B146" s="6" t="s">
        <v>277</v>
      </c>
      <c r="C146" s="6" t="s">
        <v>278</v>
      </c>
      <c r="D146" s="5" t="s">
        <v>702</v>
      </c>
      <c r="E146" s="7">
        <v>2675335429.2420826</v>
      </c>
      <c r="F146" s="15">
        <f>E146+(H146-E146)*(6/13)</f>
        <v>3136761757.6831222</v>
      </c>
      <c r="G146" s="15">
        <f>E146+(H146-E146)*(10/13)</f>
        <v>3444379309.977149</v>
      </c>
      <c r="H146" s="3">
        <v>3675092474.1976686</v>
      </c>
      <c r="I146" s="7">
        <v>4059614414.5652022</v>
      </c>
      <c r="J146" s="11">
        <f>F146/$E146</f>
        <v>1.1724741964680521</v>
      </c>
      <c r="K146" s="11">
        <f>G146/$E146</f>
        <v>1.2874569941134204</v>
      </c>
      <c r="L146" s="11">
        <f t="shared" si="5"/>
        <v>1.3736940923474463</v>
      </c>
      <c r="M146" s="11">
        <f t="shared" si="6"/>
        <v>1.5174225894041569</v>
      </c>
    </row>
    <row r="147" spans="1:13" x14ac:dyDescent="0.25">
      <c r="A147" s="5" t="s">
        <v>194</v>
      </c>
      <c r="B147" s="6" t="s">
        <v>279</v>
      </c>
      <c r="C147" s="6" t="s">
        <v>280</v>
      </c>
      <c r="D147" s="5"/>
      <c r="E147" s="7">
        <v>787289727.92890251</v>
      </c>
      <c r="F147" s="15">
        <f>E147+(H147-E147)*(6/13)</f>
        <v>879203078.69379938</v>
      </c>
      <c r="G147" s="15">
        <f>E147+(H147-E147)*(10/13)</f>
        <v>940478645.87039733</v>
      </c>
      <c r="H147" s="3">
        <v>986435321.25284576</v>
      </c>
      <c r="I147" s="7">
        <v>1063029780.2235934</v>
      </c>
      <c r="J147" s="11">
        <f>F147/$E147</f>
        <v>1.1167465387954323</v>
      </c>
      <c r="K147" s="11">
        <f>G147/$E147</f>
        <v>1.1945775646590537</v>
      </c>
      <c r="L147" s="11">
        <f t="shared" si="5"/>
        <v>1.2529508340567699</v>
      </c>
      <c r="M147" s="11">
        <f t="shared" si="6"/>
        <v>1.3502396163862969</v>
      </c>
    </row>
    <row r="148" spans="1:13" x14ac:dyDescent="0.25">
      <c r="A148" s="5" t="s">
        <v>194</v>
      </c>
      <c r="B148" s="6" t="s">
        <v>281</v>
      </c>
      <c r="C148" s="6" t="s">
        <v>282</v>
      </c>
      <c r="D148" s="5"/>
      <c r="E148" s="7">
        <v>2733208317.4407611</v>
      </c>
      <c r="F148" s="15">
        <f>E148+(H148-E148)*(6/13)</f>
        <v>3086524209.9664145</v>
      </c>
      <c r="G148" s="15">
        <f>E148+(H148-E148)*(10/13)</f>
        <v>3322068138.3168497</v>
      </c>
      <c r="H148" s="3">
        <v>3498726084.5796762</v>
      </c>
      <c r="I148" s="7">
        <v>3793155995.0177207</v>
      </c>
      <c r="J148" s="11">
        <f>F148/$E148</f>
        <v>1.1292678242895444</v>
      </c>
      <c r="K148" s="11">
        <f>G148/$E148</f>
        <v>1.2154463738159071</v>
      </c>
      <c r="L148" s="11">
        <f t="shared" si="5"/>
        <v>1.2800802859606792</v>
      </c>
      <c r="M148" s="11">
        <f t="shared" si="6"/>
        <v>1.3878034728686328</v>
      </c>
    </row>
    <row r="149" spans="1:13" x14ac:dyDescent="0.25">
      <c r="A149" s="5" t="s">
        <v>194</v>
      </c>
      <c r="B149" s="6" t="s">
        <v>283</v>
      </c>
      <c r="C149" s="6" t="s">
        <v>284</v>
      </c>
      <c r="D149" s="5"/>
      <c r="E149" s="7">
        <v>1567112149.1132083</v>
      </c>
      <c r="F149" s="15">
        <f>E149+(H149-E149)*(6/13)</f>
        <v>1795385005.1916318</v>
      </c>
      <c r="G149" s="15">
        <f>E149+(H149-E149)*(10/13)</f>
        <v>1947566909.2439141</v>
      </c>
      <c r="H149" s="3">
        <v>2061703337.2831259</v>
      </c>
      <c r="I149" s="7">
        <v>2251930717.3484778</v>
      </c>
      <c r="J149" s="11">
        <f>F149/$E149</f>
        <v>1.1456646585297661</v>
      </c>
      <c r="K149" s="11">
        <f>G149/$E149</f>
        <v>1.2427744308829436</v>
      </c>
      <c r="L149" s="11">
        <f t="shared" si="5"/>
        <v>1.3156067601478267</v>
      </c>
      <c r="M149" s="11">
        <f t="shared" si="6"/>
        <v>1.436993975589298</v>
      </c>
    </row>
    <row r="150" spans="1:13" x14ac:dyDescent="0.25">
      <c r="A150" s="5" t="s">
        <v>194</v>
      </c>
      <c r="B150" s="6" t="s">
        <v>285</v>
      </c>
      <c r="C150" s="6" t="s">
        <v>286</v>
      </c>
      <c r="D150" s="5"/>
      <c r="E150" s="7">
        <v>748182095.33304584</v>
      </c>
      <c r="F150" s="15">
        <f>E150+(H150-E150)*(6/13)</f>
        <v>864868328.58895588</v>
      </c>
      <c r="G150" s="15">
        <f>E150+(H150-E150)*(10/13)</f>
        <v>942659150.75956261</v>
      </c>
      <c r="H150" s="3">
        <v>1001002267.3875176</v>
      </c>
      <c r="I150" s="7">
        <v>1098240795.1007757</v>
      </c>
      <c r="J150" s="11">
        <f>F150/$E150</f>
        <v>1.1559596707589859</v>
      </c>
      <c r="K150" s="11">
        <f>G150/$E150</f>
        <v>1.2599327845983099</v>
      </c>
      <c r="L150" s="11">
        <f t="shared" si="5"/>
        <v>1.3379126199778029</v>
      </c>
      <c r="M150" s="11">
        <f t="shared" si="6"/>
        <v>1.4678790122769574</v>
      </c>
    </row>
    <row r="151" spans="1:13" x14ac:dyDescent="0.25">
      <c r="A151" s="5" t="s">
        <v>194</v>
      </c>
      <c r="B151" s="6" t="s">
        <v>287</v>
      </c>
      <c r="C151" s="6" t="s">
        <v>288</v>
      </c>
      <c r="D151" s="5"/>
      <c r="E151" s="7">
        <v>223000092.62279317</v>
      </c>
      <c r="F151" s="15">
        <f>E151+(H151-E151)*(6/13)</f>
        <v>257423003.30165792</v>
      </c>
      <c r="G151" s="15">
        <f>E151+(H151-E151)*(10/13)</f>
        <v>280371610.42090106</v>
      </c>
      <c r="H151" s="3">
        <v>297583065.76033342</v>
      </c>
      <c r="I151" s="7">
        <v>326268824.65938741</v>
      </c>
      <c r="J151" s="11">
        <f>F151/$E151</f>
        <v>1.1543627640419478</v>
      </c>
      <c r="K151" s="11">
        <f>G151/$E151</f>
        <v>1.2572712734032463</v>
      </c>
      <c r="L151" s="11">
        <f t="shared" si="5"/>
        <v>1.3344526554242202</v>
      </c>
      <c r="M151" s="11">
        <f t="shared" si="6"/>
        <v>1.4630882921258437</v>
      </c>
    </row>
    <row r="152" spans="1:13" x14ac:dyDescent="0.25">
      <c r="A152" s="5" t="s">
        <v>194</v>
      </c>
      <c r="B152" s="6" t="s">
        <v>289</v>
      </c>
      <c r="C152" s="6" t="s">
        <v>290</v>
      </c>
      <c r="D152" s="5"/>
      <c r="E152" s="7">
        <v>471764600.23527837</v>
      </c>
      <c r="F152" s="15">
        <f>E152+(H152-E152)*(6/13)</f>
        <v>540861166.522699</v>
      </c>
      <c r="G152" s="15">
        <f>E152+(H152-E152)*(10/13)</f>
        <v>586925544.04764605</v>
      </c>
      <c r="H152" s="3">
        <v>621473827.1913563</v>
      </c>
      <c r="I152" s="7">
        <v>679054299.09754014</v>
      </c>
      <c r="J152" s="11">
        <f>F152/$E152</f>
        <v>1.1464640760518292</v>
      </c>
      <c r="K152" s="11">
        <f>G152/$E152</f>
        <v>1.2441067934197154</v>
      </c>
      <c r="L152" s="11">
        <f t="shared" si="5"/>
        <v>1.3173388314456298</v>
      </c>
      <c r="M152" s="11">
        <f t="shared" si="6"/>
        <v>1.4393922281554874</v>
      </c>
    </row>
    <row r="153" spans="1:13" x14ac:dyDescent="0.25">
      <c r="A153" s="5" t="s">
        <v>194</v>
      </c>
      <c r="B153" s="6" t="s">
        <v>291</v>
      </c>
      <c r="C153" s="6" t="s">
        <v>292</v>
      </c>
      <c r="D153" s="5"/>
      <c r="E153" s="7">
        <v>1306746078.9342158</v>
      </c>
      <c r="F153" s="15">
        <f>E153+(H153-E153)*(6/13)</f>
        <v>1526673856.1141889</v>
      </c>
      <c r="G153" s="15">
        <f>E153+(H153-E153)*(10/13)</f>
        <v>1673292374.2341709</v>
      </c>
      <c r="H153" s="3">
        <v>1783256262.8241575</v>
      </c>
      <c r="I153" s="7">
        <v>1966529410.4741349</v>
      </c>
      <c r="J153" s="11">
        <f>F153/$E153</f>
        <v>1.1683018458791523</v>
      </c>
      <c r="K153" s="11">
        <f>G153/$E153</f>
        <v>1.2805030764652541</v>
      </c>
      <c r="L153" s="11">
        <f t="shared" si="5"/>
        <v>1.3646539994048301</v>
      </c>
      <c r="M153" s="11">
        <f t="shared" si="6"/>
        <v>1.5049055376374572</v>
      </c>
    </row>
    <row r="154" spans="1:13" x14ac:dyDescent="0.25">
      <c r="A154" s="5" t="s">
        <v>194</v>
      </c>
      <c r="B154" s="6" t="s">
        <v>293</v>
      </c>
      <c r="C154" s="6" t="s">
        <v>134</v>
      </c>
      <c r="D154" s="5" t="s">
        <v>702</v>
      </c>
      <c r="E154" s="7">
        <v>13767131657.988237</v>
      </c>
      <c r="F154" s="15">
        <f>E154+(H154-E154)*(6/13)</f>
        <v>16016148686.372501</v>
      </c>
      <c r="G154" s="15">
        <f>E154+(H154-E154)*(10/13)</f>
        <v>17515493371.962013</v>
      </c>
      <c r="H154" s="3">
        <v>18640001886.154144</v>
      </c>
      <c r="I154" s="7">
        <v>20514182743.141033</v>
      </c>
      <c r="J154" s="11">
        <f>F154/$E154</f>
        <v>1.1633613365700106</v>
      </c>
      <c r="K154" s="11">
        <f>G154/$E154</f>
        <v>1.2722688942833511</v>
      </c>
      <c r="L154" s="11">
        <f t="shared" si="5"/>
        <v>1.3539495625683564</v>
      </c>
      <c r="M154" s="11">
        <f t="shared" si="6"/>
        <v>1.4900840097100319</v>
      </c>
    </row>
    <row r="155" spans="1:13" x14ac:dyDescent="0.25">
      <c r="A155" s="5" t="s">
        <v>194</v>
      </c>
      <c r="B155" s="6" t="s">
        <v>294</v>
      </c>
      <c r="C155" s="6" t="s">
        <v>155</v>
      </c>
      <c r="D155" s="5"/>
      <c r="E155" s="7">
        <v>761655920.38422465</v>
      </c>
      <c r="F155" s="15">
        <f>E155+(H155-E155)*(6/13)</f>
        <v>870111687.41333175</v>
      </c>
      <c r="G155" s="15">
        <f>E155+(H155-E155)*(10/13)</f>
        <v>942415532.09940314</v>
      </c>
      <c r="H155" s="3">
        <v>996643415.61395669</v>
      </c>
      <c r="I155" s="7">
        <v>1087023221.4715457</v>
      </c>
      <c r="J155" s="11">
        <f>F155/$E155</f>
        <v>1.1423947009752062</v>
      </c>
      <c r="K155" s="11">
        <f>G155/$E155</f>
        <v>1.2373245016253436</v>
      </c>
      <c r="L155" s="11">
        <f t="shared" si="5"/>
        <v>1.3085218521129467</v>
      </c>
      <c r="M155" s="11">
        <f t="shared" si="6"/>
        <v>1.427184102925618</v>
      </c>
    </row>
    <row r="156" spans="1:13" x14ac:dyDescent="0.25">
      <c r="A156" s="5" t="s">
        <v>194</v>
      </c>
      <c r="B156" s="6" t="s">
        <v>295</v>
      </c>
      <c r="C156" s="6" t="s">
        <v>296</v>
      </c>
      <c r="D156" s="5"/>
      <c r="E156" s="7">
        <v>602315496.05147266</v>
      </c>
      <c r="F156" s="15">
        <f>E156+(H156-E156)*(6/13)</f>
        <v>666330979.22400761</v>
      </c>
      <c r="G156" s="15">
        <f>E156+(H156-E156)*(10/13)</f>
        <v>709007968.00569761</v>
      </c>
      <c r="H156" s="3">
        <v>741015709.59196508</v>
      </c>
      <c r="I156" s="7">
        <v>794361945.56907749</v>
      </c>
      <c r="J156" s="11">
        <f>F156/$E156</f>
        <v>1.1062823114998594</v>
      </c>
      <c r="K156" s="11">
        <f>G156/$E156</f>
        <v>1.177137185833099</v>
      </c>
      <c r="L156" s="11">
        <f t="shared" si="5"/>
        <v>1.2302783415830287</v>
      </c>
      <c r="M156" s="11">
        <f t="shared" si="6"/>
        <v>1.3188469344995781</v>
      </c>
    </row>
    <row r="157" spans="1:13" x14ac:dyDescent="0.25">
      <c r="A157" s="5" t="s">
        <v>194</v>
      </c>
      <c r="B157" s="6" t="s">
        <v>297</v>
      </c>
      <c r="C157" s="6" t="s">
        <v>298</v>
      </c>
      <c r="D157" s="5"/>
      <c r="E157" s="7">
        <v>736361986.20117784</v>
      </c>
      <c r="F157" s="15">
        <f>E157+(H157-E157)*(6/13)</f>
        <v>777759535.47239542</v>
      </c>
      <c r="G157" s="15">
        <f>E157+(H157-E157)*(10/13)</f>
        <v>805357901.65320706</v>
      </c>
      <c r="H157" s="3">
        <v>826056676.28881586</v>
      </c>
      <c r="I157" s="7">
        <v>860554634.01483071</v>
      </c>
      <c r="J157" s="11">
        <f>F157/$E157</f>
        <v>1.0562190200566757</v>
      </c>
      <c r="K157" s="11">
        <f>G157/$E157</f>
        <v>1.0936983667611262</v>
      </c>
      <c r="L157" s="11">
        <f t="shared" si="5"/>
        <v>1.1218078767894639</v>
      </c>
      <c r="M157" s="11">
        <f t="shared" si="6"/>
        <v>1.1686570601700272</v>
      </c>
    </row>
    <row r="158" spans="1:13" x14ac:dyDescent="0.25">
      <c r="A158" s="5" t="s">
        <v>194</v>
      </c>
      <c r="B158" s="6" t="s">
        <v>299</v>
      </c>
      <c r="C158" s="6" t="s">
        <v>300</v>
      </c>
      <c r="D158" s="5"/>
      <c r="E158" s="7">
        <v>2276055076.122632</v>
      </c>
      <c r="F158" s="15">
        <f>E158+(H158-E158)*(6/13)</f>
        <v>2543545838.5855184</v>
      </c>
      <c r="G158" s="15">
        <f>E158+(H158-E158)*(10/13)</f>
        <v>2721873013.5607758</v>
      </c>
      <c r="H158" s="3">
        <v>2855618394.7922192</v>
      </c>
      <c r="I158" s="7">
        <v>3078527363.511291</v>
      </c>
      <c r="J158" s="11">
        <f>F158/$E158</f>
        <v>1.1175238531215903</v>
      </c>
      <c r="K158" s="11">
        <f>G158/$E158</f>
        <v>1.1958730885359838</v>
      </c>
      <c r="L158" s="11">
        <f t="shared" si="5"/>
        <v>1.2546350150967791</v>
      </c>
      <c r="M158" s="11">
        <f t="shared" si="6"/>
        <v>1.3525715593647711</v>
      </c>
    </row>
    <row r="159" spans="1:13" x14ac:dyDescent="0.25">
      <c r="A159" s="5" t="s">
        <v>194</v>
      </c>
      <c r="B159" s="6" t="s">
        <v>301</v>
      </c>
      <c r="C159" s="6" t="s">
        <v>193</v>
      </c>
      <c r="D159" s="5"/>
      <c r="E159" s="7">
        <v>926906894.15439224</v>
      </c>
      <c r="F159" s="15">
        <f>E159+(H159-E159)*(6/13)</f>
        <v>1053242050.9354351</v>
      </c>
      <c r="G159" s="15">
        <f>E159+(H159-E159)*(10/13)</f>
        <v>1137465488.7894635</v>
      </c>
      <c r="H159" s="3">
        <v>1200633067.179985</v>
      </c>
      <c r="I159" s="7">
        <v>1305912364.4975204</v>
      </c>
      <c r="J159" s="11">
        <f>F159/$E159</f>
        <v>1.1362975694514572</v>
      </c>
      <c r="K159" s="11">
        <f>G159/$E159</f>
        <v>1.2271626157524287</v>
      </c>
      <c r="L159" s="11">
        <f t="shared" si="5"/>
        <v>1.2953114004781574</v>
      </c>
      <c r="M159" s="11">
        <f t="shared" si="6"/>
        <v>1.4088927083543714</v>
      </c>
    </row>
    <row r="160" spans="1:13" x14ac:dyDescent="0.25">
      <c r="A160" s="5" t="s">
        <v>194</v>
      </c>
      <c r="B160" s="6" t="s">
        <v>302</v>
      </c>
      <c r="C160" s="6" t="s">
        <v>31</v>
      </c>
      <c r="D160" s="5"/>
      <c r="E160" s="7">
        <v>586637370.04040134</v>
      </c>
      <c r="F160" s="15">
        <f>E160+(H160-E160)*(6/13)</f>
        <v>668635389.25136435</v>
      </c>
      <c r="G160" s="15">
        <f>E160+(H160-E160)*(10/13)</f>
        <v>723300735.3920064</v>
      </c>
      <c r="H160" s="3">
        <v>764299744.9974879</v>
      </c>
      <c r="I160" s="7">
        <v>832631427.67329037</v>
      </c>
      <c r="J160" s="11">
        <f>F160/$E160</f>
        <v>1.1397763309986813</v>
      </c>
      <c r="K160" s="11">
        <f>G160/$E160</f>
        <v>1.2329605516644688</v>
      </c>
      <c r="L160" s="11">
        <f t="shared" si="5"/>
        <v>1.3028487171638095</v>
      </c>
      <c r="M160" s="11">
        <f t="shared" si="6"/>
        <v>1.4193289929960438</v>
      </c>
    </row>
    <row r="161" spans="1:13" x14ac:dyDescent="0.25">
      <c r="A161" s="5" t="s">
        <v>194</v>
      </c>
      <c r="B161" s="6" t="s">
        <v>303</v>
      </c>
      <c r="C161" s="6" t="s">
        <v>304</v>
      </c>
      <c r="D161" s="5"/>
      <c r="E161" s="7">
        <v>784161633.7887826</v>
      </c>
      <c r="F161" s="15">
        <f>E161+(H161-E161)*(6/13)</f>
        <v>884250952.96500552</v>
      </c>
      <c r="G161" s="15">
        <f>E161+(H161-E161)*(10/13)</f>
        <v>950977165.74915409</v>
      </c>
      <c r="H161" s="3">
        <v>1001021825.3372655</v>
      </c>
      <c r="I161" s="7">
        <v>1084429591.317451</v>
      </c>
      <c r="J161" s="11">
        <f>F161/$E161</f>
        <v>1.1276386332402262</v>
      </c>
      <c r="K161" s="11">
        <f>G161/$E161</f>
        <v>1.2127310554003767</v>
      </c>
      <c r="L161" s="11">
        <f t="shared" si="5"/>
        <v>1.2765503720204898</v>
      </c>
      <c r="M161" s="11">
        <f t="shared" si="6"/>
        <v>1.3829158997206779</v>
      </c>
    </row>
    <row r="162" spans="1:13" x14ac:dyDescent="0.25">
      <c r="A162" s="5" t="s">
        <v>194</v>
      </c>
      <c r="B162" s="6" t="s">
        <v>305</v>
      </c>
      <c r="C162" s="6" t="s">
        <v>306</v>
      </c>
      <c r="D162" s="5" t="s">
        <v>702</v>
      </c>
      <c r="E162" s="7">
        <v>8201449319.1452122</v>
      </c>
      <c r="F162" s="15">
        <f>E162+(H162-E162)*(6/13)</f>
        <v>9404547466.0256119</v>
      </c>
      <c r="G162" s="15">
        <f>E162+(H162-E162)*(10/13)</f>
        <v>10206612897.279211</v>
      </c>
      <c r="H162" s="3">
        <v>10808161970.71941</v>
      </c>
      <c r="I162" s="7">
        <v>11810743759.786407</v>
      </c>
      <c r="J162" s="11">
        <f>F162/$E162</f>
        <v>1.1466933587057502</v>
      </c>
      <c r="K162" s="11">
        <f>G162/$E162</f>
        <v>1.2444889311762504</v>
      </c>
      <c r="L162" s="11">
        <f t="shared" si="5"/>
        <v>1.3178356105291253</v>
      </c>
      <c r="M162" s="11">
        <f t="shared" si="6"/>
        <v>1.4400800761172503</v>
      </c>
    </row>
    <row r="163" spans="1:13" x14ac:dyDescent="0.25">
      <c r="A163" s="5" t="s">
        <v>194</v>
      </c>
      <c r="B163" s="6" t="s">
        <v>307</v>
      </c>
      <c r="C163" s="6" t="s">
        <v>308</v>
      </c>
      <c r="D163" s="5"/>
      <c r="E163" s="7">
        <v>381708753.01037365</v>
      </c>
      <c r="F163" s="15">
        <f>E163+(H163-E163)*(6/13)</f>
        <v>439488458.43018681</v>
      </c>
      <c r="G163" s="15">
        <f>E163+(H163-E163)*(10/13)</f>
        <v>478008262.04339558</v>
      </c>
      <c r="H163" s="3">
        <v>506898114.75330216</v>
      </c>
      <c r="I163" s="7">
        <v>555047869.26981294</v>
      </c>
      <c r="J163" s="11">
        <f>F163/$E163</f>
        <v>1.1513711827777837</v>
      </c>
      <c r="K163" s="11">
        <f>G163/$E163</f>
        <v>1.2522853046296394</v>
      </c>
      <c r="L163" s="11">
        <f t="shared" si="5"/>
        <v>1.3279708960185312</v>
      </c>
      <c r="M163" s="11">
        <f t="shared" si="6"/>
        <v>1.4541135483333505</v>
      </c>
    </row>
    <row r="164" spans="1:13" x14ac:dyDescent="0.25">
      <c r="A164" s="5" t="s">
        <v>194</v>
      </c>
      <c r="B164" s="6" t="s">
        <v>309</v>
      </c>
      <c r="C164" s="6" t="s">
        <v>310</v>
      </c>
      <c r="D164" s="5"/>
      <c r="E164" s="7">
        <v>184347262.23174736</v>
      </c>
      <c r="F164" s="15">
        <f>E164+(H164-E164)*(6/13)</f>
        <v>210140206.14214969</v>
      </c>
      <c r="G164" s="15">
        <f>E164+(H164-E164)*(10/13)</f>
        <v>227335502.08241791</v>
      </c>
      <c r="H164" s="3">
        <v>240231974.03761905</v>
      </c>
      <c r="I164" s="7">
        <v>261726093.96295431</v>
      </c>
      <c r="J164" s="11">
        <f>F164/$E164</f>
        <v>1.1399149821817121</v>
      </c>
      <c r="K164" s="11">
        <f>G164/$E164</f>
        <v>1.2331916369695202</v>
      </c>
      <c r="L164" s="11">
        <f t="shared" si="5"/>
        <v>1.303149128060376</v>
      </c>
      <c r="M164" s="11">
        <f t="shared" si="6"/>
        <v>1.4197449465451359</v>
      </c>
    </row>
    <row r="165" spans="1:13" x14ac:dyDescent="0.25">
      <c r="A165" s="5" t="s">
        <v>311</v>
      </c>
      <c r="B165" s="6" t="s">
        <v>312</v>
      </c>
      <c r="C165" s="6" t="s">
        <v>313</v>
      </c>
      <c r="D165" s="5"/>
      <c r="E165" s="7">
        <v>900630159</v>
      </c>
      <c r="F165" s="12">
        <f>E165+(G165-E165)*0.6</f>
        <v>968517407.39999998</v>
      </c>
      <c r="G165" s="7">
        <v>1013775573</v>
      </c>
      <c r="H165" s="7">
        <v>1051600554</v>
      </c>
      <c r="I165" s="7">
        <v>1110250264</v>
      </c>
      <c r="J165" s="11">
        <f>F165/$E165</f>
        <v>1.0753774984344044</v>
      </c>
      <c r="K165" s="11">
        <f>G165/$E165</f>
        <v>1.1256291640573408</v>
      </c>
      <c r="L165" s="11">
        <f t="shared" si="5"/>
        <v>1.1676275144590178</v>
      </c>
      <c r="M165" s="11">
        <f t="shared" si="6"/>
        <v>1.2327482628749056</v>
      </c>
    </row>
    <row r="166" spans="1:13" x14ac:dyDescent="0.25">
      <c r="A166" s="5" t="s">
        <v>311</v>
      </c>
      <c r="B166" s="6" t="s">
        <v>314</v>
      </c>
      <c r="C166" s="6" t="s">
        <v>315</v>
      </c>
      <c r="D166" s="5" t="s">
        <v>702</v>
      </c>
      <c r="E166" s="7">
        <v>9347253372</v>
      </c>
      <c r="F166" s="12">
        <f>E166+(G166-E166)*0.6</f>
        <v>9542363961.6000004</v>
      </c>
      <c r="G166" s="7">
        <v>9672437688</v>
      </c>
      <c r="H166" s="7">
        <v>9868387088</v>
      </c>
      <c r="I166" s="7">
        <v>10135691780</v>
      </c>
      <c r="J166" s="11">
        <f>F166/$E166</f>
        <v>1.020873574496703</v>
      </c>
      <c r="K166" s="11">
        <f>G166/$E166</f>
        <v>1.0347892908278382</v>
      </c>
      <c r="L166" s="11">
        <f t="shared" si="5"/>
        <v>1.0557526040281602</v>
      </c>
      <c r="M166" s="11">
        <f t="shared" si="6"/>
        <v>1.0843497417499983</v>
      </c>
    </row>
    <row r="167" spans="1:13" x14ac:dyDescent="0.25">
      <c r="A167" s="5" t="s">
        <v>311</v>
      </c>
      <c r="B167" s="6" t="s">
        <v>316</v>
      </c>
      <c r="C167" s="6" t="s">
        <v>317</v>
      </c>
      <c r="D167" s="5" t="s">
        <v>702</v>
      </c>
      <c r="E167" s="7">
        <v>627536179</v>
      </c>
      <c r="F167" s="12">
        <f>E167+(G167-E167)*0.6</f>
        <v>638535261.39999998</v>
      </c>
      <c r="G167" s="7">
        <v>645867983</v>
      </c>
      <c r="H167" s="7">
        <v>657269504</v>
      </c>
      <c r="I167" s="7">
        <v>671889093</v>
      </c>
      <c r="J167" s="11">
        <f>F167/$E167</f>
        <v>1.0175274076110279</v>
      </c>
      <c r="K167" s="11">
        <f>G167/$E167</f>
        <v>1.02921234601838</v>
      </c>
      <c r="L167" s="11">
        <f t="shared" si="5"/>
        <v>1.047381053069133</v>
      </c>
      <c r="M167" s="11">
        <f t="shared" si="6"/>
        <v>1.070677859674446</v>
      </c>
    </row>
    <row r="168" spans="1:13" x14ac:dyDescent="0.25">
      <c r="A168" s="5" t="s">
        <v>311</v>
      </c>
      <c r="B168" s="6" t="s">
        <v>318</v>
      </c>
      <c r="C168" s="6" t="s">
        <v>319</v>
      </c>
      <c r="D168" s="5" t="s">
        <v>702</v>
      </c>
      <c r="E168" s="7">
        <v>1487429608</v>
      </c>
      <c r="F168" s="12">
        <f>E168+(G168-E168)*0.6</f>
        <v>1498979813.8</v>
      </c>
      <c r="G168" s="7">
        <v>1506679951</v>
      </c>
      <c r="H168" s="7">
        <v>1539268666</v>
      </c>
      <c r="I168" s="7">
        <v>1585290836</v>
      </c>
      <c r="J168" s="11">
        <f>F168/$E168</f>
        <v>1.0077652117033831</v>
      </c>
      <c r="K168" s="11">
        <f>G168/$E168</f>
        <v>1.0129420195056384</v>
      </c>
      <c r="L168" s="11">
        <f t="shared" si="5"/>
        <v>1.0348514361427179</v>
      </c>
      <c r="M168" s="11">
        <f t="shared" si="6"/>
        <v>1.0657921742808283</v>
      </c>
    </row>
    <row r="169" spans="1:13" x14ac:dyDescent="0.25">
      <c r="A169" s="5" t="s">
        <v>311</v>
      </c>
      <c r="B169" s="6" t="s">
        <v>320</v>
      </c>
      <c r="C169" s="6" t="s">
        <v>321</v>
      </c>
      <c r="D169" s="5"/>
      <c r="E169" s="7">
        <v>1100932268</v>
      </c>
      <c r="F169" s="12">
        <f>E169+(G169-E169)*0.6</f>
        <v>1173576495.2</v>
      </c>
      <c r="G169" s="7">
        <v>1222005980</v>
      </c>
      <c r="H169" s="7">
        <v>1276958802</v>
      </c>
      <c r="I169" s="7">
        <v>1366332880</v>
      </c>
      <c r="J169" s="11">
        <f>F169/$E169</f>
        <v>1.0659842837852038</v>
      </c>
      <c r="K169" s="11">
        <f>G169/$E169</f>
        <v>1.109973806308673</v>
      </c>
      <c r="L169" s="11">
        <f t="shared" si="5"/>
        <v>1.1598886136017952</v>
      </c>
      <c r="M169" s="11">
        <f t="shared" si="6"/>
        <v>1.2410689737363569</v>
      </c>
    </row>
    <row r="170" spans="1:13" x14ac:dyDescent="0.25">
      <c r="A170" s="5" t="s">
        <v>311</v>
      </c>
      <c r="B170" s="6" t="s">
        <v>322</v>
      </c>
      <c r="C170" s="6" t="s">
        <v>323</v>
      </c>
      <c r="D170" s="5" t="s">
        <v>702</v>
      </c>
      <c r="E170" s="7">
        <v>3341373900</v>
      </c>
      <c r="F170" s="12">
        <f>E170+(G170-E170)*0.6</f>
        <v>3553096932.5999999</v>
      </c>
      <c r="G170" s="7">
        <v>3694245621</v>
      </c>
      <c r="H170" s="7">
        <v>3842819203</v>
      </c>
      <c r="I170" s="7">
        <v>4079211175</v>
      </c>
      <c r="J170" s="11">
        <f>F170/$E170</f>
        <v>1.0633640648836096</v>
      </c>
      <c r="K170" s="11">
        <f>G170/$E170</f>
        <v>1.1056067748060161</v>
      </c>
      <c r="L170" s="11">
        <f t="shared" si="5"/>
        <v>1.1500715927062217</v>
      </c>
      <c r="M170" s="11">
        <f t="shared" si="6"/>
        <v>1.220818530664886</v>
      </c>
    </row>
    <row r="171" spans="1:13" x14ac:dyDescent="0.25">
      <c r="A171" s="5" t="s">
        <v>311</v>
      </c>
      <c r="B171" s="6" t="s">
        <v>324</v>
      </c>
      <c r="C171" s="6" t="s">
        <v>325</v>
      </c>
      <c r="D171" s="5"/>
      <c r="E171" s="7">
        <v>1152678484</v>
      </c>
      <c r="F171" s="12">
        <f>E171+(G171-E171)*0.6</f>
        <v>1208848137.4000001</v>
      </c>
      <c r="G171" s="7">
        <v>1246294573</v>
      </c>
      <c r="H171" s="7">
        <v>1268800511</v>
      </c>
      <c r="I171" s="7">
        <v>1299338446</v>
      </c>
      <c r="J171" s="11">
        <f>F171/$E171</f>
        <v>1.0487296797673202</v>
      </c>
      <c r="K171" s="11">
        <f>G171/$E171</f>
        <v>1.0812161329455334</v>
      </c>
      <c r="L171" s="11">
        <f t="shared" si="5"/>
        <v>1.1007410380360669</v>
      </c>
      <c r="M171" s="11">
        <f t="shared" si="6"/>
        <v>1.1272340587906731</v>
      </c>
    </row>
    <row r="172" spans="1:13" x14ac:dyDescent="0.25">
      <c r="A172" s="5" t="s">
        <v>311</v>
      </c>
      <c r="B172" s="6" t="s">
        <v>326</v>
      </c>
      <c r="C172" s="6" t="s">
        <v>327</v>
      </c>
      <c r="D172" s="5"/>
      <c r="E172" s="7">
        <v>488958014</v>
      </c>
      <c r="F172" s="12">
        <f>E172+(G172-E172)*0.6</f>
        <v>497295242.60000002</v>
      </c>
      <c r="G172" s="7">
        <v>502853395</v>
      </c>
      <c r="H172" s="7">
        <v>511812966</v>
      </c>
      <c r="I172" s="7">
        <v>523316638</v>
      </c>
      <c r="J172" s="11">
        <f>F172/$E172</f>
        <v>1.0170510112551301</v>
      </c>
      <c r="K172" s="11">
        <f>G172/$E172</f>
        <v>1.0284183520918833</v>
      </c>
      <c r="L172" s="11">
        <f t="shared" si="5"/>
        <v>1.0467421564748094</v>
      </c>
      <c r="M172" s="11">
        <f t="shared" si="6"/>
        <v>1.070269068133118</v>
      </c>
    </row>
    <row r="173" spans="1:13" x14ac:dyDescent="0.25">
      <c r="A173" s="5" t="s">
        <v>311</v>
      </c>
      <c r="B173" s="6" t="s">
        <v>328</v>
      </c>
      <c r="C173" s="6" t="s">
        <v>329</v>
      </c>
      <c r="D173" s="5" t="s">
        <v>702</v>
      </c>
      <c r="E173" s="7">
        <v>5047820712</v>
      </c>
      <c r="F173" s="12">
        <f>E173+(G173-E173)*0.6</f>
        <v>5468631541.1999998</v>
      </c>
      <c r="G173" s="7">
        <v>5749172094</v>
      </c>
      <c r="H173" s="7">
        <v>6041562869</v>
      </c>
      <c r="I173" s="7">
        <v>6516771573</v>
      </c>
      <c r="J173" s="11">
        <f>F173/$E173</f>
        <v>1.08336485251935</v>
      </c>
      <c r="K173" s="11">
        <f>G173/$E173</f>
        <v>1.1389414208655833</v>
      </c>
      <c r="L173" s="11">
        <f t="shared" si="5"/>
        <v>1.1968655809501343</v>
      </c>
      <c r="M173" s="11">
        <f t="shared" si="6"/>
        <v>1.2910069403827906</v>
      </c>
    </row>
    <row r="174" spans="1:13" x14ac:dyDescent="0.25">
      <c r="A174" s="5" t="s">
        <v>311</v>
      </c>
      <c r="B174" s="6" t="s">
        <v>330</v>
      </c>
      <c r="C174" s="6" t="s">
        <v>331</v>
      </c>
      <c r="D174" s="5" t="s">
        <v>702</v>
      </c>
      <c r="E174" s="7">
        <v>1761601806</v>
      </c>
      <c r="F174" s="12">
        <f>E174+(G174-E174)*0.6</f>
        <v>1876555597.2</v>
      </c>
      <c r="G174" s="7">
        <v>1953191458</v>
      </c>
      <c r="H174" s="7">
        <v>2037565726</v>
      </c>
      <c r="I174" s="7">
        <v>2172531113</v>
      </c>
      <c r="J174" s="11">
        <f>F174/$E174</f>
        <v>1.0652552641626891</v>
      </c>
      <c r="K174" s="11">
        <f>G174/$E174</f>
        <v>1.1087587736044817</v>
      </c>
      <c r="L174" s="11">
        <f t="shared" si="5"/>
        <v>1.1566551073347389</v>
      </c>
      <c r="M174" s="11">
        <f t="shared" si="6"/>
        <v>1.2332702575578536</v>
      </c>
    </row>
    <row r="175" spans="1:13" x14ac:dyDescent="0.25">
      <c r="A175" s="5" t="s">
        <v>311</v>
      </c>
      <c r="B175" s="6" t="s">
        <v>332</v>
      </c>
      <c r="C175" s="6" t="s">
        <v>333</v>
      </c>
      <c r="D175" s="5" t="s">
        <v>702</v>
      </c>
      <c r="E175" s="7">
        <v>1163578630</v>
      </c>
      <c r="F175" s="12">
        <f>E175+(G175-E175)*0.6</f>
        <v>1169761279.5999999</v>
      </c>
      <c r="G175" s="7">
        <v>1173883046</v>
      </c>
      <c r="H175" s="7">
        <v>1176127476</v>
      </c>
      <c r="I175" s="7">
        <v>1171760298</v>
      </c>
      <c r="J175" s="11">
        <f>F175/$E175</f>
        <v>1.0053134781273869</v>
      </c>
      <c r="K175" s="11">
        <f>G175/$E175</f>
        <v>1.0088557968789784</v>
      </c>
      <c r="L175" s="11">
        <f t="shared" si="5"/>
        <v>1.0107846996124361</v>
      </c>
      <c r="M175" s="11">
        <f t="shared" si="6"/>
        <v>1.0070314698027756</v>
      </c>
    </row>
    <row r="176" spans="1:13" x14ac:dyDescent="0.25">
      <c r="A176" s="5" t="s">
        <v>311</v>
      </c>
      <c r="B176" s="6" t="s">
        <v>334</v>
      </c>
      <c r="C176" s="6" t="s">
        <v>335</v>
      </c>
      <c r="D176" s="5"/>
      <c r="E176" s="7">
        <v>73959204</v>
      </c>
      <c r="F176" s="12">
        <f>E176+(G176-E176)*0.6</f>
        <v>74039435.400000006</v>
      </c>
      <c r="G176" s="7">
        <v>74092923</v>
      </c>
      <c r="H176" s="7">
        <v>75088801</v>
      </c>
      <c r="I176" s="7">
        <v>76110317</v>
      </c>
      <c r="J176" s="11">
        <f>F176/$E176</f>
        <v>1.0010848061588116</v>
      </c>
      <c r="K176" s="11">
        <f>G176/$E176</f>
        <v>1.001808010264686</v>
      </c>
      <c r="L176" s="11">
        <f t="shared" si="5"/>
        <v>1.0152732444226955</v>
      </c>
      <c r="M176" s="11">
        <f t="shared" si="6"/>
        <v>1.0290851291476852</v>
      </c>
    </row>
    <row r="177" spans="1:13" x14ac:dyDescent="0.25">
      <c r="A177" s="5" t="s">
        <v>311</v>
      </c>
      <c r="B177" s="6" t="s">
        <v>336</v>
      </c>
      <c r="C177" s="6" t="s">
        <v>337</v>
      </c>
      <c r="D177" s="5"/>
      <c r="E177" s="7">
        <v>782526523</v>
      </c>
      <c r="F177" s="12">
        <f>E177+(G177-E177)*0.6</f>
        <v>835142525.20000005</v>
      </c>
      <c r="G177" s="7">
        <v>870219860</v>
      </c>
      <c r="H177" s="7">
        <v>923349989</v>
      </c>
      <c r="I177" s="7">
        <v>1012503458</v>
      </c>
      <c r="J177" s="11">
        <f>F177/$E177</f>
        <v>1.0672386183132607</v>
      </c>
      <c r="K177" s="11">
        <f>G177/$E177</f>
        <v>1.1120643638554344</v>
      </c>
      <c r="L177" s="11">
        <f t="shared" si="5"/>
        <v>1.179959990953559</v>
      </c>
      <c r="M177" s="11">
        <f t="shared" si="6"/>
        <v>1.2938902749498242</v>
      </c>
    </row>
    <row r="178" spans="1:13" x14ac:dyDescent="0.25">
      <c r="A178" s="5" t="s">
        <v>311</v>
      </c>
      <c r="B178" s="6" t="s">
        <v>338</v>
      </c>
      <c r="C178" s="6" t="s">
        <v>339</v>
      </c>
      <c r="D178" s="5"/>
      <c r="E178" s="7">
        <v>1588152806</v>
      </c>
      <c r="F178" s="12">
        <f>E178+(G178-E178)*0.6</f>
        <v>1766795535.2</v>
      </c>
      <c r="G178" s="7">
        <v>1885890688</v>
      </c>
      <c r="H178" s="7">
        <v>1982501016</v>
      </c>
      <c r="I178" s="7">
        <v>2141216328</v>
      </c>
      <c r="J178" s="11">
        <f>F178/$E178</f>
        <v>1.1124845975305981</v>
      </c>
      <c r="K178" s="11">
        <f>G178/$E178</f>
        <v>1.1874743292176635</v>
      </c>
      <c r="L178" s="11">
        <f t="shared" si="5"/>
        <v>1.2483062136780307</v>
      </c>
      <c r="M178" s="11">
        <f t="shared" si="6"/>
        <v>1.3482432672161899</v>
      </c>
    </row>
    <row r="179" spans="1:13" x14ac:dyDescent="0.25">
      <c r="A179" s="5" t="s">
        <v>311</v>
      </c>
      <c r="B179" s="6" t="s">
        <v>340</v>
      </c>
      <c r="C179" s="6" t="s">
        <v>341</v>
      </c>
      <c r="D179" s="5" t="s">
        <v>702</v>
      </c>
      <c r="E179" s="7">
        <v>4423660456</v>
      </c>
      <c r="F179" s="12">
        <f>E179+(G179-E179)*0.6</f>
        <v>4928248597</v>
      </c>
      <c r="G179" s="7">
        <v>5264640691</v>
      </c>
      <c r="H179" s="7">
        <v>5612093466</v>
      </c>
      <c r="I179" s="7">
        <v>6201378138</v>
      </c>
      <c r="J179" s="11">
        <f>F179/$E179</f>
        <v>1.1140657484946896</v>
      </c>
      <c r="K179" s="11">
        <f>G179/$E179</f>
        <v>1.1901095808244826</v>
      </c>
      <c r="L179" s="11">
        <f t="shared" si="5"/>
        <v>1.2686537589900413</v>
      </c>
      <c r="M179" s="11">
        <f t="shared" si="6"/>
        <v>1.4018657624567015</v>
      </c>
    </row>
    <row r="180" spans="1:13" x14ac:dyDescent="0.25">
      <c r="A180" s="5" t="s">
        <v>311</v>
      </c>
      <c r="B180" s="6" t="s">
        <v>342</v>
      </c>
      <c r="C180" s="6" t="s">
        <v>343</v>
      </c>
      <c r="D180" s="5"/>
      <c r="E180" s="7">
        <v>637971746</v>
      </c>
      <c r="F180" s="12">
        <f>E180+(G180-E180)*0.6</f>
        <v>690515504</v>
      </c>
      <c r="G180" s="7">
        <v>725544676</v>
      </c>
      <c r="H180" s="7">
        <v>759358264</v>
      </c>
      <c r="I180" s="7">
        <v>814291117</v>
      </c>
      <c r="J180" s="11">
        <f>F180/$E180</f>
        <v>1.0823606348234738</v>
      </c>
      <c r="K180" s="11">
        <f>G180/$E180</f>
        <v>1.1372677247057896</v>
      </c>
      <c r="L180" s="11">
        <f t="shared" si="5"/>
        <v>1.1902694261322351</v>
      </c>
      <c r="M180" s="11">
        <f t="shared" si="6"/>
        <v>1.2763748898058567</v>
      </c>
    </row>
    <row r="181" spans="1:13" x14ac:dyDescent="0.25">
      <c r="A181" s="5" t="s">
        <v>311</v>
      </c>
      <c r="B181" s="6" t="s">
        <v>344</v>
      </c>
      <c r="C181" s="6" t="s">
        <v>345</v>
      </c>
      <c r="D181" s="5"/>
      <c r="E181" s="7">
        <v>1131642039</v>
      </c>
      <c r="F181" s="12">
        <f>E181+(G181-E181)*0.6</f>
        <v>1273305149.4000001</v>
      </c>
      <c r="G181" s="7">
        <v>1367747223</v>
      </c>
      <c r="H181" s="7">
        <v>1426409618</v>
      </c>
      <c r="I181" s="7">
        <v>1521456968</v>
      </c>
      <c r="J181" s="11">
        <f>F181/$E181</f>
        <v>1.1251836760369771</v>
      </c>
      <c r="K181" s="11">
        <f>G181/$E181</f>
        <v>1.2086394600616281</v>
      </c>
      <c r="L181" s="11">
        <f t="shared" si="5"/>
        <v>1.2604777560760094</v>
      </c>
      <c r="M181" s="11">
        <f t="shared" si="6"/>
        <v>1.3444684057022736</v>
      </c>
    </row>
    <row r="182" spans="1:13" x14ac:dyDescent="0.25">
      <c r="A182" s="5" t="s">
        <v>311</v>
      </c>
      <c r="B182" s="6" t="s">
        <v>346</v>
      </c>
      <c r="C182" s="6" t="s">
        <v>213</v>
      </c>
      <c r="D182" s="5"/>
      <c r="E182" s="7">
        <v>688488538</v>
      </c>
      <c r="F182" s="12">
        <f>E182+(G182-E182)*0.6</f>
        <v>738490726</v>
      </c>
      <c r="G182" s="7">
        <v>771825518</v>
      </c>
      <c r="H182" s="7">
        <v>806135657</v>
      </c>
      <c r="I182" s="7">
        <v>862172699</v>
      </c>
      <c r="J182" s="11">
        <f>F182/$E182</f>
        <v>1.0726260282346196</v>
      </c>
      <c r="K182" s="11">
        <f>G182/$E182</f>
        <v>1.1210433803910327</v>
      </c>
      <c r="L182" s="11">
        <f t="shared" si="5"/>
        <v>1.1708773821300711</v>
      </c>
      <c r="M182" s="11">
        <f t="shared" si="6"/>
        <v>1.2522687763321922</v>
      </c>
    </row>
    <row r="183" spans="1:13" x14ac:dyDescent="0.25">
      <c r="A183" s="5" t="s">
        <v>311</v>
      </c>
      <c r="B183" s="6" t="s">
        <v>347</v>
      </c>
      <c r="C183" s="6" t="s">
        <v>215</v>
      </c>
      <c r="D183" s="5"/>
      <c r="E183" s="7">
        <v>671033428</v>
      </c>
      <c r="F183" s="12">
        <f>E183+(G183-E183)*0.6</f>
        <v>745674794.79999995</v>
      </c>
      <c r="G183" s="7">
        <v>795435706</v>
      </c>
      <c r="H183" s="7">
        <v>831767327</v>
      </c>
      <c r="I183" s="7">
        <v>890111335</v>
      </c>
      <c r="J183" s="11">
        <f>F183/$E183</f>
        <v>1.1112334552728123</v>
      </c>
      <c r="K183" s="11">
        <f>G183/$E183</f>
        <v>1.1853890921213541</v>
      </c>
      <c r="L183" s="11">
        <f t="shared" si="5"/>
        <v>1.2395318806680968</v>
      </c>
      <c r="M183" s="11">
        <f t="shared" si="6"/>
        <v>1.3264783807461824</v>
      </c>
    </row>
    <row r="184" spans="1:13" x14ac:dyDescent="0.25">
      <c r="A184" s="5" t="s">
        <v>311</v>
      </c>
      <c r="B184" s="6" t="s">
        <v>348</v>
      </c>
      <c r="C184" s="6" t="s">
        <v>349</v>
      </c>
      <c r="D184" s="5"/>
      <c r="E184" s="7">
        <v>866777332</v>
      </c>
      <c r="F184" s="12">
        <f>E184+(G184-E184)*0.6</f>
        <v>903039025.60000002</v>
      </c>
      <c r="G184" s="7">
        <v>927213488</v>
      </c>
      <c r="H184" s="7">
        <v>953721965</v>
      </c>
      <c r="I184" s="7">
        <v>993291614</v>
      </c>
      <c r="J184" s="11">
        <f>F184/$E184</f>
        <v>1.0418350737395612</v>
      </c>
      <c r="K184" s="11">
        <f>G184/$E184</f>
        <v>1.0697251228992684</v>
      </c>
      <c r="L184" s="11">
        <f t="shared" si="5"/>
        <v>1.1003079219888967</v>
      </c>
      <c r="M184" s="11">
        <f t="shared" si="6"/>
        <v>1.1459593800267955</v>
      </c>
    </row>
    <row r="185" spans="1:13" x14ac:dyDescent="0.25">
      <c r="A185" s="5" t="s">
        <v>311</v>
      </c>
      <c r="B185" s="6" t="s">
        <v>350</v>
      </c>
      <c r="C185" s="6" t="s">
        <v>38</v>
      </c>
      <c r="D185" s="5" t="s">
        <v>702</v>
      </c>
      <c r="E185" s="7">
        <v>2861414326</v>
      </c>
      <c r="F185" s="12">
        <f>E185+(G185-E185)*0.6</f>
        <v>3096428096.1999998</v>
      </c>
      <c r="G185" s="7">
        <v>3253103943</v>
      </c>
      <c r="H185" s="7">
        <v>3424440929</v>
      </c>
      <c r="I185" s="7">
        <v>3704444917</v>
      </c>
      <c r="J185" s="11">
        <f>F185/$E185</f>
        <v>1.0821320310255551</v>
      </c>
      <c r="K185" s="11">
        <f>G185/$E185</f>
        <v>1.1368867183759253</v>
      </c>
      <c r="L185" s="11">
        <f t="shared" si="5"/>
        <v>1.1967651443847562</v>
      </c>
      <c r="M185" s="11">
        <f t="shared" si="6"/>
        <v>1.2946202454289384</v>
      </c>
    </row>
    <row r="186" spans="1:13" x14ac:dyDescent="0.25">
      <c r="A186" s="5" t="s">
        <v>311</v>
      </c>
      <c r="B186" s="6" t="s">
        <v>351</v>
      </c>
      <c r="C186" s="6" t="s">
        <v>352</v>
      </c>
      <c r="D186" s="5" t="s">
        <v>702</v>
      </c>
      <c r="E186" s="7">
        <v>3071701296</v>
      </c>
      <c r="F186" s="12">
        <f>E186+(G186-E186)*0.6</f>
        <v>3250620732.5999999</v>
      </c>
      <c r="G186" s="7">
        <v>3369900357</v>
      </c>
      <c r="H186" s="7">
        <v>3494871653</v>
      </c>
      <c r="I186" s="7">
        <v>3688796173</v>
      </c>
      <c r="J186" s="11">
        <f>F186/$E186</f>
        <v>1.058247667777134</v>
      </c>
      <c r="K186" s="11">
        <f>G186/$E186</f>
        <v>1.0970794462952234</v>
      </c>
      <c r="L186" s="11">
        <f t="shared" si="5"/>
        <v>1.1377641626648582</v>
      </c>
      <c r="M186" s="11">
        <f t="shared" si="6"/>
        <v>1.2008967726789017</v>
      </c>
    </row>
    <row r="187" spans="1:13" x14ac:dyDescent="0.25">
      <c r="A187" s="5" t="s">
        <v>311</v>
      </c>
      <c r="B187" s="6" t="s">
        <v>353</v>
      </c>
      <c r="C187" s="6" t="s">
        <v>219</v>
      </c>
      <c r="D187" s="5" t="s">
        <v>702</v>
      </c>
      <c r="E187" s="7">
        <v>3766169415</v>
      </c>
      <c r="F187" s="12">
        <f>E187+(G187-E187)*0.6</f>
        <v>3950892736.8000002</v>
      </c>
      <c r="G187" s="7">
        <v>4074041618</v>
      </c>
      <c r="H187" s="7">
        <v>4193961536</v>
      </c>
      <c r="I187" s="7">
        <v>4371275759</v>
      </c>
      <c r="J187" s="11">
        <f>F187/$E187</f>
        <v>1.0490480648757539</v>
      </c>
      <c r="K187" s="11">
        <f>G187/$E187</f>
        <v>1.081746774792923</v>
      </c>
      <c r="L187" s="11">
        <f t="shared" si="5"/>
        <v>1.1135881246595487</v>
      </c>
      <c r="M187" s="11">
        <f t="shared" si="6"/>
        <v>1.1606689124472114</v>
      </c>
    </row>
    <row r="188" spans="1:13" x14ac:dyDescent="0.25">
      <c r="A188" s="5" t="s">
        <v>311</v>
      </c>
      <c r="B188" s="6" t="s">
        <v>354</v>
      </c>
      <c r="C188" s="6" t="s">
        <v>355</v>
      </c>
      <c r="D188" s="5"/>
      <c r="E188" s="7">
        <v>382199787</v>
      </c>
      <c r="F188" s="12">
        <f>E188+(G188-E188)*0.6</f>
        <v>379913464.80000001</v>
      </c>
      <c r="G188" s="7">
        <v>378389250</v>
      </c>
      <c r="H188" s="7">
        <v>383793461</v>
      </c>
      <c r="I188" s="7">
        <v>390064546</v>
      </c>
      <c r="J188" s="11">
        <f>F188/$E188</f>
        <v>0.99401799195665175</v>
      </c>
      <c r="K188" s="11">
        <f>G188/$E188</f>
        <v>0.99002998659441954</v>
      </c>
      <c r="L188" s="11">
        <f t="shared" si="5"/>
        <v>1.0041697406806771</v>
      </c>
      <c r="M188" s="11">
        <f t="shared" si="6"/>
        <v>1.0205776122005008</v>
      </c>
    </row>
    <row r="189" spans="1:13" x14ac:dyDescent="0.25">
      <c r="A189" s="5" t="s">
        <v>311</v>
      </c>
      <c r="B189" s="6" t="s">
        <v>356</v>
      </c>
      <c r="C189" s="6" t="s">
        <v>223</v>
      </c>
      <c r="D189" s="5"/>
      <c r="E189" s="7">
        <v>2326951577</v>
      </c>
      <c r="F189" s="12">
        <f>E189+(G189-E189)*0.6</f>
        <v>2393523931.4000001</v>
      </c>
      <c r="G189" s="7">
        <v>2437905501</v>
      </c>
      <c r="H189" s="7">
        <v>2500834361</v>
      </c>
      <c r="I189" s="7">
        <v>2593580980</v>
      </c>
      <c r="J189" s="11">
        <f>F189/$E189</f>
        <v>1.0286092564443596</v>
      </c>
      <c r="K189" s="11">
        <f>G189/$E189</f>
        <v>1.0476820940739326</v>
      </c>
      <c r="L189" s="11">
        <f t="shared" si="5"/>
        <v>1.0747255704496339</v>
      </c>
      <c r="M189" s="11">
        <f t="shared" si="6"/>
        <v>1.1145831334160161</v>
      </c>
    </row>
    <row r="190" spans="1:13" x14ac:dyDescent="0.25">
      <c r="A190" s="5" t="s">
        <v>311</v>
      </c>
      <c r="B190" s="6" t="s">
        <v>357</v>
      </c>
      <c r="C190" s="6" t="s">
        <v>358</v>
      </c>
      <c r="D190" s="5"/>
      <c r="E190" s="7">
        <v>1074235705</v>
      </c>
      <c r="F190" s="12">
        <f>E190+(G190-E190)*0.6</f>
        <v>1086809537.2</v>
      </c>
      <c r="G190" s="7">
        <v>1095192092</v>
      </c>
      <c r="H190" s="7">
        <v>1111691358</v>
      </c>
      <c r="I190" s="7">
        <v>1131523078</v>
      </c>
      <c r="J190" s="11">
        <f>F190/$E190</f>
        <v>1.0117049099573543</v>
      </c>
      <c r="K190" s="11">
        <f>G190/$E190</f>
        <v>1.0195081832622572</v>
      </c>
      <c r="L190" s="11">
        <f t="shared" si="5"/>
        <v>1.0348672575540578</v>
      </c>
      <c r="M190" s="11">
        <f t="shared" si="6"/>
        <v>1.0533284946063117</v>
      </c>
    </row>
    <row r="191" spans="1:13" x14ac:dyDescent="0.25">
      <c r="A191" s="5" t="s">
        <v>311</v>
      </c>
      <c r="B191" s="6" t="s">
        <v>359</v>
      </c>
      <c r="C191" s="6" t="s">
        <v>360</v>
      </c>
      <c r="D191" s="5"/>
      <c r="E191" s="7">
        <v>115505576</v>
      </c>
      <c r="F191" s="12">
        <f>E191+(G191-E191)*0.6</f>
        <v>118402601.59999999</v>
      </c>
      <c r="G191" s="7">
        <v>120333952</v>
      </c>
      <c r="H191" s="7">
        <v>123193706</v>
      </c>
      <c r="I191" s="7">
        <v>127309291</v>
      </c>
      <c r="J191" s="11">
        <f>F191/$E191</f>
        <v>1.0250812618777816</v>
      </c>
      <c r="K191" s="11">
        <f>G191/$E191</f>
        <v>1.0418021031296358</v>
      </c>
      <c r="L191" s="11">
        <f t="shared" si="5"/>
        <v>1.0665606827500691</v>
      </c>
      <c r="M191" s="11">
        <f t="shared" si="6"/>
        <v>1.1021917331506144</v>
      </c>
    </row>
    <row r="192" spans="1:13" x14ac:dyDescent="0.25">
      <c r="A192" s="5" t="s">
        <v>311</v>
      </c>
      <c r="B192" s="6" t="s">
        <v>361</v>
      </c>
      <c r="C192" s="6" t="s">
        <v>40</v>
      </c>
      <c r="D192" s="5"/>
      <c r="E192" s="7">
        <v>1568714619</v>
      </c>
      <c r="F192" s="12">
        <f>E192+(G192-E192)*0.6</f>
        <v>1720213219.8</v>
      </c>
      <c r="G192" s="7">
        <v>1821212287</v>
      </c>
      <c r="H192" s="7">
        <v>1929856325</v>
      </c>
      <c r="I192" s="7">
        <v>2112333610</v>
      </c>
      <c r="J192" s="11">
        <f>F192/$E192</f>
        <v>1.0965749913751521</v>
      </c>
      <c r="K192" s="11">
        <f>G192/$E192</f>
        <v>1.1609583189585868</v>
      </c>
      <c r="L192" s="11">
        <f t="shared" si="5"/>
        <v>1.2302150446141791</v>
      </c>
      <c r="M192" s="11">
        <f t="shared" si="6"/>
        <v>1.3465378497884706</v>
      </c>
    </row>
    <row r="193" spans="1:13" x14ac:dyDescent="0.25">
      <c r="A193" s="5" t="s">
        <v>311</v>
      </c>
      <c r="B193" s="6" t="s">
        <v>362</v>
      </c>
      <c r="C193" s="6" t="s">
        <v>227</v>
      </c>
      <c r="D193" s="5"/>
      <c r="E193" s="7">
        <v>489601552</v>
      </c>
      <c r="F193" s="12">
        <f>E193+(G193-E193)*0.6</f>
        <v>524898772</v>
      </c>
      <c r="G193" s="7">
        <v>548430252</v>
      </c>
      <c r="H193" s="7">
        <v>578253076</v>
      </c>
      <c r="I193" s="7">
        <v>627386696</v>
      </c>
      <c r="J193" s="11">
        <f>F193/$E193</f>
        <v>1.0720937665655113</v>
      </c>
      <c r="K193" s="11">
        <f>G193/$E193</f>
        <v>1.1201562776091853</v>
      </c>
      <c r="L193" s="11">
        <f t="shared" si="5"/>
        <v>1.1810687152396935</v>
      </c>
      <c r="M193" s="11">
        <f t="shared" si="6"/>
        <v>1.2814230131362001</v>
      </c>
    </row>
    <row r="194" spans="1:13" x14ac:dyDescent="0.25">
      <c r="A194" s="5" t="s">
        <v>311</v>
      </c>
      <c r="B194" s="6" t="s">
        <v>363</v>
      </c>
      <c r="C194" s="6" t="s">
        <v>231</v>
      </c>
      <c r="D194" s="5" t="s">
        <v>702</v>
      </c>
      <c r="E194" s="7">
        <v>469948997</v>
      </c>
      <c r="F194" s="12">
        <f>E194+(G194-E194)*0.6</f>
        <v>517713125.60000002</v>
      </c>
      <c r="G194" s="7">
        <v>549555878</v>
      </c>
      <c r="H194" s="7">
        <v>569816560</v>
      </c>
      <c r="I194" s="7">
        <v>602296083</v>
      </c>
      <c r="J194" s="11">
        <f>F194/$E194</f>
        <v>1.1016368348584857</v>
      </c>
      <c r="K194" s="11">
        <f>G194/$E194</f>
        <v>1.169394724764143</v>
      </c>
      <c r="L194" s="11">
        <f t="shared" si="5"/>
        <v>1.2125072372481305</v>
      </c>
      <c r="M194" s="11">
        <f t="shared" si="6"/>
        <v>1.2816201052558049</v>
      </c>
    </row>
    <row r="195" spans="1:13" x14ac:dyDescent="0.25">
      <c r="A195" s="5" t="s">
        <v>311</v>
      </c>
      <c r="B195" s="6" t="s">
        <v>364</v>
      </c>
      <c r="C195" s="6" t="s">
        <v>365</v>
      </c>
      <c r="D195" s="5"/>
      <c r="E195" s="7">
        <v>519997096</v>
      </c>
      <c r="F195" s="12">
        <f>E195+(G195-E195)*0.6</f>
        <v>525712182.39999998</v>
      </c>
      <c r="G195" s="7">
        <v>529522240</v>
      </c>
      <c r="H195" s="7">
        <v>540085005</v>
      </c>
      <c r="I195" s="7">
        <v>553343676</v>
      </c>
      <c r="J195" s="11">
        <f>F195/$E195</f>
        <v>1.0109906121475725</v>
      </c>
      <c r="K195" s="11">
        <f>G195/$E195</f>
        <v>1.0183176869126207</v>
      </c>
      <c r="L195" s="11">
        <f t="shared" si="5"/>
        <v>1.0386308099689849</v>
      </c>
      <c r="M195" s="11">
        <f t="shared" si="6"/>
        <v>1.0641283965939687</v>
      </c>
    </row>
    <row r="196" spans="1:13" x14ac:dyDescent="0.25">
      <c r="A196" s="5" t="s">
        <v>311</v>
      </c>
      <c r="B196" s="6" t="s">
        <v>366</v>
      </c>
      <c r="C196" s="6" t="s">
        <v>367</v>
      </c>
      <c r="D196" s="5" t="s">
        <v>702</v>
      </c>
      <c r="E196" s="7">
        <v>849991134</v>
      </c>
      <c r="F196" s="12">
        <f>E196+(G196-E196)*0.6</f>
        <v>915018357.60000002</v>
      </c>
      <c r="G196" s="7">
        <v>958369840</v>
      </c>
      <c r="H196" s="7">
        <v>979948693</v>
      </c>
      <c r="I196" s="7">
        <v>1009721885</v>
      </c>
      <c r="J196" s="11">
        <f>F196/$E196</f>
        <v>1.0765034139756098</v>
      </c>
      <c r="K196" s="11">
        <f>G196/$E196</f>
        <v>1.1275056899593496</v>
      </c>
      <c r="L196" s="11">
        <f t="shared" si="5"/>
        <v>1.1528928406446177</v>
      </c>
      <c r="M196" s="11">
        <f t="shared" si="6"/>
        <v>1.1879204907094949</v>
      </c>
    </row>
    <row r="197" spans="1:13" x14ac:dyDescent="0.25">
      <c r="A197" s="5" t="s">
        <v>311</v>
      </c>
      <c r="B197" s="6" t="s">
        <v>368</v>
      </c>
      <c r="C197" s="6" t="s">
        <v>237</v>
      </c>
      <c r="D197" s="5"/>
      <c r="E197" s="7">
        <v>621746353</v>
      </c>
      <c r="F197" s="12">
        <f>E197+(G197-E197)*0.6</f>
        <v>663300588.39999998</v>
      </c>
      <c r="G197" s="7">
        <v>691003412</v>
      </c>
      <c r="H197" s="7">
        <v>722310602</v>
      </c>
      <c r="I197" s="7">
        <v>773725087</v>
      </c>
      <c r="J197" s="11">
        <f>F197/$E197</f>
        <v>1.0668347071108593</v>
      </c>
      <c r="K197" s="11">
        <f>G197/$E197</f>
        <v>1.111391178518099</v>
      </c>
      <c r="L197" s="11">
        <f t="shared" si="5"/>
        <v>1.1617448152526597</v>
      </c>
      <c r="M197" s="11">
        <f t="shared" si="6"/>
        <v>1.2444384808478322</v>
      </c>
    </row>
    <row r="198" spans="1:13" x14ac:dyDescent="0.25">
      <c r="A198" s="5" t="s">
        <v>311</v>
      </c>
      <c r="B198" s="6" t="s">
        <v>369</v>
      </c>
      <c r="C198" s="6" t="s">
        <v>370</v>
      </c>
      <c r="D198" s="5"/>
      <c r="E198" s="7">
        <v>276559197</v>
      </c>
      <c r="F198" s="12">
        <f>E198+(G198-E198)*0.6</f>
        <v>300639100.19999999</v>
      </c>
      <c r="G198" s="7">
        <v>316692369</v>
      </c>
      <c r="H198" s="7">
        <v>323834117</v>
      </c>
      <c r="I198" s="7">
        <v>333579160</v>
      </c>
      <c r="J198" s="11">
        <f>F198/$E198</f>
        <v>1.0870696164192291</v>
      </c>
      <c r="K198" s="11">
        <f>G198/$E198</f>
        <v>1.1451160273653818</v>
      </c>
      <c r="L198" s="11">
        <f t="shared" si="5"/>
        <v>1.1709396053822068</v>
      </c>
      <c r="M198" s="11">
        <f t="shared" si="6"/>
        <v>1.2061763398886352</v>
      </c>
    </row>
    <row r="199" spans="1:13" x14ac:dyDescent="0.25">
      <c r="A199" s="5" t="s">
        <v>311</v>
      </c>
      <c r="B199" s="6" t="s">
        <v>371</v>
      </c>
      <c r="C199" s="6" t="s">
        <v>372</v>
      </c>
      <c r="D199" s="5"/>
      <c r="E199" s="7">
        <v>2008740149</v>
      </c>
      <c r="F199" s="12">
        <f>E199+(G199-E199)*0.6</f>
        <v>2141995769.5999999</v>
      </c>
      <c r="G199" s="7">
        <v>2230832850</v>
      </c>
      <c r="H199" s="7">
        <v>2302730124</v>
      </c>
      <c r="I199" s="7">
        <v>2413517437</v>
      </c>
      <c r="J199" s="11">
        <f>F199/$E199</f>
        <v>1.0663379086968205</v>
      </c>
      <c r="K199" s="11">
        <f>G199/$E199</f>
        <v>1.1105631811613679</v>
      </c>
      <c r="L199" s="11">
        <f t="shared" ref="L199:L262" si="7">H199/$E199</f>
        <v>1.1463554034833003</v>
      </c>
      <c r="M199" s="11">
        <f t="shared" ref="M199:M262" si="8">I199/$E199</f>
        <v>1.2015080388578423</v>
      </c>
    </row>
    <row r="200" spans="1:13" x14ac:dyDescent="0.25">
      <c r="A200" s="5" t="s">
        <v>311</v>
      </c>
      <c r="B200" s="6" t="s">
        <v>373</v>
      </c>
      <c r="C200" s="6" t="s">
        <v>374</v>
      </c>
      <c r="D200" s="5" t="s">
        <v>702</v>
      </c>
      <c r="E200" s="7">
        <v>4255364196</v>
      </c>
      <c r="F200" s="12">
        <f>E200+(G200-E200)*0.6</f>
        <v>4584338655</v>
      </c>
      <c r="G200" s="7">
        <v>4803654961</v>
      </c>
      <c r="H200" s="7">
        <v>5030492883</v>
      </c>
      <c r="I200" s="7">
        <v>5395458387</v>
      </c>
      <c r="J200" s="11">
        <f>F200/$E200</f>
        <v>1.0773081794759736</v>
      </c>
      <c r="K200" s="11">
        <f>G200/$E200</f>
        <v>1.1288469657932894</v>
      </c>
      <c r="L200" s="11">
        <f t="shared" si="7"/>
        <v>1.1821533131590978</v>
      </c>
      <c r="M200" s="11">
        <f t="shared" si="8"/>
        <v>1.267919298675229</v>
      </c>
    </row>
    <row r="201" spans="1:13" x14ac:dyDescent="0.25">
      <c r="A201" s="5" t="s">
        <v>311</v>
      </c>
      <c r="B201" s="6" t="s">
        <v>375</v>
      </c>
      <c r="C201" s="6" t="s">
        <v>376</v>
      </c>
      <c r="D201" s="5" t="s">
        <v>702</v>
      </c>
      <c r="E201" s="7">
        <v>811723041</v>
      </c>
      <c r="F201" s="12">
        <f>E201+(G201-E201)*0.6</f>
        <v>821330998.79999995</v>
      </c>
      <c r="G201" s="7">
        <v>827736304</v>
      </c>
      <c r="H201" s="7">
        <v>848572890</v>
      </c>
      <c r="I201" s="7">
        <v>879785090</v>
      </c>
      <c r="J201" s="11">
        <f>F201/$E201</f>
        <v>1.0118364975671548</v>
      </c>
      <c r="K201" s="11">
        <f>G201/$E201</f>
        <v>1.019727495945258</v>
      </c>
      <c r="L201" s="11">
        <f t="shared" si="7"/>
        <v>1.0453970715856518</v>
      </c>
      <c r="M201" s="11">
        <f t="shared" si="8"/>
        <v>1.0838488567678837</v>
      </c>
    </row>
    <row r="202" spans="1:13" x14ac:dyDescent="0.25">
      <c r="A202" s="5" t="s">
        <v>311</v>
      </c>
      <c r="B202" s="6" t="s">
        <v>377</v>
      </c>
      <c r="C202" s="6" t="s">
        <v>378</v>
      </c>
      <c r="D202" s="5" t="s">
        <v>702</v>
      </c>
      <c r="E202" s="7">
        <v>1208678925</v>
      </c>
      <c r="F202" s="12">
        <f>E202+(G202-E202)*0.6</f>
        <v>1296201965.4000001</v>
      </c>
      <c r="G202" s="7">
        <v>1354550659</v>
      </c>
      <c r="H202" s="7">
        <v>1413186510</v>
      </c>
      <c r="I202" s="7">
        <v>1507063097</v>
      </c>
      <c r="J202" s="11">
        <f>F202/$E202</f>
        <v>1.0724121506462108</v>
      </c>
      <c r="K202" s="11">
        <f>G202/$E202</f>
        <v>1.1206869177436845</v>
      </c>
      <c r="L202" s="11">
        <f t="shared" si="7"/>
        <v>1.1691992643952156</v>
      </c>
      <c r="M202" s="11">
        <f t="shared" si="8"/>
        <v>1.2468680191474339</v>
      </c>
    </row>
    <row r="203" spans="1:13" x14ac:dyDescent="0.25">
      <c r="A203" s="5" t="s">
        <v>311</v>
      </c>
      <c r="B203" s="6" t="s">
        <v>379</v>
      </c>
      <c r="C203" s="6" t="s">
        <v>380</v>
      </c>
      <c r="D203" s="5" t="s">
        <v>702</v>
      </c>
      <c r="E203" s="7">
        <v>2946608355</v>
      </c>
      <c r="F203" s="12">
        <f>E203+(G203-E203)*0.6</f>
        <v>3150997690.8000002</v>
      </c>
      <c r="G203" s="7">
        <v>3287257248</v>
      </c>
      <c r="H203" s="7">
        <v>3444862787</v>
      </c>
      <c r="I203" s="7">
        <v>3699609397</v>
      </c>
      <c r="J203" s="11">
        <f>F203/$E203</f>
        <v>1.0693642694161165</v>
      </c>
      <c r="K203" s="11">
        <f>G203/$E203</f>
        <v>1.1156071156935277</v>
      </c>
      <c r="L203" s="11">
        <f t="shared" si="7"/>
        <v>1.1690942167982823</v>
      </c>
      <c r="M203" s="11">
        <f t="shared" si="8"/>
        <v>1.255548397099417</v>
      </c>
    </row>
    <row r="204" spans="1:13" x14ac:dyDescent="0.25">
      <c r="A204" s="5" t="s">
        <v>311</v>
      </c>
      <c r="B204" s="6" t="s">
        <v>381</v>
      </c>
      <c r="C204" s="6" t="s">
        <v>382</v>
      </c>
      <c r="D204" s="5"/>
      <c r="E204" s="7">
        <v>2943766700</v>
      </c>
      <c r="F204" s="12">
        <f>E204+(G204-E204)*0.6</f>
        <v>3106103682.1999998</v>
      </c>
      <c r="G204" s="7">
        <v>3214328337</v>
      </c>
      <c r="H204" s="7">
        <v>3321383155</v>
      </c>
      <c r="I204" s="7">
        <v>3488443040</v>
      </c>
      <c r="J204" s="11">
        <f>F204/$E204</f>
        <v>1.0551460080719033</v>
      </c>
      <c r="K204" s="11">
        <f>G204/$E204</f>
        <v>1.0919100134531721</v>
      </c>
      <c r="L204" s="11">
        <f t="shared" si="7"/>
        <v>1.1282766242990656</v>
      </c>
      <c r="M204" s="11">
        <f t="shared" si="8"/>
        <v>1.1850270063860699</v>
      </c>
    </row>
    <row r="205" spans="1:13" x14ac:dyDescent="0.25">
      <c r="A205" s="5" t="s">
        <v>311</v>
      </c>
      <c r="B205" s="6" t="s">
        <v>383</v>
      </c>
      <c r="C205" s="6" t="s">
        <v>384</v>
      </c>
      <c r="D205" s="5"/>
      <c r="E205" s="7">
        <v>1204447535</v>
      </c>
      <c r="F205" s="12">
        <f>E205+(G205-E205)*0.6</f>
        <v>1220920654.4000001</v>
      </c>
      <c r="G205" s="7">
        <v>1231902734</v>
      </c>
      <c r="H205" s="7">
        <v>1257020794</v>
      </c>
      <c r="I205" s="7">
        <v>1289758133</v>
      </c>
      <c r="J205" s="11">
        <f>F205/$E205</f>
        <v>1.013676909056898</v>
      </c>
      <c r="K205" s="11">
        <f>G205/$E205</f>
        <v>1.0227948484281635</v>
      </c>
      <c r="L205" s="11">
        <f t="shared" si="7"/>
        <v>1.0436492727763356</v>
      </c>
      <c r="M205" s="11">
        <f t="shared" si="8"/>
        <v>1.0708296505418147</v>
      </c>
    </row>
    <row r="206" spans="1:13" x14ac:dyDescent="0.25">
      <c r="A206" s="5" t="s">
        <v>311</v>
      </c>
      <c r="B206" s="6" t="s">
        <v>385</v>
      </c>
      <c r="C206" s="6" t="s">
        <v>386</v>
      </c>
      <c r="D206" s="5"/>
      <c r="E206" s="7">
        <v>397416970</v>
      </c>
      <c r="F206" s="12">
        <f>E206+(G206-E206)*0.6</f>
        <v>403613795.19999999</v>
      </c>
      <c r="G206" s="7">
        <v>407745012</v>
      </c>
      <c r="H206" s="7">
        <v>414022051</v>
      </c>
      <c r="I206" s="7">
        <v>421703353</v>
      </c>
      <c r="J206" s="11">
        <f>F206/$E206</f>
        <v>1.0155927543808709</v>
      </c>
      <c r="K206" s="11">
        <f>G206/$E206</f>
        <v>1.0259879239681184</v>
      </c>
      <c r="L206" s="11">
        <f t="shared" si="7"/>
        <v>1.0417825162322585</v>
      </c>
      <c r="M206" s="11">
        <f t="shared" si="8"/>
        <v>1.0611105836773904</v>
      </c>
    </row>
    <row r="207" spans="1:13" x14ac:dyDescent="0.25">
      <c r="A207" s="5" t="s">
        <v>311</v>
      </c>
      <c r="B207" s="6" t="s">
        <v>387</v>
      </c>
      <c r="C207" s="6" t="s">
        <v>176</v>
      </c>
      <c r="D207" s="5"/>
      <c r="E207" s="7">
        <v>1364274419</v>
      </c>
      <c r="F207" s="12">
        <f>E207+(G207-E207)*0.6</f>
        <v>1443261513.2</v>
      </c>
      <c r="G207" s="7">
        <v>1495919576</v>
      </c>
      <c r="H207" s="7">
        <v>1548129514</v>
      </c>
      <c r="I207" s="7">
        <v>1629551752</v>
      </c>
      <c r="J207" s="11">
        <f>F207/$E207</f>
        <v>1.0578967787565032</v>
      </c>
      <c r="K207" s="11">
        <f>G207/$E207</f>
        <v>1.0964946312608388</v>
      </c>
      <c r="L207" s="11">
        <f t="shared" si="7"/>
        <v>1.1347640126058831</v>
      </c>
      <c r="M207" s="11">
        <f t="shared" si="8"/>
        <v>1.1944457282974239</v>
      </c>
    </row>
    <row r="208" spans="1:13" x14ac:dyDescent="0.25">
      <c r="A208" s="5" t="s">
        <v>311</v>
      </c>
      <c r="B208" s="6" t="s">
        <v>388</v>
      </c>
      <c r="C208" s="6" t="s">
        <v>389</v>
      </c>
      <c r="D208" s="5"/>
      <c r="E208" s="7">
        <v>421012368</v>
      </c>
      <c r="F208" s="12">
        <f>E208+(G208-E208)*0.6</f>
        <v>432434808</v>
      </c>
      <c r="G208" s="7">
        <v>440049768</v>
      </c>
      <c r="H208" s="7">
        <v>448979087</v>
      </c>
      <c r="I208" s="7">
        <v>460688375</v>
      </c>
      <c r="J208" s="11">
        <f>F208/$E208</f>
        <v>1.0271308894184314</v>
      </c>
      <c r="K208" s="11">
        <f>G208/$E208</f>
        <v>1.0452181490307193</v>
      </c>
      <c r="L208" s="11">
        <f t="shared" si="7"/>
        <v>1.0664273098029273</v>
      </c>
      <c r="M208" s="11">
        <f t="shared" si="8"/>
        <v>1.0942395283741404</v>
      </c>
    </row>
    <row r="209" spans="1:13" x14ac:dyDescent="0.25">
      <c r="A209" s="5" t="s">
        <v>311</v>
      </c>
      <c r="B209" s="6" t="s">
        <v>390</v>
      </c>
      <c r="C209" s="6" t="s">
        <v>247</v>
      </c>
      <c r="D209" s="5"/>
      <c r="E209" s="7">
        <v>1686271675</v>
      </c>
      <c r="F209" s="12">
        <f>E209+(G209-E209)*0.6</f>
        <v>1804209856</v>
      </c>
      <c r="G209" s="7">
        <v>1882835310</v>
      </c>
      <c r="H209" s="7">
        <v>1988674944</v>
      </c>
      <c r="I209" s="7">
        <v>2164735058</v>
      </c>
      <c r="J209" s="11">
        <f>F209/$E209</f>
        <v>1.0699402016581936</v>
      </c>
      <c r="K209" s="11">
        <f>G209/$E209</f>
        <v>1.1165670027636561</v>
      </c>
      <c r="L209" s="11">
        <f t="shared" si="7"/>
        <v>1.1793324726278167</v>
      </c>
      <c r="M209" s="11">
        <f t="shared" si="8"/>
        <v>1.2837403901717082</v>
      </c>
    </row>
    <row r="210" spans="1:13" x14ac:dyDescent="0.25">
      <c r="A210" s="5" t="s">
        <v>311</v>
      </c>
      <c r="B210" s="6" t="s">
        <v>391</v>
      </c>
      <c r="C210" s="6" t="s">
        <v>93</v>
      </c>
      <c r="D210" s="5" t="s">
        <v>702</v>
      </c>
      <c r="E210" s="7">
        <v>7075095729</v>
      </c>
      <c r="F210" s="12">
        <f>E210+(G210-E210)*0.6</f>
        <v>7356947836.8000002</v>
      </c>
      <c r="G210" s="7">
        <v>7544849242</v>
      </c>
      <c r="H210" s="7">
        <v>7811456564</v>
      </c>
      <c r="I210" s="7">
        <v>8220134464</v>
      </c>
      <c r="J210" s="11">
        <f>F210/$E210</f>
        <v>1.0398372147312045</v>
      </c>
      <c r="K210" s="11">
        <f>G210/$E210</f>
        <v>1.0663953578853407</v>
      </c>
      <c r="L210" s="11">
        <f t="shared" si="7"/>
        <v>1.1040778617286748</v>
      </c>
      <c r="M210" s="11">
        <f t="shared" si="8"/>
        <v>1.1618407409396057</v>
      </c>
    </row>
    <row r="211" spans="1:13" x14ac:dyDescent="0.25">
      <c r="A211" s="5" t="s">
        <v>311</v>
      </c>
      <c r="B211" s="6" t="s">
        <v>392</v>
      </c>
      <c r="C211" s="6" t="s">
        <v>393</v>
      </c>
      <c r="D211" s="5"/>
      <c r="E211" s="7">
        <v>300036562</v>
      </c>
      <c r="F211" s="12">
        <f>E211+(G211-E211)*0.6</f>
        <v>350559377.80000001</v>
      </c>
      <c r="G211" s="7">
        <v>384241255</v>
      </c>
      <c r="H211" s="7">
        <v>412126085</v>
      </c>
      <c r="I211" s="7">
        <v>460785116</v>
      </c>
      <c r="J211" s="11">
        <f>F211/$E211</f>
        <v>1.1683888638878619</v>
      </c>
      <c r="K211" s="11">
        <f>G211/$E211</f>
        <v>1.2806481064797697</v>
      </c>
      <c r="L211" s="11">
        <f t="shared" si="7"/>
        <v>1.3735862131362511</v>
      </c>
      <c r="M211" s="11">
        <f t="shared" si="8"/>
        <v>1.5357632180840681</v>
      </c>
    </row>
    <row r="212" spans="1:13" x14ac:dyDescent="0.25">
      <c r="A212" s="5" t="s">
        <v>311</v>
      </c>
      <c r="B212" s="6" t="s">
        <v>394</v>
      </c>
      <c r="C212" s="6" t="s">
        <v>395</v>
      </c>
      <c r="D212" s="5" t="s">
        <v>702</v>
      </c>
      <c r="E212" s="7">
        <v>2020035990</v>
      </c>
      <c r="F212" s="12">
        <f>E212+(G212-E212)*0.6</f>
        <v>2190636389.4000001</v>
      </c>
      <c r="G212" s="7">
        <v>2304369989</v>
      </c>
      <c r="H212" s="7">
        <v>2427515834</v>
      </c>
      <c r="I212" s="7">
        <v>2628900046</v>
      </c>
      <c r="J212" s="11">
        <f>F212/$E212</f>
        <v>1.0844541385621551</v>
      </c>
      <c r="K212" s="11">
        <f>G212/$E212</f>
        <v>1.1407568976035918</v>
      </c>
      <c r="L212" s="11">
        <f t="shared" si="7"/>
        <v>1.2017191010542343</v>
      </c>
      <c r="M212" s="11">
        <f t="shared" si="8"/>
        <v>1.3014124792895398</v>
      </c>
    </row>
    <row r="213" spans="1:13" x14ac:dyDescent="0.25">
      <c r="A213" s="5" t="s">
        <v>311</v>
      </c>
      <c r="B213" s="6" t="s">
        <v>396</v>
      </c>
      <c r="C213" s="6" t="s">
        <v>397</v>
      </c>
      <c r="D213" s="5"/>
      <c r="E213" s="7">
        <v>802387137</v>
      </c>
      <c r="F213" s="12">
        <f>E213+(G213-E213)*0.6</f>
        <v>826145334</v>
      </c>
      <c r="G213" s="7">
        <v>841984132</v>
      </c>
      <c r="H213" s="7">
        <v>864740831</v>
      </c>
      <c r="I213" s="7">
        <v>898797828</v>
      </c>
      <c r="J213" s="11">
        <f>F213/$E213</f>
        <v>1.0296093941495974</v>
      </c>
      <c r="K213" s="11">
        <f>G213/$E213</f>
        <v>1.0493489902493289</v>
      </c>
      <c r="L213" s="11">
        <f t="shared" si="7"/>
        <v>1.0777102362746376</v>
      </c>
      <c r="M213" s="11">
        <f t="shared" si="8"/>
        <v>1.1201548311959044</v>
      </c>
    </row>
    <row r="214" spans="1:13" x14ac:dyDescent="0.25">
      <c r="A214" s="5" t="s">
        <v>311</v>
      </c>
      <c r="B214" s="6" t="s">
        <v>398</v>
      </c>
      <c r="C214" s="6" t="s">
        <v>399</v>
      </c>
      <c r="D214" s="5"/>
      <c r="E214" s="7">
        <v>575614148</v>
      </c>
      <c r="F214" s="12">
        <f>E214+(G214-E214)*0.6</f>
        <v>592548287</v>
      </c>
      <c r="G214" s="7">
        <v>603837713</v>
      </c>
      <c r="H214" s="7">
        <v>621064167</v>
      </c>
      <c r="I214" s="7">
        <v>646540442</v>
      </c>
      <c r="J214" s="11">
        <f>F214/$E214</f>
        <v>1.0294192543022762</v>
      </c>
      <c r="K214" s="11">
        <f>G214/$E214</f>
        <v>1.0490320905037935</v>
      </c>
      <c r="L214" s="11">
        <f t="shared" si="7"/>
        <v>1.0789591763126711</v>
      </c>
      <c r="M214" s="11">
        <f t="shared" si="8"/>
        <v>1.1232184689108788</v>
      </c>
    </row>
    <row r="215" spans="1:13" x14ac:dyDescent="0.25">
      <c r="A215" s="5" t="s">
        <v>311</v>
      </c>
      <c r="B215" s="6" t="s">
        <v>400</v>
      </c>
      <c r="C215" s="6" t="s">
        <v>401</v>
      </c>
      <c r="D215" s="5" t="s">
        <v>702</v>
      </c>
      <c r="E215" s="7">
        <v>5974444870</v>
      </c>
      <c r="F215" s="12">
        <f>E215+(G215-E215)*0.6</f>
        <v>6067708966</v>
      </c>
      <c r="G215" s="7">
        <v>6129885030</v>
      </c>
      <c r="H215" s="7">
        <v>6220662688</v>
      </c>
      <c r="I215" s="7">
        <v>6338427204</v>
      </c>
      <c r="J215" s="11">
        <f>F215/$E215</f>
        <v>1.0156105040768415</v>
      </c>
      <c r="K215" s="11">
        <f>G215/$E215</f>
        <v>1.0260175067947359</v>
      </c>
      <c r="L215" s="11">
        <f t="shared" si="7"/>
        <v>1.0412118319538533</v>
      </c>
      <c r="M215" s="11">
        <f t="shared" si="8"/>
        <v>1.0609232057404523</v>
      </c>
    </row>
    <row r="216" spans="1:13" x14ac:dyDescent="0.25">
      <c r="A216" s="5" t="s">
        <v>311</v>
      </c>
      <c r="B216" s="6" t="s">
        <v>402</v>
      </c>
      <c r="C216" s="6" t="s">
        <v>403</v>
      </c>
      <c r="D216" s="5"/>
      <c r="E216" s="7">
        <v>676686306</v>
      </c>
      <c r="F216" s="12">
        <f>E216+(G216-E216)*0.6</f>
        <v>759887161.79999995</v>
      </c>
      <c r="G216" s="7">
        <v>815354399</v>
      </c>
      <c r="H216" s="7">
        <v>867390886</v>
      </c>
      <c r="I216" s="7">
        <v>956281570</v>
      </c>
      <c r="J216" s="11">
        <f>F216/$E216</f>
        <v>1.1229533611989482</v>
      </c>
      <c r="K216" s="11">
        <f>G216/$E216</f>
        <v>1.2049222686649137</v>
      </c>
      <c r="L216" s="11">
        <f t="shared" si="7"/>
        <v>1.2818212490914513</v>
      </c>
      <c r="M216" s="11">
        <f t="shared" si="8"/>
        <v>1.4131829793523263</v>
      </c>
    </row>
    <row r="217" spans="1:13" x14ac:dyDescent="0.25">
      <c r="A217" s="5" t="s">
        <v>311</v>
      </c>
      <c r="B217" s="6" t="s">
        <v>404</v>
      </c>
      <c r="C217" s="6" t="s">
        <v>405</v>
      </c>
      <c r="D217" s="5"/>
      <c r="E217" s="7">
        <v>250230936</v>
      </c>
      <c r="F217" s="12">
        <f>E217+(G217-E217)*0.6</f>
        <v>245811277.19999999</v>
      </c>
      <c r="G217" s="7">
        <v>242864838</v>
      </c>
      <c r="H217" s="7">
        <v>246523127</v>
      </c>
      <c r="I217" s="7">
        <v>250149120</v>
      </c>
      <c r="J217" s="11">
        <f>F217/$E217</f>
        <v>0.98233768026188417</v>
      </c>
      <c r="K217" s="11">
        <f>G217/$E217</f>
        <v>0.97056280043647358</v>
      </c>
      <c r="L217" s="11">
        <f t="shared" si="7"/>
        <v>0.98518245162140938</v>
      </c>
      <c r="M217" s="11">
        <f t="shared" si="8"/>
        <v>0.99967303802915874</v>
      </c>
    </row>
    <row r="218" spans="1:13" x14ac:dyDescent="0.25">
      <c r="A218" s="5" t="s">
        <v>311</v>
      </c>
      <c r="B218" s="6" t="s">
        <v>406</v>
      </c>
      <c r="C218" s="6" t="s">
        <v>407</v>
      </c>
      <c r="D218" s="5"/>
      <c r="E218" s="7">
        <v>1397759733</v>
      </c>
      <c r="F218" s="12">
        <f>E218+(G218-E218)*0.6</f>
        <v>1473378130.2</v>
      </c>
      <c r="G218" s="7">
        <v>1523790395</v>
      </c>
      <c r="H218" s="7">
        <v>1578727447</v>
      </c>
      <c r="I218" s="7">
        <v>1666806062</v>
      </c>
      <c r="J218" s="11">
        <f>F218/$E218</f>
        <v>1.0540997107118695</v>
      </c>
      <c r="K218" s="11">
        <f>G218/$E218</f>
        <v>1.0901661845197825</v>
      </c>
      <c r="L218" s="11">
        <f t="shared" si="7"/>
        <v>1.1294698292757301</v>
      </c>
      <c r="M218" s="11">
        <f t="shared" si="8"/>
        <v>1.1924839603316859</v>
      </c>
    </row>
    <row r="219" spans="1:13" x14ac:dyDescent="0.25">
      <c r="A219" s="5" t="s">
        <v>311</v>
      </c>
      <c r="B219" s="6" t="s">
        <v>408</v>
      </c>
      <c r="C219" s="6" t="s">
        <v>409</v>
      </c>
      <c r="D219" s="5"/>
      <c r="E219" s="7">
        <v>447048656</v>
      </c>
      <c r="F219" s="12">
        <f>E219+(G219-E219)*0.6</f>
        <v>458145253.39999998</v>
      </c>
      <c r="G219" s="7">
        <v>465542985</v>
      </c>
      <c r="H219" s="7">
        <v>477513673</v>
      </c>
      <c r="I219" s="7">
        <v>494609805</v>
      </c>
      <c r="J219" s="11">
        <f>F219/$E219</f>
        <v>1.0248219008178832</v>
      </c>
      <c r="K219" s="11">
        <f>G219/$E219</f>
        <v>1.0413698346964722</v>
      </c>
      <c r="L219" s="11">
        <f t="shared" si="7"/>
        <v>1.0681469826407441</v>
      </c>
      <c r="M219" s="11">
        <f t="shared" si="8"/>
        <v>1.106389200284275</v>
      </c>
    </row>
    <row r="220" spans="1:13" x14ac:dyDescent="0.25">
      <c r="A220" s="5" t="s">
        <v>311</v>
      </c>
      <c r="B220" s="6" t="s">
        <v>410</v>
      </c>
      <c r="C220" s="6" t="s">
        <v>58</v>
      </c>
      <c r="D220" s="5"/>
      <c r="E220" s="7">
        <v>1101145814</v>
      </c>
      <c r="F220" s="12">
        <f>E220+(G220-E220)*0.6</f>
        <v>1129256256.8</v>
      </c>
      <c r="G220" s="7">
        <v>1147996552</v>
      </c>
      <c r="H220" s="7">
        <v>1183688603</v>
      </c>
      <c r="I220" s="7">
        <v>1237884367</v>
      </c>
      <c r="J220" s="11">
        <f>F220/$E220</f>
        <v>1.0255283564107522</v>
      </c>
      <c r="K220" s="11">
        <f>G220/$E220</f>
        <v>1.0425472606845871</v>
      </c>
      <c r="L220" s="11">
        <f t="shared" si="7"/>
        <v>1.0749608162248347</v>
      </c>
      <c r="M220" s="11">
        <f t="shared" si="8"/>
        <v>1.1241784251109181</v>
      </c>
    </row>
    <row r="221" spans="1:13" x14ac:dyDescent="0.25">
      <c r="A221" s="5" t="s">
        <v>311</v>
      </c>
      <c r="B221" s="6" t="s">
        <v>411</v>
      </c>
      <c r="C221" s="6" t="s">
        <v>155</v>
      </c>
      <c r="D221" s="5"/>
      <c r="E221" s="7">
        <v>98516543</v>
      </c>
      <c r="F221" s="12">
        <f>E221+(G221-E221)*0.6</f>
        <v>99517014.799999997</v>
      </c>
      <c r="G221" s="7">
        <v>100183996</v>
      </c>
      <c r="H221" s="7">
        <v>101754360</v>
      </c>
      <c r="I221" s="7">
        <v>104143986</v>
      </c>
      <c r="J221" s="11">
        <f>F221/$E221</f>
        <v>1.0101553685252638</v>
      </c>
      <c r="K221" s="11">
        <f>G221/$E221</f>
        <v>1.016925614208773</v>
      </c>
      <c r="L221" s="11">
        <f t="shared" si="7"/>
        <v>1.0328657188062313</v>
      </c>
      <c r="M221" s="11">
        <f t="shared" si="8"/>
        <v>1.0571218074511608</v>
      </c>
    </row>
    <row r="222" spans="1:13" x14ac:dyDescent="0.25">
      <c r="A222" s="5" t="s">
        <v>311</v>
      </c>
      <c r="B222" s="6" t="s">
        <v>412</v>
      </c>
      <c r="C222" s="6" t="s">
        <v>413</v>
      </c>
      <c r="D222" s="5"/>
      <c r="E222" s="7">
        <v>589595832</v>
      </c>
      <c r="F222" s="12">
        <f>E222+(G222-E222)*0.6</f>
        <v>638565021</v>
      </c>
      <c r="G222" s="7">
        <v>671211147</v>
      </c>
      <c r="H222" s="7">
        <v>702950608</v>
      </c>
      <c r="I222" s="7">
        <v>754952389</v>
      </c>
      <c r="J222" s="11">
        <f>F222/$E222</f>
        <v>1.0830555209895039</v>
      </c>
      <c r="K222" s="11">
        <f>G222/$E222</f>
        <v>1.1384258683158397</v>
      </c>
      <c r="L222" s="11">
        <f t="shared" si="7"/>
        <v>1.1922584418812512</v>
      </c>
      <c r="M222" s="11">
        <f t="shared" si="8"/>
        <v>1.2804574727726366</v>
      </c>
    </row>
    <row r="223" spans="1:13" x14ac:dyDescent="0.25">
      <c r="A223" s="5" t="s">
        <v>311</v>
      </c>
      <c r="B223" s="6" t="s">
        <v>414</v>
      </c>
      <c r="C223" s="6" t="s">
        <v>296</v>
      </c>
      <c r="D223" s="5"/>
      <c r="E223" s="7">
        <v>576168825</v>
      </c>
      <c r="F223" s="12">
        <f>E223+(G223-E223)*0.6</f>
        <v>650305104</v>
      </c>
      <c r="G223" s="7">
        <v>699729290</v>
      </c>
      <c r="H223" s="7">
        <v>711234605</v>
      </c>
      <c r="I223" s="7">
        <v>726118672</v>
      </c>
      <c r="J223" s="11">
        <f>F223/$E223</f>
        <v>1.1286711043416833</v>
      </c>
      <c r="K223" s="11">
        <f>G223/$E223</f>
        <v>1.214451840569472</v>
      </c>
      <c r="L223" s="11">
        <f t="shared" si="7"/>
        <v>1.2344204929865825</v>
      </c>
      <c r="M223" s="11">
        <f t="shared" si="8"/>
        <v>1.2602533155104323</v>
      </c>
    </row>
    <row r="224" spans="1:13" x14ac:dyDescent="0.25">
      <c r="A224" s="5" t="s">
        <v>311</v>
      </c>
      <c r="B224" s="6" t="s">
        <v>415</v>
      </c>
      <c r="C224" s="6" t="s">
        <v>191</v>
      </c>
      <c r="D224" s="5"/>
      <c r="E224" s="7">
        <v>573959955</v>
      </c>
      <c r="F224" s="12">
        <f>E224+(G224-E224)*0.6</f>
        <v>605496814.79999995</v>
      </c>
      <c r="G224" s="7">
        <v>626521388</v>
      </c>
      <c r="H224" s="7">
        <v>656303650</v>
      </c>
      <c r="I224" s="7">
        <v>704730505</v>
      </c>
      <c r="J224" s="11">
        <f>F224/$E224</f>
        <v>1.0549460977639109</v>
      </c>
      <c r="K224" s="11">
        <f>G224/$E224</f>
        <v>1.0915768296065185</v>
      </c>
      <c r="L224" s="11">
        <f t="shared" si="7"/>
        <v>1.1434659235068063</v>
      </c>
      <c r="M224" s="11">
        <f t="shared" si="8"/>
        <v>1.2278391529945674</v>
      </c>
    </row>
    <row r="225" spans="1:13" x14ac:dyDescent="0.25">
      <c r="A225" s="5" t="s">
        <v>311</v>
      </c>
      <c r="B225" s="6" t="s">
        <v>416</v>
      </c>
      <c r="C225" s="6" t="s">
        <v>417</v>
      </c>
      <c r="D225" s="5"/>
      <c r="E225" s="7">
        <v>656239728</v>
      </c>
      <c r="F225" s="12">
        <f>E225+(G225-E225)*0.6</f>
        <v>679734997.20000005</v>
      </c>
      <c r="G225" s="7">
        <v>695398510</v>
      </c>
      <c r="H225" s="7">
        <v>717563920</v>
      </c>
      <c r="I225" s="7">
        <v>751623289</v>
      </c>
      <c r="J225" s="11">
        <f>F225/$E225</f>
        <v>1.0358028753784929</v>
      </c>
      <c r="K225" s="11">
        <f>G225/$E225</f>
        <v>1.0596714589641547</v>
      </c>
      <c r="L225" s="11">
        <f t="shared" si="7"/>
        <v>1.0934478505086787</v>
      </c>
      <c r="M225" s="11">
        <f t="shared" si="8"/>
        <v>1.1453486537468516</v>
      </c>
    </row>
    <row r="226" spans="1:13" x14ac:dyDescent="0.25">
      <c r="A226" s="5" t="s">
        <v>311</v>
      </c>
      <c r="B226" s="6" t="s">
        <v>418</v>
      </c>
      <c r="C226" s="6" t="s">
        <v>193</v>
      </c>
      <c r="D226" s="5"/>
      <c r="E226" s="7">
        <v>438008173</v>
      </c>
      <c r="F226" s="12">
        <f>E226+(G226-E226)*0.6</f>
        <v>444882685.60000002</v>
      </c>
      <c r="G226" s="7">
        <v>449465694</v>
      </c>
      <c r="H226" s="7">
        <v>455667240</v>
      </c>
      <c r="I226" s="7">
        <v>462718075</v>
      </c>
      <c r="J226" s="11">
        <f>F226/$E226</f>
        <v>1.0156949413818359</v>
      </c>
      <c r="K226" s="11">
        <f>G226/$E226</f>
        <v>1.026158235636393</v>
      </c>
      <c r="L226" s="11">
        <f t="shared" si="7"/>
        <v>1.0403167522629766</v>
      </c>
      <c r="M226" s="11">
        <f t="shared" si="8"/>
        <v>1.0564142486902863</v>
      </c>
    </row>
    <row r="227" spans="1:13" x14ac:dyDescent="0.25">
      <c r="A227" s="5" t="s">
        <v>311</v>
      </c>
      <c r="B227" s="6" t="s">
        <v>419</v>
      </c>
      <c r="C227" s="6" t="s">
        <v>31</v>
      </c>
      <c r="D227" s="5" t="s">
        <v>702</v>
      </c>
      <c r="E227" s="7">
        <v>2245401805</v>
      </c>
      <c r="F227" s="12">
        <f>E227+(G227-E227)*0.6</f>
        <v>2286826122.4000001</v>
      </c>
      <c r="G227" s="7">
        <v>2314442334</v>
      </c>
      <c r="H227" s="7">
        <v>2398649306</v>
      </c>
      <c r="I227" s="7">
        <v>2531054932</v>
      </c>
      <c r="J227" s="11">
        <f>F227/$E227</f>
        <v>1.0184485098870757</v>
      </c>
      <c r="K227" s="11">
        <f>G227/$E227</f>
        <v>1.0307475164784594</v>
      </c>
      <c r="L227" s="11">
        <f t="shared" si="7"/>
        <v>1.0682494779592466</v>
      </c>
      <c r="M227" s="11">
        <f t="shared" si="8"/>
        <v>1.127216931225367</v>
      </c>
    </row>
    <row r="228" spans="1:13" x14ac:dyDescent="0.25">
      <c r="A228" s="5" t="s">
        <v>311</v>
      </c>
      <c r="B228" s="6" t="s">
        <v>420</v>
      </c>
      <c r="C228" s="6" t="s">
        <v>304</v>
      </c>
      <c r="D228" s="5"/>
      <c r="E228" s="7">
        <v>531671308</v>
      </c>
      <c r="F228" s="12">
        <f>E228+(G228-E228)*0.6</f>
        <v>561601520.20000005</v>
      </c>
      <c r="G228" s="7">
        <v>581554995</v>
      </c>
      <c r="H228" s="7">
        <v>600702092</v>
      </c>
      <c r="I228" s="7">
        <v>629901935</v>
      </c>
      <c r="J228" s="11">
        <f>F228/$E228</f>
        <v>1.0562945785293345</v>
      </c>
      <c r="K228" s="11">
        <f>G228/$E228</f>
        <v>1.0938242975488908</v>
      </c>
      <c r="L228" s="11">
        <f t="shared" si="7"/>
        <v>1.1298373317523465</v>
      </c>
      <c r="M228" s="11">
        <f t="shared" si="8"/>
        <v>1.1847581871015691</v>
      </c>
    </row>
    <row r="229" spans="1:13" x14ac:dyDescent="0.25">
      <c r="A229" s="5" t="s">
        <v>311</v>
      </c>
      <c r="B229" s="6" t="s">
        <v>421</v>
      </c>
      <c r="C229" s="6" t="s">
        <v>422</v>
      </c>
      <c r="D229" s="5" t="s">
        <v>702</v>
      </c>
      <c r="E229" s="7">
        <v>3512479074</v>
      </c>
      <c r="F229" s="12">
        <f>E229+(G229-E229)*0.6</f>
        <v>3599026023.5999999</v>
      </c>
      <c r="G229" s="7">
        <v>3656723990</v>
      </c>
      <c r="H229" s="7">
        <v>3754424587</v>
      </c>
      <c r="I229" s="7">
        <v>3897629335</v>
      </c>
      <c r="J229" s="11">
        <f>F229/$E229</f>
        <v>1.0246398477476024</v>
      </c>
      <c r="K229" s="11">
        <f>G229/$E229</f>
        <v>1.041066412912671</v>
      </c>
      <c r="L229" s="11">
        <f t="shared" si="7"/>
        <v>1.0688816952080722</v>
      </c>
      <c r="M229" s="11">
        <f t="shared" si="8"/>
        <v>1.109651973118061</v>
      </c>
    </row>
    <row r="230" spans="1:13" x14ac:dyDescent="0.25">
      <c r="A230" s="5" t="s">
        <v>311</v>
      </c>
      <c r="B230" s="6" t="s">
        <v>423</v>
      </c>
      <c r="C230" s="6" t="s">
        <v>308</v>
      </c>
      <c r="D230" s="5"/>
      <c r="E230" s="7">
        <v>285097579</v>
      </c>
      <c r="F230" s="12">
        <f>E230+(G230-E230)*0.6</f>
        <v>335138855.19999999</v>
      </c>
      <c r="G230" s="7">
        <v>368499706</v>
      </c>
      <c r="H230" s="7">
        <v>374455947</v>
      </c>
      <c r="I230" s="7">
        <v>381624884</v>
      </c>
      <c r="J230" s="11">
        <f>F230/$E230</f>
        <v>1.1755233291546119</v>
      </c>
      <c r="K230" s="11">
        <f>G230/$E230</f>
        <v>1.2925388819243533</v>
      </c>
      <c r="L230" s="11">
        <f t="shared" si="7"/>
        <v>1.3134308201193108</v>
      </c>
      <c r="M230" s="11">
        <f t="shared" si="8"/>
        <v>1.3385763756345332</v>
      </c>
    </row>
    <row r="231" spans="1:13" x14ac:dyDescent="0.25">
      <c r="A231" s="5" t="s">
        <v>311</v>
      </c>
      <c r="B231" s="6" t="s">
        <v>424</v>
      </c>
      <c r="C231" s="6" t="s">
        <v>63</v>
      </c>
      <c r="D231" s="5" t="s">
        <v>702</v>
      </c>
      <c r="E231" s="7">
        <v>3304128292</v>
      </c>
      <c r="F231" s="12">
        <f>E231+(G231-E231)*0.6</f>
        <v>3558723205</v>
      </c>
      <c r="G231" s="7">
        <v>3728453147</v>
      </c>
      <c r="H231" s="7">
        <v>3911858650</v>
      </c>
      <c r="I231" s="7">
        <v>4209067393</v>
      </c>
      <c r="J231" s="11">
        <f>F231/$E231</f>
        <v>1.0770535797948368</v>
      </c>
      <c r="K231" s="11">
        <f>G231/$E231</f>
        <v>1.1284226329913947</v>
      </c>
      <c r="L231" s="11">
        <f t="shared" si="7"/>
        <v>1.1839306177884936</v>
      </c>
      <c r="M231" s="11">
        <f t="shared" si="8"/>
        <v>1.2738813451012332</v>
      </c>
    </row>
    <row r="232" spans="1:13" x14ac:dyDescent="0.25">
      <c r="A232" s="5" t="s">
        <v>425</v>
      </c>
      <c r="B232" s="6" t="s">
        <v>426</v>
      </c>
      <c r="C232" s="6" t="s">
        <v>116</v>
      </c>
      <c r="D232" s="5"/>
      <c r="E232" s="7">
        <v>296711420.00000006</v>
      </c>
      <c r="F232" s="7">
        <v>321012085.29800004</v>
      </c>
      <c r="G232" s="7">
        <v>328941083.80486065</v>
      </c>
      <c r="H232" s="7">
        <v>335026493.85525054</v>
      </c>
      <c r="I232" s="7">
        <v>346584907.89325666</v>
      </c>
      <c r="J232" s="11">
        <f>F232/$E232</f>
        <v>1.0818999999999999</v>
      </c>
      <c r="K232" s="11">
        <f>G232/$E232</f>
        <v>1.1086229299999999</v>
      </c>
      <c r="L232" s="11">
        <f t="shared" si="7"/>
        <v>1.1291324542049999</v>
      </c>
      <c r="M232" s="11">
        <f t="shared" si="8"/>
        <v>1.1680875238750723</v>
      </c>
    </row>
    <row r="233" spans="1:13" x14ac:dyDescent="0.25">
      <c r="A233" s="5" t="s">
        <v>425</v>
      </c>
      <c r="B233" s="6" t="s">
        <v>427</v>
      </c>
      <c r="C233" s="6" t="s">
        <v>24</v>
      </c>
      <c r="D233" s="5"/>
      <c r="E233" s="7">
        <v>2202521945.5000005</v>
      </c>
      <c r="F233" s="7">
        <v>2409956179.2361007</v>
      </c>
      <c r="G233" s="7">
        <v>2582027050.433557</v>
      </c>
      <c r="H233" s="7">
        <v>2719132686.8115792</v>
      </c>
      <c r="I233" s="7">
        <v>2863518632.4812737</v>
      </c>
      <c r="J233" s="11">
        <f>F233/$E233</f>
        <v>1.0941803254945595</v>
      </c>
      <c r="K233" s="11">
        <f>G233/$E233</f>
        <v>1.1723048007348704</v>
      </c>
      <c r="L233" s="11">
        <f t="shared" si="7"/>
        <v>1.2345541856538922</v>
      </c>
      <c r="M233" s="11">
        <f t="shared" si="8"/>
        <v>1.3001090129121136</v>
      </c>
    </row>
    <row r="234" spans="1:13" x14ac:dyDescent="0.25">
      <c r="A234" s="5" t="s">
        <v>425</v>
      </c>
      <c r="B234" s="6" t="s">
        <v>428</v>
      </c>
      <c r="C234" s="6" t="s">
        <v>429</v>
      </c>
      <c r="D234" s="5"/>
      <c r="E234" s="7">
        <v>732796958.49999988</v>
      </c>
      <c r="F234" s="7">
        <v>785704898.90369987</v>
      </c>
      <c r="G234" s="7">
        <v>820275914.45546281</v>
      </c>
      <c r="H234" s="7">
        <v>847180964.44960201</v>
      </c>
      <c r="I234" s="7">
        <v>878103069.65201235</v>
      </c>
      <c r="J234" s="11">
        <f>F234/$E234</f>
        <v>1.0722</v>
      </c>
      <c r="K234" s="11">
        <f>G234/$E234</f>
        <v>1.1193768000000002</v>
      </c>
      <c r="L234" s="11">
        <f t="shared" si="7"/>
        <v>1.1560923590400003</v>
      </c>
      <c r="M234" s="11">
        <f t="shared" si="8"/>
        <v>1.19828973014496</v>
      </c>
    </row>
    <row r="235" spans="1:13" x14ac:dyDescent="0.25">
      <c r="A235" s="5" t="s">
        <v>425</v>
      </c>
      <c r="B235" s="6" t="s">
        <v>430</v>
      </c>
      <c r="C235" s="6" t="s">
        <v>431</v>
      </c>
      <c r="D235" s="5"/>
      <c r="E235" s="7">
        <v>5432408149.999999</v>
      </c>
      <c r="F235" s="7">
        <v>5729560875.8049994</v>
      </c>
      <c r="G235" s="7">
        <v>5949576013.4359112</v>
      </c>
      <c r="H235" s="7">
        <v>6120328845.0215225</v>
      </c>
      <c r="I235" s="7">
        <v>6397579741.7009974</v>
      </c>
      <c r="J235" s="11">
        <f>F235/$E235</f>
        <v>1.0547</v>
      </c>
      <c r="K235" s="11">
        <f>G235/$E235</f>
        <v>1.0952004800000001</v>
      </c>
      <c r="L235" s="11">
        <f t="shared" si="7"/>
        <v>1.1266327337760003</v>
      </c>
      <c r="M235" s="11">
        <f t="shared" si="8"/>
        <v>1.1776691966160528</v>
      </c>
    </row>
    <row r="236" spans="1:13" x14ac:dyDescent="0.25">
      <c r="A236" s="5" t="s">
        <v>425</v>
      </c>
      <c r="B236" s="6" t="s">
        <v>432</v>
      </c>
      <c r="C236" s="6" t="s">
        <v>31</v>
      </c>
      <c r="D236" s="5"/>
      <c r="E236" s="7">
        <v>1894820485.0000002</v>
      </c>
      <c r="F236" s="7">
        <v>2232477495.427</v>
      </c>
      <c r="G236" s="7">
        <v>2372611989.991981</v>
      </c>
      <c r="H236" s="7">
        <v>2483412969.9246068</v>
      </c>
      <c r="I236" s="7">
        <v>2634175992.4725099</v>
      </c>
      <c r="J236" s="11">
        <f>F236/$E236</f>
        <v>1.1781999999999999</v>
      </c>
      <c r="K236" s="11">
        <f>G236/$E236</f>
        <v>1.2521566073273589</v>
      </c>
      <c r="L236" s="11">
        <f t="shared" si="7"/>
        <v>1.3106323208895467</v>
      </c>
      <c r="M236" s="11">
        <f t="shared" si="8"/>
        <v>1.3901981814770752</v>
      </c>
    </row>
    <row r="237" spans="1:13" x14ac:dyDescent="0.25">
      <c r="A237" s="5" t="s">
        <v>433</v>
      </c>
      <c r="B237" s="6" t="s">
        <v>434</v>
      </c>
      <c r="C237" s="6" t="s">
        <v>435</v>
      </c>
      <c r="D237" s="5"/>
      <c r="E237" s="7">
        <v>422629026</v>
      </c>
      <c r="F237" s="7">
        <v>429454551.27695525</v>
      </c>
      <c r="G237" s="7">
        <v>462021144.56404603</v>
      </c>
      <c r="H237" s="7">
        <v>489034689.1506725</v>
      </c>
      <c r="I237" s="7"/>
      <c r="J237" s="11">
        <f>F237/$E237</f>
        <v>1.0161501573650913</v>
      </c>
      <c r="K237" s="11">
        <f>G237/$E237</f>
        <v>1.0932073192815821</v>
      </c>
      <c r="L237" s="11">
        <f t="shared" si="7"/>
        <v>1.1571251832349831</v>
      </c>
      <c r="M237" s="11">
        <f t="shared" si="8"/>
        <v>0</v>
      </c>
    </row>
    <row r="238" spans="1:13" x14ac:dyDescent="0.25">
      <c r="A238" s="5" t="s">
        <v>433</v>
      </c>
      <c r="B238" s="6" t="s">
        <v>436</v>
      </c>
      <c r="C238" s="6" t="s">
        <v>437</v>
      </c>
      <c r="D238" s="5"/>
      <c r="E238" s="7">
        <v>420609853</v>
      </c>
      <c r="F238" s="7">
        <v>427402768.31525791</v>
      </c>
      <c r="G238" s="7">
        <v>459813769.86155033</v>
      </c>
      <c r="H238" s="7">
        <v>486698253.22306436</v>
      </c>
      <c r="I238" s="7"/>
      <c r="J238" s="11">
        <f>F238/$E238</f>
        <v>1.0161501573650913</v>
      </c>
      <c r="K238" s="11">
        <f>G238/$E238</f>
        <v>1.0932073192815821</v>
      </c>
      <c r="L238" s="11">
        <f t="shared" si="7"/>
        <v>1.1571251832349831</v>
      </c>
      <c r="M238" s="11">
        <f t="shared" si="8"/>
        <v>0</v>
      </c>
    </row>
    <row r="239" spans="1:13" x14ac:dyDescent="0.25">
      <c r="A239" s="5" t="s">
        <v>433</v>
      </c>
      <c r="B239" s="6" t="s">
        <v>438</v>
      </c>
      <c r="C239" s="6" t="s">
        <v>439</v>
      </c>
      <c r="D239" s="5"/>
      <c r="E239" s="7">
        <v>414628486</v>
      </c>
      <c r="F239" s="7">
        <v>421324801.29694951</v>
      </c>
      <c r="G239" s="7">
        <v>453274895.67784101</v>
      </c>
      <c r="H239" s="7">
        <v>479777062.83719367</v>
      </c>
      <c r="I239" s="7"/>
      <c r="J239" s="11">
        <f>F239/$E239</f>
        <v>1.0161501573650913</v>
      </c>
      <c r="K239" s="11">
        <f>G239/$E239</f>
        <v>1.0932073192815821</v>
      </c>
      <c r="L239" s="11">
        <f t="shared" si="7"/>
        <v>1.1571251832349831</v>
      </c>
      <c r="M239" s="11">
        <f t="shared" si="8"/>
        <v>0</v>
      </c>
    </row>
    <row r="240" spans="1:13" x14ac:dyDescent="0.25">
      <c r="A240" s="5" t="s">
        <v>433</v>
      </c>
      <c r="B240" s="6" t="s">
        <v>440</v>
      </c>
      <c r="C240" s="6" t="s">
        <v>441</v>
      </c>
      <c r="D240" s="5"/>
      <c r="E240" s="7">
        <v>1514122630</v>
      </c>
      <c r="F240" s="7">
        <v>1538575948.7445462</v>
      </c>
      <c r="G240" s="7">
        <v>1655249941.4058788</v>
      </c>
      <c r="H240" s="7">
        <v>1752029425.6789846</v>
      </c>
      <c r="I240" s="7"/>
      <c r="J240" s="11">
        <f>F240/$E240</f>
        <v>1.0161501573650915</v>
      </c>
      <c r="K240" s="11">
        <f>G240/$E240</f>
        <v>1.0932073192815821</v>
      </c>
      <c r="L240" s="11">
        <f t="shared" si="7"/>
        <v>1.1571251832349831</v>
      </c>
      <c r="M240" s="11">
        <f t="shared" si="8"/>
        <v>0</v>
      </c>
    </row>
    <row r="241" spans="1:13" x14ac:dyDescent="0.25">
      <c r="A241" s="5" t="s">
        <v>433</v>
      </c>
      <c r="B241" s="6" t="s">
        <v>442</v>
      </c>
      <c r="C241" s="6" t="s">
        <v>120</v>
      </c>
      <c r="D241" s="5"/>
      <c r="E241" s="7">
        <v>71940254</v>
      </c>
      <c r="F241" s="7">
        <v>73102100.42298463</v>
      </c>
      <c r="G241" s="7">
        <v>78645612.223776132</v>
      </c>
      <c r="H241" s="7">
        <v>83243879.591721237</v>
      </c>
      <c r="I241" s="7"/>
      <c r="J241" s="11">
        <f>F241/$E241</f>
        <v>1.0161501573650911</v>
      </c>
      <c r="K241" s="11">
        <f>G241/$E241</f>
        <v>1.0932073192815823</v>
      </c>
      <c r="L241" s="11">
        <f t="shared" si="7"/>
        <v>1.1571251832349831</v>
      </c>
      <c r="M241" s="11">
        <f t="shared" si="8"/>
        <v>0</v>
      </c>
    </row>
    <row r="242" spans="1:13" x14ac:dyDescent="0.25">
      <c r="A242" s="5" t="s">
        <v>433</v>
      </c>
      <c r="B242" s="6" t="s">
        <v>443</v>
      </c>
      <c r="C242" s="6" t="s">
        <v>40</v>
      </c>
      <c r="D242" s="5"/>
      <c r="E242" s="7">
        <v>480653629</v>
      </c>
      <c r="F242" s="7">
        <v>488416260.74645221</v>
      </c>
      <c r="G242" s="7">
        <v>525454065.26205409</v>
      </c>
      <c r="H242" s="7">
        <v>556176418.52918458</v>
      </c>
      <c r="I242" s="7"/>
      <c r="J242" s="11">
        <f>F242/$E242</f>
        <v>1.0161501573650913</v>
      </c>
      <c r="K242" s="11">
        <f>G242/$E242</f>
        <v>1.0932073192815821</v>
      </c>
      <c r="L242" s="11">
        <f t="shared" si="7"/>
        <v>1.1571251832349831</v>
      </c>
      <c r="M242" s="11">
        <f t="shared" si="8"/>
        <v>0</v>
      </c>
    </row>
    <row r="243" spans="1:13" x14ac:dyDescent="0.25">
      <c r="A243" s="5" t="s">
        <v>433</v>
      </c>
      <c r="B243" s="6" t="s">
        <v>444</v>
      </c>
      <c r="C243" s="6" t="s">
        <v>445</v>
      </c>
      <c r="D243" s="5"/>
      <c r="E243" s="7">
        <v>89948393</v>
      </c>
      <c r="F243" s="7">
        <v>91401073.701687068</v>
      </c>
      <c r="G243" s="7">
        <v>98332241.585216224</v>
      </c>
      <c r="H243" s="7">
        <v>104081550.73181728</v>
      </c>
      <c r="I243" s="7"/>
      <c r="J243" s="11">
        <f>F243/$E243</f>
        <v>1.0161501573650913</v>
      </c>
      <c r="K243" s="11">
        <f>G243/$E243</f>
        <v>1.0932073192815821</v>
      </c>
      <c r="L243" s="11">
        <f t="shared" si="7"/>
        <v>1.1571251832349831</v>
      </c>
      <c r="M243" s="11">
        <f t="shared" si="8"/>
        <v>0</v>
      </c>
    </row>
    <row r="244" spans="1:13" x14ac:dyDescent="0.25">
      <c r="A244" s="5" t="s">
        <v>433</v>
      </c>
      <c r="B244" s="6" t="s">
        <v>446</v>
      </c>
      <c r="C244" s="6" t="s">
        <v>447</v>
      </c>
      <c r="D244" s="5"/>
      <c r="E244" s="7">
        <v>274512687</v>
      </c>
      <c r="F244" s="7">
        <v>278946110.09376407</v>
      </c>
      <c r="G244" s="7">
        <v>300099278.66405398</v>
      </c>
      <c r="H244" s="7">
        <v>317645543.24520254</v>
      </c>
      <c r="I244" s="7"/>
      <c r="J244" s="11">
        <f>F244/$E244</f>
        <v>1.0161501573650913</v>
      </c>
      <c r="K244" s="11">
        <f>G244/$E244</f>
        <v>1.0932073192815819</v>
      </c>
      <c r="L244" s="11">
        <f t="shared" si="7"/>
        <v>1.1571251832349829</v>
      </c>
      <c r="M244" s="11">
        <f t="shared" si="8"/>
        <v>0</v>
      </c>
    </row>
    <row r="245" spans="1:13" x14ac:dyDescent="0.25">
      <c r="A245" s="5" t="s">
        <v>433</v>
      </c>
      <c r="B245" s="6" t="s">
        <v>448</v>
      </c>
      <c r="C245" s="6" t="s">
        <v>262</v>
      </c>
      <c r="D245" s="5"/>
      <c r="E245" s="7">
        <v>427487274</v>
      </c>
      <c r="F245" s="7">
        <v>434391260.74667388</v>
      </c>
      <c r="G245" s="7">
        <v>467332216.83653122</v>
      </c>
      <c r="H245" s="7">
        <v>494656290.25787342</v>
      </c>
      <c r="I245" s="7"/>
      <c r="J245" s="11">
        <f>F245/$E245</f>
        <v>1.0161501573650913</v>
      </c>
      <c r="K245" s="11">
        <f>G245/$E245</f>
        <v>1.0932073192815823</v>
      </c>
      <c r="L245" s="11">
        <f t="shared" si="7"/>
        <v>1.1571251832349831</v>
      </c>
      <c r="M245" s="11">
        <f t="shared" si="8"/>
        <v>0</v>
      </c>
    </row>
    <row r="246" spans="1:13" x14ac:dyDescent="0.25">
      <c r="A246" s="5" t="s">
        <v>433</v>
      </c>
      <c r="B246" s="6" t="s">
        <v>449</v>
      </c>
      <c r="C246" s="6" t="s">
        <v>264</v>
      </c>
      <c r="D246" s="5"/>
      <c r="E246" s="7">
        <v>302608861</v>
      </c>
      <c r="F246" s="7">
        <v>307496041.7252211</v>
      </c>
      <c r="G246" s="7">
        <v>330814221.7246629</v>
      </c>
      <c r="H246" s="7">
        <v>350156333.73315459</v>
      </c>
      <c r="I246" s="7"/>
      <c r="J246" s="11">
        <f>F246/$E246</f>
        <v>1.0161501573650915</v>
      </c>
      <c r="K246" s="11">
        <f>G246/$E246</f>
        <v>1.0932073192815821</v>
      </c>
      <c r="L246" s="11">
        <f t="shared" si="7"/>
        <v>1.1571251832349834</v>
      </c>
      <c r="M246" s="11">
        <f t="shared" si="8"/>
        <v>0</v>
      </c>
    </row>
    <row r="247" spans="1:13" x14ac:dyDescent="0.25">
      <c r="A247" s="5" t="s">
        <v>433</v>
      </c>
      <c r="B247" s="6" t="s">
        <v>450</v>
      </c>
      <c r="C247" s="6" t="s">
        <v>451</v>
      </c>
      <c r="D247" s="5"/>
      <c r="E247" s="7">
        <v>688578780</v>
      </c>
      <c r="F247" s="7">
        <v>699699435.65526247</v>
      </c>
      <c r="G247" s="7">
        <v>752759362.19798231</v>
      </c>
      <c r="H247" s="7">
        <v>796771846.97922122</v>
      </c>
      <c r="I247" s="7"/>
      <c r="J247" s="11">
        <f>F247/$E247</f>
        <v>1.0161501573650911</v>
      </c>
      <c r="K247" s="11">
        <f>G247/$E247</f>
        <v>1.0932073192815821</v>
      </c>
      <c r="L247" s="11">
        <f t="shared" si="7"/>
        <v>1.1571251832349834</v>
      </c>
      <c r="M247" s="11">
        <f t="shared" si="8"/>
        <v>0</v>
      </c>
    </row>
    <row r="248" spans="1:13" x14ac:dyDescent="0.25">
      <c r="A248" s="5" t="s">
        <v>433</v>
      </c>
      <c r="B248" s="6" t="s">
        <v>452</v>
      </c>
      <c r="C248" s="6" t="s">
        <v>31</v>
      </c>
      <c r="D248" s="5"/>
      <c r="E248" s="7">
        <v>701068349</v>
      </c>
      <c r="F248" s="7">
        <v>712390713.16003478</v>
      </c>
      <c r="G248" s="7">
        <v>766413050.44345486</v>
      </c>
      <c r="H248" s="7">
        <v>811223841.79687226</v>
      </c>
      <c r="I248" s="7"/>
      <c r="J248" s="11">
        <f>F248/$E248</f>
        <v>1.0161501573650913</v>
      </c>
      <c r="K248" s="11">
        <f>G248/$E248</f>
        <v>1.0932073192815823</v>
      </c>
      <c r="L248" s="11">
        <f t="shared" si="7"/>
        <v>1.1571251832349834</v>
      </c>
      <c r="M248" s="11">
        <f t="shared" si="8"/>
        <v>0</v>
      </c>
    </row>
    <row r="249" spans="1:13" x14ac:dyDescent="0.25">
      <c r="A249" s="5" t="s">
        <v>433</v>
      </c>
      <c r="B249" s="6" t="s">
        <v>453</v>
      </c>
      <c r="C249" s="6" t="s">
        <v>21</v>
      </c>
      <c r="D249" s="5"/>
      <c r="E249" s="7">
        <v>676119881</v>
      </c>
      <c r="F249" s="7">
        <v>687039323.47581673</v>
      </c>
      <c r="G249" s="7">
        <v>739139202.6209923</v>
      </c>
      <c r="H249" s="7">
        <v>782355341.19094002</v>
      </c>
      <c r="I249" s="7"/>
      <c r="J249" s="11">
        <f>F249/$E249</f>
        <v>1.0161501573650913</v>
      </c>
      <c r="K249" s="11">
        <f>G249/$E249</f>
        <v>1.0932073192815821</v>
      </c>
      <c r="L249" s="11">
        <f t="shared" si="7"/>
        <v>1.1571251832349831</v>
      </c>
      <c r="M249" s="11">
        <f t="shared" si="8"/>
        <v>0</v>
      </c>
    </row>
    <row r="250" spans="1:13" x14ac:dyDescent="0.25">
      <c r="A250" s="5" t="s">
        <v>433</v>
      </c>
      <c r="B250" s="6" t="s">
        <v>454</v>
      </c>
      <c r="C250" s="6" t="s">
        <v>455</v>
      </c>
      <c r="D250" s="5"/>
      <c r="E250" s="7">
        <v>1034506185</v>
      </c>
      <c r="F250" s="7">
        <v>1051213622.6829103</v>
      </c>
      <c r="G250" s="7">
        <v>1130929733.2840667</v>
      </c>
      <c r="H250" s="7">
        <v>1197053158.8758483</v>
      </c>
      <c r="I250" s="7"/>
      <c r="J250" s="11">
        <f>F250/$E250</f>
        <v>1.0161501573650913</v>
      </c>
      <c r="K250" s="11">
        <f>G250/$E250</f>
        <v>1.0932073192815823</v>
      </c>
      <c r="L250" s="11">
        <f t="shared" si="7"/>
        <v>1.1571251832349831</v>
      </c>
      <c r="M250" s="11">
        <f t="shared" si="8"/>
        <v>0</v>
      </c>
    </row>
    <row r="251" spans="1:13" x14ac:dyDescent="0.25">
      <c r="A251" s="5" t="s">
        <v>456</v>
      </c>
      <c r="B251" s="6" t="s">
        <v>457</v>
      </c>
      <c r="C251" s="6" t="s">
        <v>458</v>
      </c>
      <c r="D251" s="8"/>
      <c r="E251" s="9">
        <v>447006268.27187526</v>
      </c>
      <c r="F251" s="9">
        <v>486015061.88889897</v>
      </c>
      <c r="G251" s="9">
        <v>514037922.3355183</v>
      </c>
      <c r="H251" s="9">
        <v>536189535.38184196</v>
      </c>
      <c r="I251" s="9">
        <v>574182664.412058</v>
      </c>
      <c r="J251" s="11">
        <f>F251/$E251</f>
        <v>1.0872667709288095</v>
      </c>
      <c r="K251" s="11">
        <f>G251/$E251</f>
        <v>1.1499568547948718</v>
      </c>
      <c r="L251" s="11">
        <f t="shared" si="7"/>
        <v>1.1995123411909836</v>
      </c>
      <c r="M251" s="11">
        <f t="shared" si="8"/>
        <v>1.2845069636983979</v>
      </c>
    </row>
    <row r="252" spans="1:13" x14ac:dyDescent="0.25">
      <c r="A252" s="5" t="s">
        <v>456</v>
      </c>
      <c r="B252" s="6" t="s">
        <v>459</v>
      </c>
      <c r="C252" s="6" t="s">
        <v>460</v>
      </c>
      <c r="D252" s="8"/>
      <c r="E252" s="9">
        <v>1329984578.2152247</v>
      </c>
      <c r="F252" s="9">
        <v>1489297757.4777901</v>
      </c>
      <c r="G252" s="9">
        <v>1606271000.9065115</v>
      </c>
      <c r="H252" s="9">
        <v>1700157489.9160118</v>
      </c>
      <c r="I252" s="9">
        <v>1866680531.0258</v>
      </c>
      <c r="J252" s="11">
        <f>F252/$E252</f>
        <v>1.1197857342649462</v>
      </c>
      <c r="K252" s="11">
        <f>G252/$E252</f>
        <v>1.2077365611727993</v>
      </c>
      <c r="L252" s="11">
        <f t="shared" si="7"/>
        <v>1.2783287248319386</v>
      </c>
      <c r="M252" s="11">
        <f t="shared" si="8"/>
        <v>1.4035354707125969</v>
      </c>
    </row>
    <row r="253" spans="1:13" x14ac:dyDescent="0.25">
      <c r="A253" s="5" t="s">
        <v>456</v>
      </c>
      <c r="B253" s="6" t="s">
        <v>461</v>
      </c>
      <c r="C253" s="6" t="s">
        <v>462</v>
      </c>
      <c r="D253" s="8"/>
      <c r="E253" s="9">
        <v>275862650.39671797</v>
      </c>
      <c r="F253" s="9">
        <v>308370181.7281366</v>
      </c>
      <c r="G253" s="9">
        <v>332392722.26960742</v>
      </c>
      <c r="H253" s="9">
        <v>351764242.87364662</v>
      </c>
      <c r="I253" s="9">
        <v>384664078.94880486</v>
      </c>
      <c r="J253" s="11">
        <f>F253/$E253</f>
        <v>1.1178395527073692</v>
      </c>
      <c r="K253" s="11">
        <f>G253/$E253</f>
        <v>1.2049210786295048</v>
      </c>
      <c r="L253" s="11">
        <f t="shared" si="7"/>
        <v>1.2751426928138863</v>
      </c>
      <c r="M253" s="11">
        <f t="shared" si="8"/>
        <v>1.3944043472199648</v>
      </c>
    </row>
    <row r="254" spans="1:13" x14ac:dyDescent="0.25">
      <c r="A254" s="5" t="s">
        <v>456</v>
      </c>
      <c r="B254" s="6" t="s">
        <v>463</v>
      </c>
      <c r="C254" s="6" t="s">
        <v>464</v>
      </c>
      <c r="D254" s="8"/>
      <c r="E254" s="9">
        <v>202841193.35448077</v>
      </c>
      <c r="F254" s="9">
        <v>226181469.08033341</v>
      </c>
      <c r="G254" s="9">
        <v>243230467.2113862</v>
      </c>
      <c r="H254" s="9">
        <v>256863846.22576213</v>
      </c>
      <c r="I254" s="9">
        <v>281188902.30809772</v>
      </c>
      <c r="J254" s="11">
        <f>F254/$E254</f>
        <v>1.1150667442833651</v>
      </c>
      <c r="K254" s="11">
        <f>G254/$E254</f>
        <v>1.1991177097164973</v>
      </c>
      <c r="L254" s="11">
        <f t="shared" si="7"/>
        <v>1.2663297921782217</v>
      </c>
      <c r="M254" s="11">
        <f t="shared" si="8"/>
        <v>1.3862514692304053</v>
      </c>
    </row>
    <row r="255" spans="1:13" x14ac:dyDescent="0.25">
      <c r="A255" s="5" t="s">
        <v>456</v>
      </c>
      <c r="B255" s="6" t="s">
        <v>465</v>
      </c>
      <c r="C255" s="6" t="s">
        <v>466</v>
      </c>
      <c r="D255" s="8"/>
      <c r="E255" s="9">
        <v>342058799.24951577</v>
      </c>
      <c r="F255" s="9">
        <v>371745659.97806293</v>
      </c>
      <c r="G255" s="9">
        <v>393028613.85537231</v>
      </c>
      <c r="H255" s="9">
        <v>409828010.11628008</v>
      </c>
      <c r="I255" s="9">
        <v>438890009.09622091</v>
      </c>
      <c r="J255" s="11">
        <f>F255/$E255</f>
        <v>1.0867887649540979</v>
      </c>
      <c r="K255" s="11">
        <f>G255/$E255</f>
        <v>1.1490089268794879</v>
      </c>
      <c r="L255" s="11">
        <f t="shared" si="7"/>
        <v>1.1981215247654831</v>
      </c>
      <c r="M255" s="11">
        <f t="shared" si="8"/>
        <v>1.2830835226550372</v>
      </c>
    </row>
    <row r="256" spans="1:13" x14ac:dyDescent="0.25">
      <c r="A256" s="5" t="s">
        <v>456</v>
      </c>
      <c r="B256" s="6" t="s">
        <v>467</v>
      </c>
      <c r="C256" s="6" t="s">
        <v>468</v>
      </c>
      <c r="D256" s="8"/>
      <c r="E256" s="9">
        <v>179324168.07927504</v>
      </c>
      <c r="F256" s="9">
        <v>193635071.30631071</v>
      </c>
      <c r="G256" s="9">
        <v>203873069.29061487</v>
      </c>
      <c r="H256" s="9">
        <v>211942964.70060343</v>
      </c>
      <c r="I256" s="9">
        <v>225605039.02120164</v>
      </c>
      <c r="J256" s="11">
        <f>F256/$E256</f>
        <v>1.0798046542210036</v>
      </c>
      <c r="K256" s="11">
        <f>G256/$E256</f>
        <v>1.1368967801400163</v>
      </c>
      <c r="L256" s="11">
        <f t="shared" si="7"/>
        <v>1.1818984968434838</v>
      </c>
      <c r="M256" s="11">
        <f t="shared" si="8"/>
        <v>1.2580849610938494</v>
      </c>
    </row>
    <row r="257" spans="1:13" x14ac:dyDescent="0.25">
      <c r="A257" s="5" t="s">
        <v>456</v>
      </c>
      <c r="B257" s="6" t="s">
        <v>469</v>
      </c>
      <c r="C257" s="6" t="s">
        <v>470</v>
      </c>
      <c r="D257" s="8" t="s">
        <v>702</v>
      </c>
      <c r="E257" s="9">
        <v>1662706880.417681</v>
      </c>
      <c r="F257" s="9">
        <v>1743982423.8584609</v>
      </c>
      <c r="G257" s="9">
        <v>1801042750.3636887</v>
      </c>
      <c r="H257" s="9">
        <v>1845445662.5762529</v>
      </c>
      <c r="I257" s="10">
        <v>1917071546.1515517</v>
      </c>
      <c r="J257" s="11">
        <f>F257/$E257</f>
        <v>1.0488814621494578</v>
      </c>
      <c r="K257" s="11">
        <f>G257/$E257</f>
        <v>1.0831991925788249</v>
      </c>
      <c r="L257" s="11">
        <f t="shared" si="7"/>
        <v>1.1099043880257877</v>
      </c>
      <c r="M257" s="11">
        <f t="shared" si="8"/>
        <v>1.1529822656835178</v>
      </c>
    </row>
    <row r="258" spans="1:13" x14ac:dyDescent="0.25">
      <c r="A258" s="5" t="s">
        <v>456</v>
      </c>
      <c r="B258" s="6" t="s">
        <v>471</v>
      </c>
      <c r="C258" s="6" t="s">
        <v>472</v>
      </c>
      <c r="D258" s="8"/>
      <c r="E258" s="9">
        <v>1277373456.8247442</v>
      </c>
      <c r="F258" s="9">
        <v>1433684778.1100693</v>
      </c>
      <c r="G258" s="9">
        <v>1548935291.2353511</v>
      </c>
      <c r="H258" s="9">
        <v>1641719621.4410791</v>
      </c>
      <c r="I258" s="9">
        <v>1804565669.097316</v>
      </c>
      <c r="J258" s="11">
        <f>F258/$E258</f>
        <v>1.1223693199903175</v>
      </c>
      <c r="K258" s="11">
        <f>G258/$E258</f>
        <v>1.2125939230690193</v>
      </c>
      <c r="L258" s="11">
        <f t="shared" si="7"/>
        <v>1.2852307308169808</v>
      </c>
      <c r="M258" s="11">
        <f t="shared" si="8"/>
        <v>1.4127158032413245</v>
      </c>
    </row>
    <row r="259" spans="1:13" x14ac:dyDescent="0.25">
      <c r="A259" s="5" t="s">
        <v>456</v>
      </c>
      <c r="B259" s="6" t="s">
        <v>473</v>
      </c>
      <c r="C259" s="6" t="s">
        <v>474</v>
      </c>
      <c r="D259" s="8"/>
      <c r="E259" s="9">
        <v>59665068.607294776</v>
      </c>
      <c r="F259" s="9">
        <v>63382846.235386372</v>
      </c>
      <c r="G259" s="9">
        <v>66041053.660634115</v>
      </c>
      <c r="H259" s="9">
        <v>68136701.765513837</v>
      </c>
      <c r="I259" s="9">
        <v>71404569.003646433</v>
      </c>
      <c r="J259" s="11">
        <f>F259/$E259</f>
        <v>1.0623107911357879</v>
      </c>
      <c r="K259" s="11">
        <f>G259/$E259</f>
        <v>1.1068629468157487</v>
      </c>
      <c r="L259" s="11">
        <f t="shared" si="7"/>
        <v>1.1419864814700524</v>
      </c>
      <c r="M259" s="11">
        <f t="shared" si="8"/>
        <v>1.1967566730479944</v>
      </c>
    </row>
    <row r="260" spans="1:13" x14ac:dyDescent="0.25">
      <c r="A260" s="5" t="s">
        <v>456</v>
      </c>
      <c r="B260" s="6" t="s">
        <v>475</v>
      </c>
      <c r="C260" s="6" t="s">
        <v>321</v>
      </c>
      <c r="D260" s="8"/>
      <c r="E260" s="9">
        <v>607777614.64064538</v>
      </c>
      <c r="F260" s="9">
        <v>672784558.23216927</v>
      </c>
      <c r="G260" s="9">
        <v>720014292.12268496</v>
      </c>
      <c r="H260" s="9">
        <v>757640924.23078001</v>
      </c>
      <c r="I260" s="9">
        <v>824213862.98415124</v>
      </c>
      <c r="J260" s="11">
        <f>F260/$E260</f>
        <v>1.1069584368123855</v>
      </c>
      <c r="K260" s="11">
        <f>G260/$E260</f>
        <v>1.1846673434137593</v>
      </c>
      <c r="L260" s="11">
        <f t="shared" si="7"/>
        <v>1.246575895492207</v>
      </c>
      <c r="M260" s="11">
        <f t="shared" si="8"/>
        <v>1.3561109246701624</v>
      </c>
    </row>
    <row r="261" spans="1:13" x14ac:dyDescent="0.25">
      <c r="A261" s="5" t="s">
        <v>456</v>
      </c>
      <c r="B261" s="6" t="s">
        <v>476</v>
      </c>
      <c r="C261" s="6" t="s">
        <v>477</v>
      </c>
      <c r="D261" s="8"/>
      <c r="E261" s="9">
        <v>252403706.80301565</v>
      </c>
      <c r="F261" s="9">
        <v>287967007.90748626</v>
      </c>
      <c r="G261" s="9">
        <v>314554706.59298766</v>
      </c>
      <c r="H261" s="9">
        <v>336167511.0920592</v>
      </c>
      <c r="I261" s="9">
        <v>374453472.49218678</v>
      </c>
      <c r="J261" s="11">
        <f>F261/$E261</f>
        <v>1.1408984897841672</v>
      </c>
      <c r="K261" s="11">
        <f>G261/$E261</f>
        <v>1.246236477970891</v>
      </c>
      <c r="L261" s="11">
        <f t="shared" si="7"/>
        <v>1.3318643983086018</v>
      </c>
      <c r="M261" s="11">
        <f t="shared" si="8"/>
        <v>1.4835498148385866</v>
      </c>
    </row>
    <row r="262" spans="1:13" x14ac:dyDescent="0.25">
      <c r="A262" s="5" t="s">
        <v>456</v>
      </c>
      <c r="B262" s="6" t="s">
        <v>478</v>
      </c>
      <c r="C262" s="6" t="s">
        <v>479</v>
      </c>
      <c r="D262" s="8"/>
      <c r="E262" s="9">
        <v>725655626.29430175</v>
      </c>
      <c r="F262" s="9">
        <v>804820894.87143219</v>
      </c>
      <c r="G262" s="9">
        <v>862972123.09303975</v>
      </c>
      <c r="H262" s="9">
        <v>909663879.93125713</v>
      </c>
      <c r="I262" s="9">
        <v>988329602.90381563</v>
      </c>
      <c r="J262" s="11">
        <f>F262/$E262</f>
        <v>1.1090948181321254</v>
      </c>
      <c r="K262" s="11">
        <f>G262/$E262</f>
        <v>1.1892309407149102</v>
      </c>
      <c r="L262" s="11">
        <f t="shared" si="7"/>
        <v>1.2535751766669658</v>
      </c>
      <c r="M262" s="11">
        <f t="shared" si="8"/>
        <v>1.3619815889127855</v>
      </c>
    </row>
    <row r="263" spans="1:13" x14ac:dyDescent="0.25">
      <c r="A263" s="5" t="s">
        <v>456</v>
      </c>
      <c r="B263" s="6" t="s">
        <v>480</v>
      </c>
      <c r="C263" s="6" t="s">
        <v>481</v>
      </c>
      <c r="D263" s="8"/>
      <c r="E263" s="9">
        <v>360653797.9415648</v>
      </c>
      <c r="F263" s="9">
        <v>400700875.84930551</v>
      </c>
      <c r="G263" s="9">
        <v>430022005.6384446</v>
      </c>
      <c r="H263" s="9">
        <v>453511125.66267163</v>
      </c>
      <c r="I263" s="9">
        <v>494151466.86872923</v>
      </c>
      <c r="J263" s="11">
        <f>F263/$E263</f>
        <v>1.1110402223304172</v>
      </c>
      <c r="K263" s="11">
        <f>G263/$E263</f>
        <v>1.1923401558303268</v>
      </c>
      <c r="L263" s="11">
        <f t="shared" ref="L263:L326" si="9">H263/$E263</f>
        <v>1.2574694298274161</v>
      </c>
      <c r="M263" s="11">
        <f t="shared" ref="M263:M326" si="10">I263/$E263</f>
        <v>1.3701546183323279</v>
      </c>
    </row>
    <row r="264" spans="1:13" x14ac:dyDescent="0.25">
      <c r="A264" s="5" t="s">
        <v>456</v>
      </c>
      <c r="B264" s="6" t="s">
        <v>482</v>
      </c>
      <c r="C264" s="6" t="s">
        <v>483</v>
      </c>
      <c r="D264" s="8"/>
      <c r="E264" s="9">
        <v>252320362.86779219</v>
      </c>
      <c r="F264" s="9">
        <v>266785653.1928336</v>
      </c>
      <c r="G264" s="9">
        <v>277128809.95032364</v>
      </c>
      <c r="H264" s="9">
        <v>285284151.15986836</v>
      </c>
      <c r="I264" s="9">
        <v>297681820.14419854</v>
      </c>
      <c r="J264" s="11">
        <f>F264/$E264</f>
        <v>1.0573290643713158</v>
      </c>
      <c r="K264" s="11">
        <f>G264/$E264</f>
        <v>1.0983212246549054</v>
      </c>
      <c r="L264" s="11">
        <f t="shared" si="9"/>
        <v>1.1306426002143479</v>
      </c>
      <c r="M264" s="11">
        <f t="shared" si="10"/>
        <v>1.1797772354194589</v>
      </c>
    </row>
    <row r="265" spans="1:13" x14ac:dyDescent="0.25">
      <c r="A265" s="5" t="s">
        <v>456</v>
      </c>
      <c r="B265" s="6" t="s">
        <v>484</v>
      </c>
      <c r="C265" s="6" t="s">
        <v>485</v>
      </c>
      <c r="D265" s="8"/>
      <c r="E265" s="9">
        <v>154249583.28127363</v>
      </c>
      <c r="F265" s="9">
        <v>166050226.87889522</v>
      </c>
      <c r="G265" s="9">
        <v>174491389.2605831</v>
      </c>
      <c r="H265" s="9">
        <v>181145687.77741557</v>
      </c>
      <c r="I265" s="9">
        <v>192242549.16491213</v>
      </c>
      <c r="J265" s="11">
        <f>F265/$E265</f>
        <v>1.076503568739652</v>
      </c>
      <c r="K265" s="11">
        <f>G265/$E265</f>
        <v>1.1312276218108064</v>
      </c>
      <c r="L265" s="11">
        <f t="shared" si="9"/>
        <v>1.1743674370069253</v>
      </c>
      <c r="M265" s="11">
        <f t="shared" si="10"/>
        <v>1.2463083858992243</v>
      </c>
    </row>
    <row r="266" spans="1:13" x14ac:dyDescent="0.25">
      <c r="A266" s="5" t="s">
        <v>456</v>
      </c>
      <c r="B266" s="6" t="s">
        <v>486</v>
      </c>
      <c r="C266" s="6" t="s">
        <v>487</v>
      </c>
      <c r="D266" s="8"/>
      <c r="E266" s="9">
        <v>590542251.9780972</v>
      </c>
      <c r="F266" s="9">
        <v>646439664.05042422</v>
      </c>
      <c r="G266" s="9">
        <v>686759367.8060329</v>
      </c>
      <c r="H266" s="9">
        <v>718721501.95717323</v>
      </c>
      <c r="I266" s="9">
        <v>774241135.27481735</v>
      </c>
      <c r="J266" s="11">
        <f>F266/$E266</f>
        <v>1.0946543822818628</v>
      </c>
      <c r="K266" s="11">
        <f>G266/$E266</f>
        <v>1.162930112969299</v>
      </c>
      <c r="L266" s="11">
        <f t="shared" si="9"/>
        <v>1.2170534784763041</v>
      </c>
      <c r="M266" s="11">
        <f t="shared" si="10"/>
        <v>1.3110681457277564</v>
      </c>
    </row>
    <row r="267" spans="1:13" x14ac:dyDescent="0.25">
      <c r="A267" s="5" t="s">
        <v>456</v>
      </c>
      <c r="B267" s="6" t="s">
        <v>488</v>
      </c>
      <c r="C267" s="6" t="s">
        <v>74</v>
      </c>
      <c r="D267" s="8"/>
      <c r="E267" s="9">
        <v>789518385.78483927</v>
      </c>
      <c r="F267" s="9">
        <v>908463042.29258788</v>
      </c>
      <c r="G267" s="9">
        <v>1000603943.3840238</v>
      </c>
      <c r="H267" s="9">
        <v>1077479215.7791944</v>
      </c>
      <c r="I267" s="9">
        <v>1261086659.2492824</v>
      </c>
      <c r="J267" s="11">
        <f>F267/$E267</f>
        <v>1.1506547012068742</v>
      </c>
      <c r="K267" s="11">
        <f>G267/$E267</f>
        <v>1.2673599011748788</v>
      </c>
      <c r="L267" s="11">
        <f t="shared" si="9"/>
        <v>1.3647297329347192</v>
      </c>
      <c r="M267" s="11">
        <f t="shared" si="10"/>
        <v>1.5972859935309418</v>
      </c>
    </row>
    <row r="268" spans="1:13" x14ac:dyDescent="0.25">
      <c r="A268" s="5" t="s">
        <v>456</v>
      </c>
      <c r="B268" s="6" t="s">
        <v>489</v>
      </c>
      <c r="C268" s="6" t="s">
        <v>76</v>
      </c>
      <c r="D268" s="8"/>
      <c r="E268" s="9">
        <v>578506155.59142172</v>
      </c>
      <c r="F268" s="9">
        <v>663983129.1371944</v>
      </c>
      <c r="G268" s="9">
        <v>728539111.16195786</v>
      </c>
      <c r="H268" s="9">
        <v>781410871.61765921</v>
      </c>
      <c r="I268" s="9">
        <v>872877943.25253022</v>
      </c>
      <c r="J268" s="11">
        <f>F268/$E268</f>
        <v>1.1477546482774887</v>
      </c>
      <c r="K268" s="11">
        <f>G268/$E268</f>
        <v>1.2593454782121611</v>
      </c>
      <c r="L268" s="11">
        <f t="shared" si="9"/>
        <v>1.350739078685866</v>
      </c>
      <c r="M268" s="11">
        <f t="shared" si="10"/>
        <v>1.5088481510800256</v>
      </c>
    </row>
    <row r="269" spans="1:13" x14ac:dyDescent="0.25">
      <c r="A269" s="5" t="s">
        <v>456</v>
      </c>
      <c r="B269" s="6" t="s">
        <v>490</v>
      </c>
      <c r="C269" s="6" t="s">
        <v>491</v>
      </c>
      <c r="D269" s="8"/>
      <c r="E269" s="9">
        <v>85515688.260628909</v>
      </c>
      <c r="F269" s="9">
        <v>92730141.97986865</v>
      </c>
      <c r="G269" s="9">
        <v>97913471.860887855</v>
      </c>
      <c r="H269" s="9">
        <v>102011341.66173339</v>
      </c>
      <c r="I269" s="9">
        <v>108939388.67767863</v>
      </c>
      <c r="J269" s="11">
        <f>F269/$E269</f>
        <v>1.084364095828265</v>
      </c>
      <c r="K269" s="11">
        <f>G269/$E269</f>
        <v>1.1449767154124262</v>
      </c>
      <c r="L269" s="11">
        <f t="shared" si="9"/>
        <v>1.1928962245012886</v>
      </c>
      <c r="M269" s="11">
        <f t="shared" si="10"/>
        <v>1.2739111488603185</v>
      </c>
    </row>
    <row r="270" spans="1:13" x14ac:dyDescent="0.25">
      <c r="A270" s="5" t="s">
        <v>456</v>
      </c>
      <c r="B270" s="6" t="s">
        <v>492</v>
      </c>
      <c r="C270" s="6" t="s">
        <v>493</v>
      </c>
      <c r="D270" s="8"/>
      <c r="E270" s="9">
        <v>146386589.57966298</v>
      </c>
      <c r="F270" s="9">
        <v>157999016.83170477</v>
      </c>
      <c r="G270" s="9">
        <v>166321632.34689599</v>
      </c>
      <c r="H270" s="9">
        <v>172890922.59239244</v>
      </c>
      <c r="I270" s="9">
        <v>183879401.16446549</v>
      </c>
      <c r="J270" s="11">
        <f>F270/$E270</f>
        <v>1.0793271247413163</v>
      </c>
      <c r="K270" s="11">
        <f>G270/$E270</f>
        <v>1.1361807992417532</v>
      </c>
      <c r="L270" s="11">
        <f t="shared" si="9"/>
        <v>1.1810571110976387</v>
      </c>
      <c r="M270" s="11">
        <f t="shared" si="10"/>
        <v>1.2561219008685156</v>
      </c>
    </row>
    <row r="271" spans="1:13" x14ac:dyDescent="0.25">
      <c r="A271" s="5" t="s">
        <v>456</v>
      </c>
      <c r="B271" s="6" t="s">
        <v>494</v>
      </c>
      <c r="C271" s="6" t="s">
        <v>495</v>
      </c>
      <c r="D271" s="8"/>
      <c r="E271" s="9">
        <v>3386959125.0061722</v>
      </c>
      <c r="F271" s="9">
        <v>3827744782.1313987</v>
      </c>
      <c r="G271" s="9">
        <v>4154279741.2575274</v>
      </c>
      <c r="H271" s="9">
        <v>4418028041.4136286</v>
      </c>
      <c r="I271" s="9">
        <v>4885549667.4361696</v>
      </c>
      <c r="J271" s="11">
        <f>F271/$E271</f>
        <v>1.1301420066958805</v>
      </c>
      <c r="K271" s="11">
        <f>G271/$E271</f>
        <v>1.2265514840690488</v>
      </c>
      <c r="L271" s="11">
        <f t="shared" si="9"/>
        <v>1.304423194479968</v>
      </c>
      <c r="M271" s="11">
        <f t="shared" si="10"/>
        <v>1.4424589985057072</v>
      </c>
    </row>
    <row r="272" spans="1:13" x14ac:dyDescent="0.25">
      <c r="A272" s="5" t="s">
        <v>456</v>
      </c>
      <c r="B272" s="6" t="s">
        <v>496</v>
      </c>
      <c r="C272" s="6" t="s">
        <v>497</v>
      </c>
      <c r="D272" s="8"/>
      <c r="E272" s="9">
        <v>296160448.72499704</v>
      </c>
      <c r="F272" s="9">
        <v>339357174.72516853</v>
      </c>
      <c r="G272" s="9">
        <v>371723879.98451209</v>
      </c>
      <c r="H272" s="9">
        <v>398076928.29661828</v>
      </c>
      <c r="I272" s="9">
        <v>445235991.13139606</v>
      </c>
      <c r="J272" s="11">
        <f>F272/$E272</f>
        <v>1.1458558230382825</v>
      </c>
      <c r="K272" s="11">
        <f>G272/$E272</f>
        <v>1.2551435601371617</v>
      </c>
      <c r="L272" s="11">
        <f t="shared" si="9"/>
        <v>1.3441258953056789</v>
      </c>
      <c r="M272" s="11">
        <f t="shared" si="10"/>
        <v>1.5033607392485575</v>
      </c>
    </row>
    <row r="273" spans="1:13" x14ac:dyDescent="0.25">
      <c r="A273" s="5" t="s">
        <v>456</v>
      </c>
      <c r="B273" s="6" t="s">
        <v>498</v>
      </c>
      <c r="C273" s="6" t="s">
        <v>499</v>
      </c>
      <c r="D273" s="8"/>
      <c r="E273" s="9">
        <v>41488323.358605325</v>
      </c>
      <c r="F273" s="9">
        <v>44953536.488583557</v>
      </c>
      <c r="G273" s="9">
        <v>47458445.332080767</v>
      </c>
      <c r="H273" s="9">
        <v>49448000.284744412</v>
      </c>
      <c r="I273" s="9">
        <v>52688831.610801086</v>
      </c>
      <c r="J273" s="11">
        <f>F273/$E273</f>
        <v>1.0835226118931482</v>
      </c>
      <c r="K273" s="11">
        <f>G273/$E273</f>
        <v>1.1438988488850839</v>
      </c>
      <c r="L273" s="11">
        <f t="shared" si="9"/>
        <v>1.1918534248139996</v>
      </c>
      <c r="M273" s="11">
        <f t="shared" si="10"/>
        <v>1.26996772454225</v>
      </c>
    </row>
    <row r="274" spans="1:13" x14ac:dyDescent="0.25">
      <c r="A274" s="5" t="s">
        <v>456</v>
      </c>
      <c r="B274" s="6" t="s">
        <v>500</v>
      </c>
      <c r="C274" s="6" t="s">
        <v>501</v>
      </c>
      <c r="D274" s="8"/>
      <c r="E274" s="9">
        <v>537543858.03287041</v>
      </c>
      <c r="F274" s="9">
        <v>607607110.8431772</v>
      </c>
      <c r="G274" s="9">
        <v>659387784.7931608</v>
      </c>
      <c r="H274" s="9">
        <v>701137066.35888267</v>
      </c>
      <c r="I274" s="9">
        <v>776135379.88376808</v>
      </c>
      <c r="J274" s="11">
        <f>F274/$E274</f>
        <v>1.1303396025520627</v>
      </c>
      <c r="K274" s="11">
        <f>G274/$E274</f>
        <v>1.2266678800985198</v>
      </c>
      <c r="L274" s="11">
        <f t="shared" si="9"/>
        <v>1.3043346247591368</v>
      </c>
      <c r="M274" s="11">
        <f t="shared" si="10"/>
        <v>1.4438549865010419</v>
      </c>
    </row>
    <row r="275" spans="1:13" x14ac:dyDescent="0.25">
      <c r="A275" s="5" t="s">
        <v>456</v>
      </c>
      <c r="B275" s="6" t="s">
        <v>502</v>
      </c>
      <c r="C275" s="6" t="s">
        <v>38</v>
      </c>
      <c r="D275" s="8"/>
      <c r="E275" s="9">
        <v>85364407.499693573</v>
      </c>
      <c r="F275" s="9">
        <v>93112235.411484644</v>
      </c>
      <c r="G275" s="9">
        <v>98695851.851140663</v>
      </c>
      <c r="H275" s="9">
        <v>103119714.51004708</v>
      </c>
      <c r="I275" s="9">
        <v>110702265.96973445</v>
      </c>
      <c r="J275" s="11">
        <f>F275/$E275</f>
        <v>1.0907618073940111</v>
      </c>
      <c r="K275" s="11">
        <f>G275/$E275</f>
        <v>1.1561709937656974</v>
      </c>
      <c r="L275" s="11">
        <f t="shared" si="9"/>
        <v>1.2079942628362674</v>
      </c>
      <c r="M275" s="11">
        <f t="shared" si="10"/>
        <v>1.2968199418490878</v>
      </c>
    </row>
    <row r="276" spans="1:13" x14ac:dyDescent="0.25">
      <c r="A276" s="5" t="s">
        <v>456</v>
      </c>
      <c r="B276" s="6" t="s">
        <v>503</v>
      </c>
      <c r="C276" s="6" t="s">
        <v>504</v>
      </c>
      <c r="D276" s="8"/>
      <c r="E276" s="9">
        <v>124191962.90197916</v>
      </c>
      <c r="F276" s="9">
        <v>133551474.76401603</v>
      </c>
      <c r="G276" s="9">
        <v>140264515.70562872</v>
      </c>
      <c r="H276" s="9">
        <v>145567021.86802962</v>
      </c>
      <c r="I276" s="9">
        <v>154233307.95248866</v>
      </c>
      <c r="J276" s="11">
        <f>F276/$E276</f>
        <v>1.0753632654105325</v>
      </c>
      <c r="K276" s="11">
        <f>G276/$E276</f>
        <v>1.129417012406311</v>
      </c>
      <c r="L276" s="11">
        <f t="shared" si="9"/>
        <v>1.1721130616392714</v>
      </c>
      <c r="M276" s="11">
        <f t="shared" si="10"/>
        <v>1.2418944378407175</v>
      </c>
    </row>
    <row r="277" spans="1:13" x14ac:dyDescent="0.25">
      <c r="A277" s="5" t="s">
        <v>456</v>
      </c>
      <c r="B277" s="6" t="s">
        <v>505</v>
      </c>
      <c r="C277" s="6" t="s">
        <v>506</v>
      </c>
      <c r="D277" s="8"/>
      <c r="E277" s="9">
        <v>482979296.51622427</v>
      </c>
      <c r="F277" s="9">
        <v>534393133.04233885</v>
      </c>
      <c r="G277" s="9">
        <v>572021177.10814035</v>
      </c>
      <c r="H277" s="9">
        <v>602159817.74591494</v>
      </c>
      <c r="I277" s="9">
        <v>653323909.6338501</v>
      </c>
      <c r="J277" s="11">
        <f>F277/$E277</f>
        <v>1.1064514294856269</v>
      </c>
      <c r="K277" s="11">
        <f>G277/$E277</f>
        <v>1.1843596221084085</v>
      </c>
      <c r="L277" s="11">
        <f t="shared" si="9"/>
        <v>1.2467611388093676</v>
      </c>
      <c r="M277" s="11">
        <f t="shared" si="10"/>
        <v>1.3526954764859234</v>
      </c>
    </row>
    <row r="278" spans="1:13" x14ac:dyDescent="0.25">
      <c r="A278" s="5" t="s">
        <v>456</v>
      </c>
      <c r="B278" s="6" t="s">
        <v>507</v>
      </c>
      <c r="C278" s="6" t="s">
        <v>120</v>
      </c>
      <c r="D278" s="8"/>
      <c r="E278" s="9">
        <v>155282051.64020965</v>
      </c>
      <c r="F278" s="9">
        <v>167281868.84887809</v>
      </c>
      <c r="G278" s="9">
        <v>175823793.21564907</v>
      </c>
      <c r="H278" s="9">
        <v>182532864.32354245</v>
      </c>
      <c r="I278" s="9">
        <v>194059473.09640932</v>
      </c>
      <c r="J278" s="11">
        <f>F278/$E278</f>
        <v>1.0772775545010969</v>
      </c>
      <c r="K278" s="11">
        <f>G278/$E278</f>
        <v>1.1322866445829483</v>
      </c>
      <c r="L278" s="11">
        <f t="shared" si="9"/>
        <v>1.1754923534013657</v>
      </c>
      <c r="M278" s="11">
        <f t="shared" si="10"/>
        <v>1.249722495591747</v>
      </c>
    </row>
    <row r="279" spans="1:13" x14ac:dyDescent="0.25">
      <c r="A279" s="5" t="s">
        <v>456</v>
      </c>
      <c r="B279" s="6" t="s">
        <v>508</v>
      </c>
      <c r="C279" s="6" t="s">
        <v>509</v>
      </c>
      <c r="D279" s="8" t="s">
        <v>702</v>
      </c>
      <c r="E279" s="9">
        <v>10122992868.62645</v>
      </c>
      <c r="F279" s="9">
        <v>11251147856.92724</v>
      </c>
      <c r="G279" s="9">
        <v>12079635980.910942</v>
      </c>
      <c r="H279" s="9">
        <v>12744935293.381227</v>
      </c>
      <c r="I279" s="10">
        <v>13879752300.59367</v>
      </c>
      <c r="J279" s="11">
        <f>F279/$E279</f>
        <v>1.1114448071772538</v>
      </c>
      <c r="K279" s="11">
        <f>G279/$E279</f>
        <v>1.1932870187381632</v>
      </c>
      <c r="L279" s="11">
        <f t="shared" si="9"/>
        <v>1.259008621144128</v>
      </c>
      <c r="M279" s="11">
        <f t="shared" si="10"/>
        <v>1.3711115359579387</v>
      </c>
    </row>
    <row r="280" spans="1:13" x14ac:dyDescent="0.25">
      <c r="A280" s="5" t="s">
        <v>456</v>
      </c>
      <c r="B280" s="6" t="s">
        <v>510</v>
      </c>
      <c r="C280" s="6" t="s">
        <v>511</v>
      </c>
      <c r="D280" s="8"/>
      <c r="E280" s="9">
        <v>1264984515.6776657</v>
      </c>
      <c r="F280" s="9">
        <v>1453753777.3252084</v>
      </c>
      <c r="G280" s="9">
        <v>1595546291.528724</v>
      </c>
      <c r="H280" s="9">
        <v>1711200177.3077915</v>
      </c>
      <c r="I280" s="9">
        <v>1918527887.5794163</v>
      </c>
      <c r="J280" s="11">
        <f>F280/$E280</f>
        <v>1.1492265393829086</v>
      </c>
      <c r="K280" s="11">
        <f>G280/$E280</f>
        <v>1.2613168554667824</v>
      </c>
      <c r="L280" s="11">
        <f t="shared" si="9"/>
        <v>1.3527439712501803</v>
      </c>
      <c r="M280" s="11">
        <f t="shared" si="10"/>
        <v>1.5166414005879276</v>
      </c>
    </row>
    <row r="281" spans="1:13" x14ac:dyDescent="0.25">
      <c r="A281" s="5" t="s">
        <v>456</v>
      </c>
      <c r="B281" s="6" t="s">
        <v>512</v>
      </c>
      <c r="C281" s="6" t="s">
        <v>513</v>
      </c>
      <c r="D281" s="8"/>
      <c r="E281" s="9">
        <v>128127443.25777175</v>
      </c>
      <c r="F281" s="9">
        <v>139457985.59408414</v>
      </c>
      <c r="G281" s="9">
        <v>147597188.39098069</v>
      </c>
      <c r="H281" s="9">
        <v>154031021.87551016</v>
      </c>
      <c r="I281" s="9">
        <v>165129041.15544474</v>
      </c>
      <c r="J281" s="11">
        <f>F281/$E281</f>
        <v>1.0884318148260961</v>
      </c>
      <c r="K281" s="11">
        <f>G281/$E281</f>
        <v>1.1519560887048916</v>
      </c>
      <c r="L281" s="11">
        <f t="shared" si="9"/>
        <v>1.2021704168842626</v>
      </c>
      <c r="M281" s="11">
        <f t="shared" si="10"/>
        <v>1.2887874522184273</v>
      </c>
    </row>
    <row r="282" spans="1:13" x14ac:dyDescent="0.25">
      <c r="A282" s="5" t="s">
        <v>456</v>
      </c>
      <c r="B282" s="6" t="s">
        <v>514</v>
      </c>
      <c r="C282" s="6" t="s">
        <v>515</v>
      </c>
      <c r="D282" s="8"/>
      <c r="E282" s="9">
        <v>172418460.25362504</v>
      </c>
      <c r="F282" s="9">
        <v>190901571.35461637</v>
      </c>
      <c r="G282" s="9">
        <v>204352156.50789538</v>
      </c>
      <c r="H282" s="9">
        <v>215081010.03338912</v>
      </c>
      <c r="I282" s="9">
        <v>233920934.32067734</v>
      </c>
      <c r="J282" s="11">
        <f>F282/$E282</f>
        <v>1.1071991425616663</v>
      </c>
      <c r="K282" s="11">
        <f>G282/$E282</f>
        <v>1.1852104247265423</v>
      </c>
      <c r="L282" s="11">
        <f t="shared" si="9"/>
        <v>1.2474360907585422</v>
      </c>
      <c r="M282" s="11">
        <f t="shared" si="10"/>
        <v>1.3567046937815306</v>
      </c>
    </row>
    <row r="283" spans="1:13" x14ac:dyDescent="0.25">
      <c r="A283" s="5" t="s">
        <v>456</v>
      </c>
      <c r="B283" s="6" t="s">
        <v>516</v>
      </c>
      <c r="C283" s="6" t="s">
        <v>40</v>
      </c>
      <c r="D283" s="8"/>
      <c r="E283" s="9">
        <v>543845215.79264712</v>
      </c>
      <c r="F283" s="9">
        <v>600159630.89094675</v>
      </c>
      <c r="G283" s="9">
        <v>640976223.61360264</v>
      </c>
      <c r="H283" s="9">
        <v>673439520.2553966</v>
      </c>
      <c r="I283" s="9">
        <v>730708226.67739379</v>
      </c>
      <c r="J283" s="11">
        <f>F283/$E283</f>
        <v>1.103548608065297</v>
      </c>
      <c r="K283" s="11">
        <f>G283/$E283</f>
        <v>1.178600463882703</v>
      </c>
      <c r="L283" s="11">
        <f t="shared" si="9"/>
        <v>1.2382926257315099</v>
      </c>
      <c r="M283" s="11">
        <f t="shared" si="10"/>
        <v>1.3435959450565294</v>
      </c>
    </row>
    <row r="284" spans="1:13" x14ac:dyDescent="0.25">
      <c r="A284" s="5" t="s">
        <v>456</v>
      </c>
      <c r="B284" s="6" t="s">
        <v>517</v>
      </c>
      <c r="C284" s="6" t="s">
        <v>84</v>
      </c>
      <c r="D284" s="8"/>
      <c r="E284" s="9">
        <v>1128399514.6109097</v>
      </c>
      <c r="F284" s="9">
        <v>1285732769.8678792</v>
      </c>
      <c r="G284" s="9">
        <v>1402828432.3391621</v>
      </c>
      <c r="H284" s="9">
        <v>1497708137.1757295</v>
      </c>
      <c r="I284" s="9">
        <v>1668730075.4073982</v>
      </c>
      <c r="J284" s="11">
        <f>F284/$E284</f>
        <v>1.1394304527959855</v>
      </c>
      <c r="K284" s="11">
        <f>G284/$E284</f>
        <v>1.2432019104712926</v>
      </c>
      <c r="L284" s="11">
        <f t="shared" si="9"/>
        <v>1.3272853433406193</v>
      </c>
      <c r="M284" s="11">
        <f t="shared" si="10"/>
        <v>1.4788468568092243</v>
      </c>
    </row>
    <row r="285" spans="1:13" x14ac:dyDescent="0.25">
      <c r="A285" s="5" t="s">
        <v>456</v>
      </c>
      <c r="B285" s="6" t="s">
        <v>518</v>
      </c>
      <c r="C285" s="6" t="s">
        <v>519</v>
      </c>
      <c r="D285" s="8"/>
      <c r="E285" s="9">
        <v>202517561.83702156</v>
      </c>
      <c r="F285" s="9">
        <v>217110272.01341698</v>
      </c>
      <c r="G285" s="9">
        <v>227493209.28364381</v>
      </c>
      <c r="H285" s="9">
        <v>235646970.54561064</v>
      </c>
      <c r="I285" s="9">
        <v>249345158.58241087</v>
      </c>
      <c r="J285" s="11">
        <f>F285/$E285</f>
        <v>1.0720565171930081</v>
      </c>
      <c r="K285" s="11">
        <f>G285/$E285</f>
        <v>1.1233258351526161</v>
      </c>
      <c r="L285" s="11">
        <f t="shared" si="9"/>
        <v>1.1635878311395551</v>
      </c>
      <c r="M285" s="11">
        <f t="shared" si="10"/>
        <v>1.2312273381163574</v>
      </c>
    </row>
    <row r="286" spans="1:13" x14ac:dyDescent="0.25">
      <c r="A286" s="5" t="s">
        <v>456</v>
      </c>
      <c r="B286" s="6" t="s">
        <v>520</v>
      </c>
      <c r="C286" s="6" t="s">
        <v>170</v>
      </c>
      <c r="D286" s="8"/>
      <c r="E286" s="9">
        <v>324289222.18075877</v>
      </c>
      <c r="F286" s="9">
        <v>354416100.29854953</v>
      </c>
      <c r="G286" s="9">
        <v>376142138.43105453</v>
      </c>
      <c r="H286" s="9">
        <v>393362901.23385322</v>
      </c>
      <c r="I286" s="9">
        <v>423069514.14154357</v>
      </c>
      <c r="J286" s="11">
        <f>F286/$E286</f>
        <v>1.092901262382991</v>
      </c>
      <c r="K286" s="11">
        <f>G286/$E286</f>
        <v>1.1598971310288966</v>
      </c>
      <c r="L286" s="11">
        <f t="shared" si="9"/>
        <v>1.213000230438102</v>
      </c>
      <c r="M286" s="11">
        <f t="shared" si="10"/>
        <v>1.3046055348263306</v>
      </c>
    </row>
    <row r="287" spans="1:13" x14ac:dyDescent="0.25">
      <c r="A287" s="5" t="s">
        <v>456</v>
      </c>
      <c r="B287" s="6" t="s">
        <v>521</v>
      </c>
      <c r="C287" s="6" t="s">
        <v>522</v>
      </c>
      <c r="D287" s="8"/>
      <c r="E287" s="9">
        <v>607194282.40541804</v>
      </c>
      <c r="F287" s="9">
        <v>694096428.46628225</v>
      </c>
      <c r="G287" s="9">
        <v>759102369.72053027</v>
      </c>
      <c r="H287" s="9">
        <v>811969618.28597713</v>
      </c>
      <c r="I287" s="9">
        <v>906271145.03997648</v>
      </c>
      <c r="J287" s="11">
        <f>F287/$E287</f>
        <v>1.1431208240574975</v>
      </c>
      <c r="K287" s="11">
        <f>G287/$E287</f>
        <v>1.2501803651927088</v>
      </c>
      <c r="L287" s="11">
        <f t="shared" si="9"/>
        <v>1.3372484587129767</v>
      </c>
      <c r="M287" s="11">
        <f t="shared" si="10"/>
        <v>1.4925554658547782</v>
      </c>
    </row>
    <row r="288" spans="1:13" x14ac:dyDescent="0.25">
      <c r="A288" s="5" t="s">
        <v>456</v>
      </c>
      <c r="B288" s="6" t="s">
        <v>523</v>
      </c>
      <c r="C288" s="6" t="s">
        <v>524</v>
      </c>
      <c r="D288" s="8"/>
      <c r="E288" s="9">
        <v>130449327.77515414</v>
      </c>
      <c r="F288" s="9">
        <v>140343052.76893333</v>
      </c>
      <c r="G288" s="9">
        <v>147411622.14028916</v>
      </c>
      <c r="H288" s="9">
        <v>152979015.16981891</v>
      </c>
      <c r="I288" s="9">
        <v>162294603.7389487</v>
      </c>
      <c r="J288" s="11">
        <f>F288/$E288</f>
        <v>1.0758434340944421</v>
      </c>
      <c r="K288" s="11">
        <f>G288/$E288</f>
        <v>1.13002975679853</v>
      </c>
      <c r="L288" s="11">
        <f t="shared" si="9"/>
        <v>1.1727083441433865</v>
      </c>
      <c r="M288" s="11">
        <f t="shared" si="10"/>
        <v>1.244119893194727</v>
      </c>
    </row>
    <row r="289" spans="1:13" x14ac:dyDescent="0.25">
      <c r="A289" s="5" t="s">
        <v>456</v>
      </c>
      <c r="B289" s="6" t="s">
        <v>525</v>
      </c>
      <c r="C289" s="6" t="s">
        <v>231</v>
      </c>
      <c r="D289" s="8"/>
      <c r="E289" s="9">
        <v>168790166.39108029</v>
      </c>
      <c r="F289" s="9">
        <v>189293590.45542914</v>
      </c>
      <c r="G289" s="9">
        <v>204362862.49088943</v>
      </c>
      <c r="H289" s="9">
        <v>216465874.28410998</v>
      </c>
      <c r="I289" s="9">
        <v>237982935.43394482</v>
      </c>
      <c r="J289" s="11">
        <f>F289/$E289</f>
        <v>1.1214728588918101</v>
      </c>
      <c r="K289" s="11">
        <f>G289/$E289</f>
        <v>1.2107509984757558</v>
      </c>
      <c r="L289" s="11">
        <f t="shared" si="9"/>
        <v>1.2824554825224055</v>
      </c>
      <c r="M289" s="11">
        <f t="shared" si="10"/>
        <v>1.4099336502965911</v>
      </c>
    </row>
    <row r="290" spans="1:13" x14ac:dyDescent="0.25">
      <c r="A290" s="5" t="s">
        <v>456</v>
      </c>
      <c r="B290" s="6" t="s">
        <v>526</v>
      </c>
      <c r="C290" s="6" t="s">
        <v>527</v>
      </c>
      <c r="D290" s="8"/>
      <c r="E290" s="9">
        <v>296059856.43174517</v>
      </c>
      <c r="F290" s="9">
        <v>329271835.98028356</v>
      </c>
      <c r="G290" s="9">
        <v>353527347.38388193</v>
      </c>
      <c r="H290" s="9">
        <v>372921975.71428794</v>
      </c>
      <c r="I290" s="9">
        <v>407108617.78382474</v>
      </c>
      <c r="J290" s="11">
        <f>F290/$E290</f>
        <v>1.1121799488415114</v>
      </c>
      <c r="K290" s="11">
        <f>G290/$E290</f>
        <v>1.1941076768892696</v>
      </c>
      <c r="L290" s="11">
        <f t="shared" si="9"/>
        <v>1.2596168227902349</v>
      </c>
      <c r="M290" s="11">
        <f t="shared" si="10"/>
        <v>1.3750888846954541</v>
      </c>
    </row>
    <row r="291" spans="1:13" x14ac:dyDescent="0.25">
      <c r="A291" s="5" t="s">
        <v>456</v>
      </c>
      <c r="B291" s="6" t="s">
        <v>528</v>
      </c>
      <c r="C291" s="6" t="s">
        <v>529</v>
      </c>
      <c r="D291" s="8"/>
      <c r="E291" s="9">
        <v>411757510.98394692</v>
      </c>
      <c r="F291" s="9">
        <v>444366025.62135345</v>
      </c>
      <c r="G291" s="9">
        <v>467650580.26426989</v>
      </c>
      <c r="H291" s="9">
        <v>485980250.53547204</v>
      </c>
      <c r="I291" s="9">
        <v>517233603.93341303</v>
      </c>
      <c r="J291" s="11">
        <f>F291/$E291</f>
        <v>1.0791934907501368</v>
      </c>
      <c r="K291" s="11">
        <f>G291/$E291</f>
        <v>1.1357426829853312</v>
      </c>
      <c r="L291" s="11">
        <f t="shared" si="9"/>
        <v>1.1802583743382371</v>
      </c>
      <c r="M291" s="11">
        <f t="shared" si="10"/>
        <v>1.2561607017135341</v>
      </c>
    </row>
    <row r="292" spans="1:13" x14ac:dyDescent="0.25">
      <c r="A292" s="5" t="s">
        <v>456</v>
      </c>
      <c r="B292" s="6" t="s">
        <v>530</v>
      </c>
      <c r="C292" s="6" t="s">
        <v>531</v>
      </c>
      <c r="D292" s="8"/>
      <c r="E292" s="9">
        <v>1565442739.7211833</v>
      </c>
      <c r="F292" s="9">
        <v>1788738064.5460908</v>
      </c>
      <c r="G292" s="9">
        <v>1956230768.6779656</v>
      </c>
      <c r="H292" s="9">
        <v>2092749647.6426785</v>
      </c>
      <c r="I292" s="9">
        <v>2332230312.3552146</v>
      </c>
      <c r="J292" s="11">
        <f>F292/$E292</f>
        <v>1.1426403656672093</v>
      </c>
      <c r="K292" s="11">
        <f>G292/$E292</f>
        <v>1.2496341891281086</v>
      </c>
      <c r="L292" s="11">
        <f t="shared" si="9"/>
        <v>1.3368420284828895</v>
      </c>
      <c r="M292" s="11">
        <f t="shared" si="10"/>
        <v>1.489821539413573</v>
      </c>
    </row>
    <row r="293" spans="1:13" x14ac:dyDescent="0.25">
      <c r="A293" s="5" t="s">
        <v>456</v>
      </c>
      <c r="B293" s="6" t="s">
        <v>532</v>
      </c>
      <c r="C293" s="6" t="s">
        <v>533</v>
      </c>
      <c r="D293" s="8"/>
      <c r="E293" s="9">
        <v>3047256199.4240246</v>
      </c>
      <c r="F293" s="9">
        <v>3380009150.187149</v>
      </c>
      <c r="G293" s="9">
        <v>3623085911.1174045</v>
      </c>
      <c r="H293" s="9">
        <v>3817506317.8779964</v>
      </c>
      <c r="I293" s="9">
        <v>4155136587.1311746</v>
      </c>
      <c r="J293" s="11">
        <f>F293/$E293</f>
        <v>1.1091975629833879</v>
      </c>
      <c r="K293" s="11">
        <f>G293/$E293</f>
        <v>1.1889666224330662</v>
      </c>
      <c r="L293" s="11">
        <f t="shared" si="9"/>
        <v>1.2527684146149445</v>
      </c>
      <c r="M293" s="11">
        <f t="shared" si="10"/>
        <v>1.3635665382899393</v>
      </c>
    </row>
    <row r="294" spans="1:13" x14ac:dyDescent="0.25">
      <c r="A294" s="5" t="s">
        <v>456</v>
      </c>
      <c r="B294" s="6" t="s">
        <v>534</v>
      </c>
      <c r="C294" s="6" t="s">
        <v>535</v>
      </c>
      <c r="D294" s="8"/>
      <c r="E294" s="9">
        <v>590349449.41949654</v>
      </c>
      <c r="F294" s="9">
        <v>638969170.09345663</v>
      </c>
      <c r="G294" s="9">
        <v>673864065.50186908</v>
      </c>
      <c r="H294" s="9">
        <v>701433407.33297527</v>
      </c>
      <c r="I294" s="9">
        <v>747864606.57285368</v>
      </c>
      <c r="J294" s="11">
        <f>F294/$E294</f>
        <v>1.0823575269220103</v>
      </c>
      <c r="K294" s="11">
        <f>G294/$E294</f>
        <v>1.1414664080139216</v>
      </c>
      <c r="L294" s="11">
        <f t="shared" si="9"/>
        <v>1.1881664462001447</v>
      </c>
      <c r="M294" s="11">
        <f t="shared" si="10"/>
        <v>1.2668168104641162</v>
      </c>
    </row>
    <row r="295" spans="1:13" x14ac:dyDescent="0.25">
      <c r="A295" s="5" t="s">
        <v>456</v>
      </c>
      <c r="B295" s="6" t="s">
        <v>536</v>
      </c>
      <c r="C295" s="6" t="s">
        <v>537</v>
      </c>
      <c r="D295" s="8"/>
      <c r="E295" s="9">
        <v>29358342.740773268</v>
      </c>
      <c r="F295" s="9">
        <v>31251760.097454455</v>
      </c>
      <c r="G295" s="9">
        <v>32600828.126542576</v>
      </c>
      <c r="H295" s="9">
        <v>33661636.794785842</v>
      </c>
      <c r="I295" s="9">
        <v>35366572.502363093</v>
      </c>
      <c r="J295" s="11">
        <f>F295/$E295</f>
        <v>1.0644933323859451</v>
      </c>
      <c r="K295" s="11">
        <f>G295/$E295</f>
        <v>1.1104451097393213</v>
      </c>
      <c r="L295" s="11">
        <f t="shared" si="9"/>
        <v>1.1465782347460676</v>
      </c>
      <c r="M295" s="11">
        <f t="shared" si="10"/>
        <v>1.2046515300485785</v>
      </c>
    </row>
    <row r="296" spans="1:13" x14ac:dyDescent="0.25">
      <c r="A296" s="5" t="s">
        <v>456</v>
      </c>
      <c r="B296" s="6" t="s">
        <v>538</v>
      </c>
      <c r="C296" s="6" t="s">
        <v>539</v>
      </c>
      <c r="D296" s="8"/>
      <c r="E296" s="9">
        <v>585344510.0652622</v>
      </c>
      <c r="F296" s="9">
        <v>637085086.36197019</v>
      </c>
      <c r="G296" s="9">
        <v>674244071.75882864</v>
      </c>
      <c r="H296" s="9">
        <v>703611769.02630019</v>
      </c>
      <c r="I296" s="9">
        <v>754321354.53157544</v>
      </c>
      <c r="J296" s="11">
        <f>F296/$E296</f>
        <v>1.0883933741702629</v>
      </c>
      <c r="K296" s="11">
        <f>G296/$E296</f>
        <v>1.1518756222445048</v>
      </c>
      <c r="L296" s="11">
        <f t="shared" si="9"/>
        <v>1.202047267766895</v>
      </c>
      <c r="M296" s="11">
        <f t="shared" si="10"/>
        <v>1.2886793017798586</v>
      </c>
    </row>
    <row r="297" spans="1:13" x14ac:dyDescent="0.25">
      <c r="A297" s="5" t="s">
        <v>456</v>
      </c>
      <c r="B297" s="6" t="s">
        <v>540</v>
      </c>
      <c r="C297" s="6" t="s">
        <v>541</v>
      </c>
      <c r="D297" s="8"/>
      <c r="E297" s="9">
        <v>704456362.99995971</v>
      </c>
      <c r="F297" s="9">
        <v>798278261.33042443</v>
      </c>
      <c r="G297" s="9">
        <v>868318117.83896649</v>
      </c>
      <c r="H297" s="9">
        <v>925199983.49292529</v>
      </c>
      <c r="I297" s="9">
        <v>1023301719.8285336</v>
      </c>
      <c r="J297" s="11">
        <f>F297/$E297</f>
        <v>1.1331834067491702</v>
      </c>
      <c r="K297" s="11">
        <f>G297/$E297</f>
        <v>1.2326073883997499</v>
      </c>
      <c r="L297" s="11">
        <f t="shared" si="9"/>
        <v>1.3133531501552753</v>
      </c>
      <c r="M297" s="11">
        <f t="shared" si="10"/>
        <v>1.4526119339326518</v>
      </c>
    </row>
    <row r="298" spans="1:13" x14ac:dyDescent="0.25">
      <c r="A298" s="5" t="s">
        <v>456</v>
      </c>
      <c r="B298" s="6" t="s">
        <v>542</v>
      </c>
      <c r="C298" s="6" t="s">
        <v>543</v>
      </c>
      <c r="D298" s="8"/>
      <c r="E298" s="9">
        <v>108466268.90084724</v>
      </c>
      <c r="F298" s="9">
        <v>118623513.68484257</v>
      </c>
      <c r="G298" s="9">
        <v>126024646.78641456</v>
      </c>
      <c r="H298" s="9">
        <v>131936274.7389175</v>
      </c>
      <c r="I298" s="9">
        <v>141613296.77313143</v>
      </c>
      <c r="J298" s="11">
        <f>F298/$E298</f>
        <v>1.0936442719651436</v>
      </c>
      <c r="K298" s="11">
        <f>G298/$E298</f>
        <v>1.1618786933808707</v>
      </c>
      <c r="L298" s="11">
        <f t="shared" si="9"/>
        <v>1.216380687525308</v>
      </c>
      <c r="M298" s="11">
        <f t="shared" si="10"/>
        <v>1.3055975669503763</v>
      </c>
    </row>
    <row r="299" spans="1:13" x14ac:dyDescent="0.25">
      <c r="A299" s="5" t="s">
        <v>456</v>
      </c>
      <c r="B299" s="6" t="s">
        <v>544</v>
      </c>
      <c r="C299" s="6" t="s">
        <v>545</v>
      </c>
      <c r="D299" s="8"/>
      <c r="E299" s="9">
        <v>287226586.0185346</v>
      </c>
      <c r="F299" s="9">
        <v>321823937.80273759</v>
      </c>
      <c r="G299" s="9">
        <v>347191177.21418005</v>
      </c>
      <c r="H299" s="9">
        <v>367529843.11660188</v>
      </c>
      <c r="I299" s="9">
        <v>403978461.06950927</v>
      </c>
      <c r="J299" s="11">
        <f>F299/$E299</f>
        <v>1.1204531664835875</v>
      </c>
      <c r="K299" s="11">
        <f>G299/$E299</f>
        <v>1.2087710334438748</v>
      </c>
      <c r="L299" s="11">
        <f t="shared" si="9"/>
        <v>1.2795815603674143</v>
      </c>
      <c r="M299" s="11">
        <f t="shared" si="10"/>
        <v>1.4064800430536772</v>
      </c>
    </row>
    <row r="300" spans="1:13" x14ac:dyDescent="0.25">
      <c r="A300" s="5" t="s">
        <v>456</v>
      </c>
      <c r="B300" s="6" t="s">
        <v>546</v>
      </c>
      <c r="C300" s="6" t="s">
        <v>547</v>
      </c>
      <c r="D300" s="8"/>
      <c r="E300" s="9">
        <v>143628511.05521113</v>
      </c>
      <c r="F300" s="9">
        <v>160617341.82993957</v>
      </c>
      <c r="G300" s="9">
        <v>173097747.93054757</v>
      </c>
      <c r="H300" s="9">
        <v>183119582.71116096</v>
      </c>
      <c r="I300" s="9">
        <v>200725187.46123183</v>
      </c>
      <c r="J300" s="11">
        <f>F300/$E300</f>
        <v>1.1182831364741914</v>
      </c>
      <c r="K300" s="11">
        <f>G300/$E300</f>
        <v>1.2051767901709181</v>
      </c>
      <c r="L300" s="11">
        <f t="shared" si="9"/>
        <v>1.2749528722801378</v>
      </c>
      <c r="M300" s="11">
        <f t="shared" si="10"/>
        <v>1.3975302395502283</v>
      </c>
    </row>
    <row r="301" spans="1:13" x14ac:dyDescent="0.25">
      <c r="A301" s="5" t="s">
        <v>456</v>
      </c>
      <c r="B301" s="6" t="s">
        <v>548</v>
      </c>
      <c r="C301" s="6" t="s">
        <v>374</v>
      </c>
      <c r="D301" s="8"/>
      <c r="E301" s="9">
        <v>125740796.94836479</v>
      </c>
      <c r="F301" s="9">
        <v>137967563.99530965</v>
      </c>
      <c r="G301" s="9">
        <v>146825604.11607584</v>
      </c>
      <c r="H301" s="9">
        <v>153869363.72451952</v>
      </c>
      <c r="I301" s="9">
        <v>165966740.12204158</v>
      </c>
      <c r="J301" s="11">
        <f>F301/$E301</f>
        <v>1.0972378682470556</v>
      </c>
      <c r="K301" s="11">
        <f>G301/$E301</f>
        <v>1.1676846948597717</v>
      </c>
      <c r="L301" s="11">
        <f t="shared" si="9"/>
        <v>1.223702787470845</v>
      </c>
      <c r="M301" s="11">
        <f t="shared" si="10"/>
        <v>1.3199116289218009</v>
      </c>
    </row>
    <row r="302" spans="1:13" x14ac:dyDescent="0.25">
      <c r="A302" s="5" t="s">
        <v>456</v>
      </c>
      <c r="B302" s="6" t="s">
        <v>549</v>
      </c>
      <c r="C302" s="6" t="s">
        <v>550</v>
      </c>
      <c r="D302" s="8"/>
      <c r="E302" s="9">
        <v>204991524.32590258</v>
      </c>
      <c r="F302" s="9">
        <v>220483225.77176204</v>
      </c>
      <c r="G302" s="9">
        <v>231543124.86267322</v>
      </c>
      <c r="H302" s="9">
        <v>240249424.95331612</v>
      </c>
      <c r="I302" s="9">
        <v>254856078.81520963</v>
      </c>
      <c r="J302" s="11">
        <f>F302/$E302</f>
        <v>1.0755723998677633</v>
      </c>
      <c r="K302" s="11">
        <f>G302/$E302</f>
        <v>1.1295253578121502</v>
      </c>
      <c r="L302" s="11">
        <f t="shared" si="9"/>
        <v>1.1719968703260106</v>
      </c>
      <c r="M302" s="11">
        <f t="shared" si="10"/>
        <v>1.2432517864008399</v>
      </c>
    </row>
    <row r="303" spans="1:13" x14ac:dyDescent="0.25">
      <c r="A303" s="5" t="s">
        <v>456</v>
      </c>
      <c r="B303" s="6" t="s">
        <v>551</v>
      </c>
      <c r="C303" s="6" t="s">
        <v>552</v>
      </c>
      <c r="D303" s="8" t="s">
        <v>702</v>
      </c>
      <c r="E303" s="9">
        <v>2403481097.6362705</v>
      </c>
      <c r="F303" s="9">
        <v>2785686911.2922397</v>
      </c>
      <c r="G303" s="9">
        <v>3074079164.489409</v>
      </c>
      <c r="H303" s="9">
        <v>3310021733.1260247</v>
      </c>
      <c r="I303" s="10">
        <v>3741030833.0147653</v>
      </c>
      <c r="J303" s="11">
        <f>F303/$E303</f>
        <v>1.1590217680646016</v>
      </c>
      <c r="K303" s="11">
        <f>G303/$E303</f>
        <v>1.2790111673907671</v>
      </c>
      <c r="L303" s="11">
        <f t="shared" si="9"/>
        <v>1.377178183918859</v>
      </c>
      <c r="M303" s="11">
        <f t="shared" si="10"/>
        <v>1.5565052026803632</v>
      </c>
    </row>
    <row r="304" spans="1:13" x14ac:dyDescent="0.25">
      <c r="A304" s="5" t="s">
        <v>456</v>
      </c>
      <c r="B304" s="6" t="s">
        <v>553</v>
      </c>
      <c r="C304" s="6" t="s">
        <v>554</v>
      </c>
      <c r="D304" s="8"/>
      <c r="E304" s="9">
        <v>477131263.31368643</v>
      </c>
      <c r="F304" s="9">
        <v>539701580.03213191</v>
      </c>
      <c r="G304" s="9">
        <v>586010092.45354271</v>
      </c>
      <c r="H304" s="9">
        <v>623386398.23153126</v>
      </c>
      <c r="I304" s="9">
        <v>690267715.81955719</v>
      </c>
      <c r="J304" s="11">
        <f>F304/$E304</f>
        <v>1.1311385807836052</v>
      </c>
      <c r="K304" s="11">
        <f>G304/$E304</f>
        <v>1.2281947076443713</v>
      </c>
      <c r="L304" s="11">
        <f t="shared" si="9"/>
        <v>1.3065301860584442</v>
      </c>
      <c r="M304" s="11">
        <f t="shared" si="10"/>
        <v>1.4467040181471944</v>
      </c>
    </row>
    <row r="305" spans="1:13" x14ac:dyDescent="0.25">
      <c r="A305" s="5" t="s">
        <v>456</v>
      </c>
      <c r="B305" s="6" t="s">
        <v>555</v>
      </c>
      <c r="C305" s="6" t="s">
        <v>556</v>
      </c>
      <c r="D305" s="8"/>
      <c r="E305" s="9">
        <v>88531520.612851247</v>
      </c>
      <c r="F305" s="9">
        <v>95151036.495342225</v>
      </c>
      <c r="G305" s="9">
        <v>99902637.70360446</v>
      </c>
      <c r="H305" s="9">
        <v>103658172.28168464</v>
      </c>
      <c r="I305" s="9">
        <v>109751753.62318783</v>
      </c>
      <c r="J305" s="11">
        <f>F305/$E305</f>
        <v>1.0747701591102015</v>
      </c>
      <c r="K305" s="11">
        <f>G305/$E305</f>
        <v>1.1284414524006559</v>
      </c>
      <c r="L305" s="11">
        <f t="shared" si="9"/>
        <v>1.1708617627272246</v>
      </c>
      <c r="M305" s="11">
        <f t="shared" si="10"/>
        <v>1.2396912745137718</v>
      </c>
    </row>
    <row r="306" spans="1:13" x14ac:dyDescent="0.25">
      <c r="A306" s="5" t="s">
        <v>456</v>
      </c>
      <c r="B306" s="6" t="s">
        <v>557</v>
      </c>
      <c r="C306" s="6" t="s">
        <v>245</v>
      </c>
      <c r="D306" s="8"/>
      <c r="E306" s="9">
        <v>206245614.15520573</v>
      </c>
      <c r="F306" s="9">
        <v>227611795.13148263</v>
      </c>
      <c r="G306" s="9">
        <v>243113890.93320984</v>
      </c>
      <c r="H306" s="9">
        <v>255452645.28414187</v>
      </c>
      <c r="I306" s="9">
        <v>277106155.15416366</v>
      </c>
      <c r="J306" s="11">
        <f>F306/$E306</f>
        <v>1.1035958076674457</v>
      </c>
      <c r="K306" s="11">
        <f>G306/$E306</f>
        <v>1.178759082606526</v>
      </c>
      <c r="L306" s="11">
        <f t="shared" si="9"/>
        <v>1.2385846182983868</v>
      </c>
      <c r="M306" s="11">
        <f t="shared" si="10"/>
        <v>1.3435735653783811</v>
      </c>
    </row>
    <row r="307" spans="1:13" x14ac:dyDescent="0.25">
      <c r="A307" s="5" t="s">
        <v>456</v>
      </c>
      <c r="B307" s="6" t="s">
        <v>558</v>
      </c>
      <c r="C307" s="6" t="s">
        <v>559</v>
      </c>
      <c r="D307" s="8"/>
      <c r="E307" s="9">
        <v>71119234.652794629</v>
      </c>
      <c r="F307" s="9">
        <v>75895280.670883492</v>
      </c>
      <c r="G307" s="9">
        <v>79272278.446746692</v>
      </c>
      <c r="H307" s="9">
        <v>81912338.313673258</v>
      </c>
      <c r="I307" s="9">
        <v>86392719.450447291</v>
      </c>
      <c r="J307" s="11">
        <f>F307/$E307</f>
        <v>1.0671554754688461</v>
      </c>
      <c r="K307" s="11">
        <f>G307/$E307</f>
        <v>1.1146390822926509</v>
      </c>
      <c r="L307" s="11">
        <f t="shared" si="9"/>
        <v>1.1517606834996292</v>
      </c>
      <c r="M307" s="11">
        <f t="shared" si="10"/>
        <v>1.2147588464951582</v>
      </c>
    </row>
    <row r="308" spans="1:13" x14ac:dyDescent="0.25">
      <c r="A308" s="5" t="s">
        <v>456</v>
      </c>
      <c r="B308" s="6" t="s">
        <v>560</v>
      </c>
      <c r="C308" s="6" t="s">
        <v>561</v>
      </c>
      <c r="D308" s="8"/>
      <c r="E308" s="9">
        <v>479571472.2894659</v>
      </c>
      <c r="F308" s="9">
        <v>526578991.93589705</v>
      </c>
      <c r="G308" s="9">
        <v>560643514.65672016</v>
      </c>
      <c r="H308" s="9">
        <v>587736655.33202004</v>
      </c>
      <c r="I308" s="9">
        <v>634375640.1604563</v>
      </c>
      <c r="J308" s="11">
        <f>F308/$E308</f>
        <v>1.0980198413846805</v>
      </c>
      <c r="K308" s="11">
        <f>G308/$E308</f>
        <v>1.1690510112709951</v>
      </c>
      <c r="L308" s="11">
        <f t="shared" si="9"/>
        <v>1.225545490698551</v>
      </c>
      <c r="M308" s="11">
        <f t="shared" si="10"/>
        <v>1.322796865151211</v>
      </c>
    </row>
    <row r="309" spans="1:13" x14ac:dyDescent="0.25">
      <c r="A309" s="5" t="s">
        <v>456</v>
      </c>
      <c r="B309" s="6" t="s">
        <v>562</v>
      </c>
      <c r="C309" s="6" t="s">
        <v>17</v>
      </c>
      <c r="D309" s="8"/>
      <c r="E309" s="9">
        <v>134013951.57368265</v>
      </c>
      <c r="F309" s="9">
        <v>144705852.70973215</v>
      </c>
      <c r="G309" s="9">
        <v>152363996.76723537</v>
      </c>
      <c r="H309" s="9">
        <v>158405383.97050619</v>
      </c>
      <c r="I309" s="9">
        <v>168566310.59966856</v>
      </c>
      <c r="J309" s="11">
        <f>F309/$E309</f>
        <v>1.0797820003850191</v>
      </c>
      <c r="K309" s="11">
        <f>G309/$E309</f>
        <v>1.1369263795155209</v>
      </c>
      <c r="L309" s="11">
        <f t="shared" si="9"/>
        <v>1.1820066650554126</v>
      </c>
      <c r="M309" s="11">
        <f t="shared" si="10"/>
        <v>1.2578265816375735</v>
      </c>
    </row>
    <row r="310" spans="1:13" x14ac:dyDescent="0.25">
      <c r="A310" s="5" t="s">
        <v>456</v>
      </c>
      <c r="B310" s="6" t="s">
        <v>563</v>
      </c>
      <c r="C310" s="6" t="s">
        <v>93</v>
      </c>
      <c r="D310" s="8"/>
      <c r="E310" s="9">
        <v>1033081700.9447269</v>
      </c>
      <c r="F310" s="9">
        <v>1158683421.3525341</v>
      </c>
      <c r="G310" s="9">
        <v>1251393303.9973831</v>
      </c>
      <c r="H310" s="9">
        <v>1326092986.8040318</v>
      </c>
      <c r="I310" s="9">
        <v>1455965361.7330689</v>
      </c>
      <c r="J310" s="11">
        <f>F310/$E310</f>
        <v>1.1215796585042088</v>
      </c>
      <c r="K310" s="11">
        <f>G310/$E310</f>
        <v>1.2113207530953416</v>
      </c>
      <c r="L310" s="11">
        <f t="shared" si="9"/>
        <v>1.2836283767211767</v>
      </c>
      <c r="M310" s="11">
        <f t="shared" si="10"/>
        <v>1.4093419333646366</v>
      </c>
    </row>
    <row r="311" spans="1:13" x14ac:dyDescent="0.25">
      <c r="A311" s="5" t="s">
        <v>456</v>
      </c>
      <c r="B311" s="6" t="s">
        <v>564</v>
      </c>
      <c r="C311" s="6" t="s">
        <v>565</v>
      </c>
      <c r="D311" s="8"/>
      <c r="E311" s="9">
        <v>245544650.971816</v>
      </c>
      <c r="F311" s="9">
        <v>269966504.46326518</v>
      </c>
      <c r="G311" s="9">
        <v>287720291.607831</v>
      </c>
      <c r="H311" s="9">
        <v>301873071.22215563</v>
      </c>
      <c r="I311" s="9">
        <v>325986658.42369008</v>
      </c>
      <c r="J311" s="11">
        <f>F311/$E311</f>
        <v>1.0994599287534566</v>
      </c>
      <c r="K311" s="11">
        <f>G311/$E311</f>
        <v>1.171763630236262</v>
      </c>
      <c r="L311" s="11">
        <f t="shared" si="9"/>
        <v>1.2294019439128612</v>
      </c>
      <c r="M311" s="11">
        <f t="shared" si="10"/>
        <v>1.3276064338339317</v>
      </c>
    </row>
    <row r="312" spans="1:13" x14ac:dyDescent="0.25">
      <c r="A312" s="5" t="s">
        <v>456</v>
      </c>
      <c r="B312" s="6" t="s">
        <v>566</v>
      </c>
      <c r="C312" s="6" t="s">
        <v>567</v>
      </c>
      <c r="D312" s="8"/>
      <c r="E312" s="9">
        <v>595849900.48666763</v>
      </c>
      <c r="F312" s="9">
        <v>675950146.37560403</v>
      </c>
      <c r="G312" s="9">
        <v>735260415.36716521</v>
      </c>
      <c r="H312" s="9">
        <v>783141594.84355927</v>
      </c>
      <c r="I312" s="9">
        <v>869865981.53052878</v>
      </c>
      <c r="J312" s="11">
        <f>F312/$E312</f>
        <v>1.1344302412797478</v>
      </c>
      <c r="K312" s="11">
        <f>G312/$E312</f>
        <v>1.2339691837938251</v>
      </c>
      <c r="L312" s="11">
        <f t="shared" si="9"/>
        <v>1.3143269709433849</v>
      </c>
      <c r="M312" s="11">
        <f t="shared" si="10"/>
        <v>1.4598743422127876</v>
      </c>
    </row>
    <row r="313" spans="1:13" x14ac:dyDescent="0.25">
      <c r="A313" s="5" t="s">
        <v>456</v>
      </c>
      <c r="B313" s="6" t="s">
        <v>568</v>
      </c>
      <c r="C313" s="6" t="s">
        <v>395</v>
      </c>
      <c r="D313" s="8"/>
      <c r="E313" s="9">
        <v>262749897.83224097</v>
      </c>
      <c r="F313" s="9">
        <v>288558040.80804658</v>
      </c>
      <c r="G313" s="9">
        <v>307215950.07684082</v>
      </c>
      <c r="H313" s="9">
        <v>322028819.9430443</v>
      </c>
      <c r="I313" s="9">
        <v>347875766.88643038</v>
      </c>
      <c r="J313" s="11">
        <f>F313/$E313</f>
        <v>1.0982232274445392</v>
      </c>
      <c r="K313" s="11">
        <f>G313/$E313</f>
        <v>1.1692333759649653</v>
      </c>
      <c r="L313" s="11">
        <f t="shared" si="9"/>
        <v>1.2256096866254593</v>
      </c>
      <c r="M313" s="11">
        <f t="shared" si="10"/>
        <v>1.3239805981144095</v>
      </c>
    </row>
    <row r="314" spans="1:13" x14ac:dyDescent="0.25">
      <c r="A314" s="5" t="s">
        <v>456</v>
      </c>
      <c r="B314" s="6" t="s">
        <v>569</v>
      </c>
      <c r="C314" s="6" t="s">
        <v>397</v>
      </c>
      <c r="D314" s="8"/>
      <c r="E314" s="9">
        <v>116604725.78102283</v>
      </c>
      <c r="F314" s="9">
        <v>125207787.56158122</v>
      </c>
      <c r="G314" s="9">
        <v>131341337.43320183</v>
      </c>
      <c r="H314" s="9">
        <v>136165048.68178165</v>
      </c>
      <c r="I314" s="9">
        <v>144247937.7885235</v>
      </c>
      <c r="J314" s="11">
        <f>F314/$E314</f>
        <v>1.0737797008048753</v>
      </c>
      <c r="K314" s="11">
        <f>G314/$E314</f>
        <v>1.1263809125528372</v>
      </c>
      <c r="L314" s="11">
        <f t="shared" si="9"/>
        <v>1.1677489721770971</v>
      </c>
      <c r="M314" s="11">
        <f t="shared" si="10"/>
        <v>1.2370676816256407</v>
      </c>
    </row>
    <row r="315" spans="1:13" x14ac:dyDescent="0.25">
      <c r="A315" s="5" t="s">
        <v>456</v>
      </c>
      <c r="B315" s="6" t="s">
        <v>570</v>
      </c>
      <c r="C315" s="6" t="s">
        <v>571</v>
      </c>
      <c r="D315" s="8"/>
      <c r="E315" s="9">
        <v>192104989.96838421</v>
      </c>
      <c r="F315" s="9">
        <v>209534093.59540394</v>
      </c>
      <c r="G315" s="9">
        <v>222107193.27170536</v>
      </c>
      <c r="H315" s="9">
        <v>232075631.01002982</v>
      </c>
      <c r="I315" s="9">
        <v>249067989.9116697</v>
      </c>
      <c r="J315" s="11">
        <f>F315/$E315</f>
        <v>1.0907269698194104</v>
      </c>
      <c r="K315" s="11">
        <f>G315/$E315</f>
        <v>1.1561760749070535</v>
      </c>
      <c r="L315" s="11">
        <f t="shared" si="9"/>
        <v>1.2080666465156569</v>
      </c>
      <c r="M315" s="11">
        <f t="shared" si="10"/>
        <v>1.2965201474082491</v>
      </c>
    </row>
    <row r="316" spans="1:13" x14ac:dyDescent="0.25">
      <c r="A316" s="5" t="s">
        <v>456</v>
      </c>
      <c r="B316" s="6" t="s">
        <v>572</v>
      </c>
      <c r="C316" s="6" t="s">
        <v>262</v>
      </c>
      <c r="D316" s="8"/>
      <c r="E316" s="9">
        <v>296495507.10619187</v>
      </c>
      <c r="F316" s="9">
        <v>327802973.42797637</v>
      </c>
      <c r="G316" s="9">
        <v>350518170.14973533</v>
      </c>
      <c r="H316" s="9">
        <v>368597280.3160969</v>
      </c>
      <c r="I316" s="9">
        <v>400613565.4528445</v>
      </c>
      <c r="J316" s="11">
        <f>F316/$E316</f>
        <v>1.1055917056799498</v>
      </c>
      <c r="K316" s="11">
        <f>G316/$E316</f>
        <v>1.1822039853851642</v>
      </c>
      <c r="L316" s="11">
        <f t="shared" si="9"/>
        <v>1.2431799858069394</v>
      </c>
      <c r="M316" s="11">
        <f t="shared" si="10"/>
        <v>1.3511623476620238</v>
      </c>
    </row>
    <row r="317" spans="1:13" x14ac:dyDescent="0.25">
      <c r="A317" s="5" t="s">
        <v>456</v>
      </c>
      <c r="B317" s="6" t="s">
        <v>573</v>
      </c>
      <c r="C317" s="6" t="s">
        <v>574</v>
      </c>
      <c r="D317" s="8"/>
      <c r="E317" s="9">
        <v>190628607.13203478</v>
      </c>
      <c r="F317" s="9">
        <v>206709791.93062699</v>
      </c>
      <c r="G317" s="9">
        <v>218250077.61201331</v>
      </c>
      <c r="H317" s="9">
        <v>227366746.62367061</v>
      </c>
      <c r="I317" s="9">
        <v>242876789.62816477</v>
      </c>
      <c r="J317" s="11">
        <f>F317/$E317</f>
        <v>1.0843587174062177</v>
      </c>
      <c r="K317" s="11">
        <f>G317/$E317</f>
        <v>1.1448967754396229</v>
      </c>
      <c r="L317" s="11">
        <f t="shared" si="9"/>
        <v>1.1927210193913338</v>
      </c>
      <c r="M317" s="11">
        <f t="shared" si="10"/>
        <v>1.2740836398177184</v>
      </c>
    </row>
    <row r="318" spans="1:13" x14ac:dyDescent="0.25">
      <c r="A318" s="5" t="s">
        <v>456</v>
      </c>
      <c r="B318" s="6" t="s">
        <v>575</v>
      </c>
      <c r="C318" s="6" t="s">
        <v>576</v>
      </c>
      <c r="D318" s="8"/>
      <c r="E318" s="9">
        <v>161045827.79265136</v>
      </c>
      <c r="F318" s="9">
        <v>173937192.33172452</v>
      </c>
      <c r="G318" s="9">
        <v>183183876.00759435</v>
      </c>
      <c r="H318" s="9">
        <v>190487153.45258605</v>
      </c>
      <c r="I318" s="9">
        <v>202692392.48248199</v>
      </c>
      <c r="J318" s="11">
        <f>F318/$E318</f>
        <v>1.0800478020186339</v>
      </c>
      <c r="K318" s="11">
        <f>G318/$E318</f>
        <v>1.1374642765874445</v>
      </c>
      <c r="L318" s="11">
        <f t="shared" si="9"/>
        <v>1.1828133399260787</v>
      </c>
      <c r="M318" s="11">
        <f t="shared" si="10"/>
        <v>1.2586007055299262</v>
      </c>
    </row>
    <row r="319" spans="1:13" x14ac:dyDescent="0.25">
      <c r="A319" s="5" t="s">
        <v>456</v>
      </c>
      <c r="B319" s="6" t="s">
        <v>577</v>
      </c>
      <c r="C319" s="6" t="s">
        <v>578</v>
      </c>
      <c r="D319" s="8"/>
      <c r="E319" s="9">
        <v>631966315.27424514</v>
      </c>
      <c r="F319" s="9">
        <v>697839682.10481834</v>
      </c>
      <c r="G319" s="9">
        <v>745753028.57383823</v>
      </c>
      <c r="H319" s="9">
        <v>783959672.90301907</v>
      </c>
      <c r="I319" s="9">
        <v>850322271.57099319</v>
      </c>
      <c r="J319" s="11">
        <f>F319/$E319</f>
        <v>1.1042355664193702</v>
      </c>
      <c r="K319" s="11">
        <f>G319/$E319</f>
        <v>1.1800518643944096</v>
      </c>
      <c r="L319" s="11">
        <f t="shared" si="9"/>
        <v>1.2405086378105701</v>
      </c>
      <c r="M319" s="11">
        <f t="shared" si="10"/>
        <v>1.345518346499198</v>
      </c>
    </row>
    <row r="320" spans="1:13" x14ac:dyDescent="0.25">
      <c r="A320" s="5" t="s">
        <v>456</v>
      </c>
      <c r="B320" s="6" t="s">
        <v>579</v>
      </c>
      <c r="C320" s="6" t="s">
        <v>580</v>
      </c>
      <c r="D320" s="8"/>
      <c r="E320" s="9">
        <v>328441570.29430538</v>
      </c>
      <c r="F320" s="9">
        <v>370948500.96707839</v>
      </c>
      <c r="G320" s="9">
        <v>402329566.74442536</v>
      </c>
      <c r="H320" s="9">
        <v>427611963.42207187</v>
      </c>
      <c r="I320" s="9">
        <v>473101944.13911074</v>
      </c>
      <c r="J320" s="11">
        <f>F320/$E320</f>
        <v>1.1294200689476792</v>
      </c>
      <c r="K320" s="11">
        <f>G320/$E320</f>
        <v>1.2249654219589543</v>
      </c>
      <c r="L320" s="11">
        <f t="shared" si="9"/>
        <v>1.3019422694846552</v>
      </c>
      <c r="M320" s="11">
        <f t="shared" si="10"/>
        <v>1.4404447759617642</v>
      </c>
    </row>
    <row r="321" spans="1:13" x14ac:dyDescent="0.25">
      <c r="A321" s="5" t="s">
        <v>456</v>
      </c>
      <c r="B321" s="6" t="s">
        <v>581</v>
      </c>
      <c r="C321" s="6" t="s">
        <v>582</v>
      </c>
      <c r="D321" s="8"/>
      <c r="E321" s="9">
        <v>254206654.28657475</v>
      </c>
      <c r="F321" s="9">
        <v>278434422.3120082</v>
      </c>
      <c r="G321" s="9">
        <v>295892876.41767246</v>
      </c>
      <c r="H321" s="9">
        <v>309721905.32303375</v>
      </c>
      <c r="I321" s="9">
        <v>333943976.43209332</v>
      </c>
      <c r="J321" s="11">
        <f>F321/$E321</f>
        <v>1.0953073714511059</v>
      </c>
      <c r="K321" s="11">
        <f>G321/$E321</f>
        <v>1.1639855661846821</v>
      </c>
      <c r="L321" s="11">
        <f t="shared" si="9"/>
        <v>1.2183863014611529</v>
      </c>
      <c r="M321" s="11">
        <f t="shared" si="10"/>
        <v>1.3136712623408682</v>
      </c>
    </row>
    <row r="322" spans="1:13" x14ac:dyDescent="0.25">
      <c r="A322" s="5" t="s">
        <v>456</v>
      </c>
      <c r="B322" s="6" t="s">
        <v>583</v>
      </c>
      <c r="C322" s="6" t="s">
        <v>584</v>
      </c>
      <c r="D322" s="8"/>
      <c r="E322" s="9">
        <v>454408782.98631597</v>
      </c>
      <c r="F322" s="9">
        <v>507944899.68257749</v>
      </c>
      <c r="G322" s="9">
        <v>547383802.59265554</v>
      </c>
      <c r="H322" s="9">
        <v>579117683.38924921</v>
      </c>
      <c r="I322" s="9">
        <v>633923366.81818843</v>
      </c>
      <c r="J322" s="11">
        <f>F322/$E322</f>
        <v>1.1178148810074249</v>
      </c>
      <c r="K322" s="11">
        <f>G322/$E322</f>
        <v>1.2046065637097059</v>
      </c>
      <c r="L322" s="11">
        <f t="shared" si="9"/>
        <v>1.2744420994316228</v>
      </c>
      <c r="M322" s="11">
        <f t="shared" si="10"/>
        <v>1.3950508673096629</v>
      </c>
    </row>
    <row r="323" spans="1:13" x14ac:dyDescent="0.25">
      <c r="A323" s="5" t="s">
        <v>456</v>
      </c>
      <c r="B323" s="6" t="s">
        <v>585</v>
      </c>
      <c r="C323" s="6" t="s">
        <v>586</v>
      </c>
      <c r="D323" s="8" t="s">
        <v>702</v>
      </c>
      <c r="E323" s="9">
        <v>3201706225.5135469</v>
      </c>
      <c r="F323" s="9">
        <v>3624675153.0530176</v>
      </c>
      <c r="G323" s="9">
        <v>3938384793.9295959</v>
      </c>
      <c r="H323" s="9">
        <v>4191981777.5131154</v>
      </c>
      <c r="I323" s="10">
        <v>4642623565.2203522</v>
      </c>
      <c r="J323" s="11">
        <f>F323/$E323</f>
        <v>1.1321073508146824</v>
      </c>
      <c r="K323" s="11">
        <f>G323/$E323</f>
        <v>1.2300893700195392</v>
      </c>
      <c r="L323" s="11">
        <f t="shared" si="9"/>
        <v>1.3092961946690567</v>
      </c>
      <c r="M323" s="11">
        <f t="shared" si="10"/>
        <v>1.4500467057922171</v>
      </c>
    </row>
    <row r="324" spans="1:13" x14ac:dyDescent="0.25">
      <c r="A324" s="5" t="s">
        <v>456</v>
      </c>
      <c r="B324" s="6" t="s">
        <v>587</v>
      </c>
      <c r="C324" s="6" t="s">
        <v>588</v>
      </c>
      <c r="D324" s="8"/>
      <c r="E324" s="9">
        <v>527378564.51227456</v>
      </c>
      <c r="F324" s="9">
        <v>589067794.04900885</v>
      </c>
      <c r="G324" s="9">
        <v>634550346.75164199</v>
      </c>
      <c r="H324" s="9">
        <v>671169052.94234538</v>
      </c>
      <c r="I324" s="9">
        <v>733889141.36819947</v>
      </c>
      <c r="J324" s="11">
        <f>F324/$E324</f>
        <v>1.1169733350724733</v>
      </c>
      <c r="K324" s="11">
        <f>G324/$E324</f>
        <v>1.2032160376834449</v>
      </c>
      <c r="L324" s="11">
        <f t="shared" si="9"/>
        <v>1.2726513705824389</v>
      </c>
      <c r="M324" s="11">
        <f t="shared" si="10"/>
        <v>1.3915793905027372</v>
      </c>
    </row>
    <row r="325" spans="1:13" x14ac:dyDescent="0.25">
      <c r="A325" s="5" t="s">
        <v>456</v>
      </c>
      <c r="B325" s="6" t="s">
        <v>589</v>
      </c>
      <c r="C325" s="6" t="s">
        <v>590</v>
      </c>
      <c r="D325" s="8"/>
      <c r="E325" s="9">
        <v>105170788.69720089</v>
      </c>
      <c r="F325" s="9">
        <v>111835725.6445165</v>
      </c>
      <c r="G325" s="9">
        <v>116569847.70029478</v>
      </c>
      <c r="H325" s="9">
        <v>120283840.57829978</v>
      </c>
      <c r="I325" s="9">
        <v>126321653.17372811</v>
      </c>
      <c r="J325" s="11">
        <f>F325/$E325</f>
        <v>1.0633725108452381</v>
      </c>
      <c r="K325" s="11">
        <f>G325/$E325</f>
        <v>1.1083861701932569</v>
      </c>
      <c r="L325" s="11">
        <f t="shared" si="9"/>
        <v>1.1437000907600983</v>
      </c>
      <c r="M325" s="11">
        <f t="shared" si="10"/>
        <v>1.2011096877615233</v>
      </c>
    </row>
    <row r="326" spans="1:13" x14ac:dyDescent="0.25">
      <c r="A326" s="5" t="s">
        <v>456</v>
      </c>
      <c r="B326" s="6" t="s">
        <v>591</v>
      </c>
      <c r="C326" s="6" t="s">
        <v>276</v>
      </c>
      <c r="D326" s="8"/>
      <c r="E326" s="9">
        <v>122919416.23377095</v>
      </c>
      <c r="F326" s="9">
        <v>133863411.51354975</v>
      </c>
      <c r="G326" s="9">
        <v>141718336.74086428</v>
      </c>
      <c r="H326" s="9">
        <v>147923248.78866467</v>
      </c>
      <c r="I326" s="9">
        <v>158704455.08806396</v>
      </c>
      <c r="J326" s="11">
        <f>F326/$E326</f>
        <v>1.0890339021702256</v>
      </c>
      <c r="K326" s="11">
        <f>G326/$E326</f>
        <v>1.1529369491256052</v>
      </c>
      <c r="L326" s="11">
        <f t="shared" si="9"/>
        <v>1.2034164603201569</v>
      </c>
      <c r="M326" s="11">
        <f t="shared" si="10"/>
        <v>1.2911260071902408</v>
      </c>
    </row>
    <row r="327" spans="1:13" x14ac:dyDescent="0.25">
      <c r="A327" s="5" t="s">
        <v>456</v>
      </c>
      <c r="B327" s="6" t="s">
        <v>592</v>
      </c>
      <c r="C327" s="6" t="s">
        <v>593</v>
      </c>
      <c r="D327" s="8"/>
      <c r="E327" s="9">
        <v>887748799.56368351</v>
      </c>
      <c r="F327" s="9">
        <v>981751609.73345995</v>
      </c>
      <c r="G327" s="9">
        <v>1050320764.3999183</v>
      </c>
      <c r="H327" s="9">
        <v>1105110014.6383626</v>
      </c>
      <c r="I327" s="9">
        <v>1199551543.0445282</v>
      </c>
      <c r="J327" s="11">
        <f>F327/$E327</f>
        <v>1.1058889746919145</v>
      </c>
      <c r="K327" s="11">
        <f>G327/$E327</f>
        <v>1.1831283409407445</v>
      </c>
      <c r="L327" s="11">
        <f t="shared" ref="L327:L384" si="11">H327/$E327</f>
        <v>1.2448454057966727</v>
      </c>
      <c r="M327" s="11">
        <f t="shared" ref="M327:M384" si="12">I327/$E327</f>
        <v>1.351228572355256</v>
      </c>
    </row>
    <row r="328" spans="1:13" x14ac:dyDescent="0.25">
      <c r="A328" s="5" t="s">
        <v>456</v>
      </c>
      <c r="B328" s="6" t="s">
        <v>594</v>
      </c>
      <c r="C328" s="6" t="s">
        <v>595</v>
      </c>
      <c r="D328" s="8"/>
      <c r="E328" s="9">
        <v>717624091.92532194</v>
      </c>
      <c r="F328" s="9">
        <v>807691429.81736743</v>
      </c>
      <c r="G328" s="9">
        <v>874345350.46984124</v>
      </c>
      <c r="H328" s="9">
        <v>928144851.3009752</v>
      </c>
      <c r="I328" s="9">
        <v>1022048170.8763719</v>
      </c>
      <c r="J328" s="11">
        <f>F328/$E328</f>
        <v>1.1255076841837943</v>
      </c>
      <c r="K328" s="11">
        <f>G328/$E328</f>
        <v>1.2183890706958431</v>
      </c>
      <c r="L328" s="11">
        <f t="shared" si="11"/>
        <v>1.2933579874817813</v>
      </c>
      <c r="M328" s="11">
        <f t="shared" si="12"/>
        <v>1.4242110631128717</v>
      </c>
    </row>
    <row r="329" spans="1:13" x14ac:dyDescent="0.25">
      <c r="A329" s="5" t="s">
        <v>456</v>
      </c>
      <c r="B329" s="6" t="s">
        <v>596</v>
      </c>
      <c r="C329" s="6" t="s">
        <v>151</v>
      </c>
      <c r="D329" s="8"/>
      <c r="E329" s="9">
        <v>988423398.9613167</v>
      </c>
      <c r="F329" s="9">
        <v>1095654917.7531421</v>
      </c>
      <c r="G329" s="9">
        <v>1173882048.18925</v>
      </c>
      <c r="H329" s="9">
        <v>1236390495.7835531</v>
      </c>
      <c r="I329" s="9">
        <v>1345371335.9473805</v>
      </c>
      <c r="J329" s="11">
        <f>F329/$E329</f>
        <v>1.108487434539196</v>
      </c>
      <c r="K329" s="11">
        <f>G329/$E329</f>
        <v>1.1876307758626741</v>
      </c>
      <c r="L329" s="11">
        <f t="shared" si="11"/>
        <v>1.2508713341699642</v>
      </c>
      <c r="M329" s="11">
        <f t="shared" si="12"/>
        <v>1.3611285784625922</v>
      </c>
    </row>
    <row r="330" spans="1:13" x14ac:dyDescent="0.25">
      <c r="A330" s="5" t="s">
        <v>456</v>
      </c>
      <c r="B330" s="6" t="s">
        <v>597</v>
      </c>
      <c r="C330" s="6" t="s">
        <v>598</v>
      </c>
      <c r="D330" s="8"/>
      <c r="E330" s="9">
        <v>331194082.8828463</v>
      </c>
      <c r="F330" s="9">
        <v>359920251.00688529</v>
      </c>
      <c r="G330" s="9">
        <v>380559188.94730628</v>
      </c>
      <c r="H330" s="9">
        <v>396876114.90823287</v>
      </c>
      <c r="I330" s="9">
        <v>424771758.25650096</v>
      </c>
      <c r="J330" s="11">
        <f>F330/$E330</f>
        <v>1.0867351489917783</v>
      </c>
      <c r="K330" s="11">
        <f>G330/$E330</f>
        <v>1.149051896201666</v>
      </c>
      <c r="L330" s="11">
        <f t="shared" si="11"/>
        <v>1.1983188571899104</v>
      </c>
      <c r="M330" s="11">
        <f t="shared" si="12"/>
        <v>1.282546338265216</v>
      </c>
    </row>
    <row r="331" spans="1:13" x14ac:dyDescent="0.25">
      <c r="A331" s="5" t="s">
        <v>456</v>
      </c>
      <c r="B331" s="6" t="s">
        <v>599</v>
      </c>
      <c r="C331" s="6" t="s">
        <v>600</v>
      </c>
      <c r="D331" s="8"/>
      <c r="E331" s="9">
        <v>289068409.91170293</v>
      </c>
      <c r="F331" s="9">
        <v>317232016.23606503</v>
      </c>
      <c r="G331" s="9">
        <v>337673003.67190921</v>
      </c>
      <c r="H331" s="9">
        <v>353949276.68896222</v>
      </c>
      <c r="I331" s="9">
        <v>381657520.35041279</v>
      </c>
      <c r="J331" s="11">
        <f>F331/$E331</f>
        <v>1.097428862368478</v>
      </c>
      <c r="K331" s="11">
        <f>G331/$E331</f>
        <v>1.1681421839731736</v>
      </c>
      <c r="L331" s="11">
        <f t="shared" si="11"/>
        <v>1.2244481394458751</v>
      </c>
      <c r="M331" s="11">
        <f t="shared" si="12"/>
        <v>1.3203017253493439</v>
      </c>
    </row>
    <row r="332" spans="1:13" x14ac:dyDescent="0.25">
      <c r="A332" s="5" t="s">
        <v>456</v>
      </c>
      <c r="B332" s="6" t="s">
        <v>601</v>
      </c>
      <c r="C332" s="6" t="s">
        <v>602</v>
      </c>
      <c r="D332" s="8"/>
      <c r="E332" s="9">
        <v>774652275.9314357</v>
      </c>
      <c r="F332" s="9">
        <v>879959322.8778336</v>
      </c>
      <c r="G332" s="9">
        <v>958570301.43870044</v>
      </c>
      <c r="H332" s="9">
        <v>1022413296.9018592</v>
      </c>
      <c r="I332" s="9">
        <v>1133923840.7620912</v>
      </c>
      <c r="J332" s="11">
        <f>F332/$E332</f>
        <v>1.1359410540939514</v>
      </c>
      <c r="K332" s="11">
        <f>G332/$E332</f>
        <v>1.2374201060548402</v>
      </c>
      <c r="L332" s="11">
        <f t="shared" si="11"/>
        <v>1.3198351423837458</v>
      </c>
      <c r="M332" s="11">
        <f t="shared" si="12"/>
        <v>1.4637843016709273</v>
      </c>
    </row>
    <row r="333" spans="1:13" x14ac:dyDescent="0.25">
      <c r="A333" s="5" t="s">
        <v>456</v>
      </c>
      <c r="B333" s="6" t="s">
        <v>603</v>
      </c>
      <c r="C333" s="6" t="s">
        <v>604</v>
      </c>
      <c r="D333" s="8"/>
      <c r="E333" s="9">
        <v>432959548.44711173</v>
      </c>
      <c r="F333" s="9">
        <v>476705345.96777534</v>
      </c>
      <c r="G333" s="9">
        <v>508533707.52793056</v>
      </c>
      <c r="H333" s="9">
        <v>533919776.03156936</v>
      </c>
      <c r="I333" s="9">
        <v>577294837.95375383</v>
      </c>
      <c r="J333" s="11">
        <f>F333/$E333</f>
        <v>1.1010389946995416</v>
      </c>
      <c r="K333" s="11">
        <f>G333/$E333</f>
        <v>1.1745524711301074</v>
      </c>
      <c r="L333" s="11">
        <f t="shared" si="11"/>
        <v>1.2331862825212421</v>
      </c>
      <c r="M333" s="11">
        <f t="shared" si="12"/>
        <v>1.3333689949195644</v>
      </c>
    </row>
    <row r="334" spans="1:13" x14ac:dyDescent="0.25">
      <c r="A334" s="5" t="s">
        <v>456</v>
      </c>
      <c r="B334" s="6" t="s">
        <v>605</v>
      </c>
      <c r="C334" s="6" t="s">
        <v>606</v>
      </c>
      <c r="D334" s="8"/>
      <c r="E334" s="9">
        <v>419810754.40581512</v>
      </c>
      <c r="F334" s="9">
        <v>471654605.50059319</v>
      </c>
      <c r="G334" s="9">
        <v>510071167.37267888</v>
      </c>
      <c r="H334" s="9">
        <v>541109932.3090018</v>
      </c>
      <c r="I334" s="9">
        <v>594420479.00360107</v>
      </c>
      <c r="J334" s="11">
        <f>F334/$E334</f>
        <v>1.1234933849375917</v>
      </c>
      <c r="K334" s="11">
        <f>G334/$E334</f>
        <v>1.2150026220614931</v>
      </c>
      <c r="L334" s="11">
        <f t="shared" si="11"/>
        <v>1.2889377573827738</v>
      </c>
      <c r="M334" s="11">
        <f t="shared" si="12"/>
        <v>1.4159248489117964</v>
      </c>
    </row>
    <row r="335" spans="1:13" x14ac:dyDescent="0.25">
      <c r="A335" s="5" t="s">
        <v>456</v>
      </c>
      <c r="B335" s="6" t="s">
        <v>607</v>
      </c>
      <c r="C335" s="6" t="s">
        <v>608</v>
      </c>
      <c r="D335" s="8"/>
      <c r="E335" s="9">
        <v>1250312700.6513453</v>
      </c>
      <c r="F335" s="9">
        <v>1480335342.934444</v>
      </c>
      <c r="G335" s="9">
        <v>1665683896.9443033</v>
      </c>
      <c r="H335" s="9">
        <v>1826223759.6065657</v>
      </c>
      <c r="I335" s="9">
        <v>2053707079.9107416</v>
      </c>
      <c r="J335" s="11">
        <f>F335/$E335</f>
        <v>1.1839720912722629</v>
      </c>
      <c r="K335" s="11">
        <f>G335/$E335</f>
        <v>1.3322138502444805</v>
      </c>
      <c r="L335" s="11">
        <f t="shared" si="11"/>
        <v>1.4606136198210271</v>
      </c>
      <c r="M335" s="11">
        <f t="shared" si="12"/>
        <v>1.6425547615735419</v>
      </c>
    </row>
    <row r="336" spans="1:13" x14ac:dyDescent="0.25">
      <c r="A336" s="5" t="s">
        <v>456</v>
      </c>
      <c r="B336" s="6" t="s">
        <v>609</v>
      </c>
      <c r="C336" s="6" t="s">
        <v>610</v>
      </c>
      <c r="D336" s="8"/>
      <c r="E336" s="9">
        <v>1646081523.6054165</v>
      </c>
      <c r="F336" s="9">
        <v>1933103627.0156295</v>
      </c>
      <c r="G336" s="9">
        <v>2152790403.8618231</v>
      </c>
      <c r="H336" s="9">
        <v>2334390437.618978</v>
      </c>
      <c r="I336" s="9">
        <v>2663127249.1988144</v>
      </c>
      <c r="J336" s="11">
        <f>F336/$E336</f>
        <v>1.1743668823774582</v>
      </c>
      <c r="K336" s="11">
        <f>G336/$E336</f>
        <v>1.3078273299286907</v>
      </c>
      <c r="L336" s="11">
        <f t="shared" si="11"/>
        <v>1.418149954387409</v>
      </c>
      <c r="M336" s="11">
        <f t="shared" si="12"/>
        <v>1.6178586607094405</v>
      </c>
    </row>
    <row r="337" spans="1:13" x14ac:dyDescent="0.25">
      <c r="A337" s="5" t="s">
        <v>456</v>
      </c>
      <c r="B337" s="6" t="s">
        <v>611</v>
      </c>
      <c r="C337" s="6" t="s">
        <v>612</v>
      </c>
      <c r="D337" s="8"/>
      <c r="E337" s="9">
        <v>64153348.115905799</v>
      </c>
      <c r="F337" s="9">
        <v>68574611.942312583</v>
      </c>
      <c r="G337" s="9">
        <v>71707048.530441791</v>
      </c>
      <c r="H337" s="9">
        <v>74159484.249223277</v>
      </c>
      <c r="I337" s="9">
        <v>78311805.915075868</v>
      </c>
      <c r="J337" s="11">
        <f>F337/$E337</f>
        <v>1.0689171174420842</v>
      </c>
      <c r="K337" s="11">
        <f>G337/$E337</f>
        <v>1.1177444457129304</v>
      </c>
      <c r="L337" s="11">
        <f t="shared" si="11"/>
        <v>1.1559721577623572</v>
      </c>
      <c r="M337" s="11">
        <f t="shared" si="12"/>
        <v>1.2206970986703609</v>
      </c>
    </row>
    <row r="338" spans="1:13" x14ac:dyDescent="0.25">
      <c r="A338" s="5" t="s">
        <v>456</v>
      </c>
      <c r="B338" s="6" t="s">
        <v>613</v>
      </c>
      <c r="C338" s="6" t="s">
        <v>28</v>
      </c>
      <c r="D338" s="8"/>
      <c r="E338" s="9">
        <v>373242736.69725931</v>
      </c>
      <c r="F338" s="9">
        <v>414213684.61853558</v>
      </c>
      <c r="G338" s="9">
        <v>444081685.88894385</v>
      </c>
      <c r="H338" s="9">
        <v>467933781.93477798</v>
      </c>
      <c r="I338" s="9">
        <v>509918956.15329075</v>
      </c>
      <c r="J338" s="11">
        <f>F338/$E338</f>
        <v>1.1097702484013994</v>
      </c>
      <c r="K338" s="11">
        <f>G338/$E338</f>
        <v>1.1897932423776614</v>
      </c>
      <c r="L338" s="11">
        <f t="shared" si="11"/>
        <v>1.2536982931681895</v>
      </c>
      <c r="M338" s="11">
        <f t="shared" si="12"/>
        <v>1.3661858785664482</v>
      </c>
    </row>
    <row r="339" spans="1:13" x14ac:dyDescent="0.25">
      <c r="A339" s="5" t="s">
        <v>456</v>
      </c>
      <c r="B339" s="6" t="s">
        <v>614</v>
      </c>
      <c r="C339" s="6" t="s">
        <v>615</v>
      </c>
      <c r="D339" s="8"/>
      <c r="E339" s="9">
        <v>438785052.30200583</v>
      </c>
      <c r="F339" s="9">
        <v>472238436.87371308</v>
      </c>
      <c r="G339" s="9">
        <v>496211660.24344039</v>
      </c>
      <c r="H339" s="9">
        <v>515133120.61688453</v>
      </c>
      <c r="I339" s="9">
        <v>546336783.31674337</v>
      </c>
      <c r="J339" s="11">
        <f>F339/$E339</f>
        <v>1.0762409393761254</v>
      </c>
      <c r="K339" s="11">
        <f>G339/$E339</f>
        <v>1.1308763998230029</v>
      </c>
      <c r="L339" s="11">
        <f t="shared" si="11"/>
        <v>1.1739987903287326</v>
      </c>
      <c r="M339" s="11">
        <f t="shared" si="12"/>
        <v>1.245112568102507</v>
      </c>
    </row>
    <row r="340" spans="1:13" x14ac:dyDescent="0.25">
      <c r="A340" s="5" t="s">
        <v>456</v>
      </c>
      <c r="B340" s="6" t="s">
        <v>616</v>
      </c>
      <c r="C340" s="6" t="s">
        <v>193</v>
      </c>
      <c r="D340" s="8"/>
      <c r="E340" s="9">
        <v>442023686.06528258</v>
      </c>
      <c r="F340" s="9">
        <v>504548258.04634708</v>
      </c>
      <c r="G340" s="9">
        <v>551383110.68015754</v>
      </c>
      <c r="H340" s="9">
        <v>589515013.31706488</v>
      </c>
      <c r="I340" s="9">
        <v>656540299.38999844</v>
      </c>
      <c r="J340" s="11">
        <f>F340/$E340</f>
        <v>1.1414507275337056</v>
      </c>
      <c r="K340" s="11">
        <f>G340/$E340</f>
        <v>1.2474062546022107</v>
      </c>
      <c r="L340" s="11">
        <f t="shared" si="11"/>
        <v>1.3336729046461082</v>
      </c>
      <c r="M340" s="11">
        <f t="shared" si="12"/>
        <v>1.485305697606969</v>
      </c>
    </row>
    <row r="341" spans="1:13" x14ac:dyDescent="0.25">
      <c r="A341" s="5" t="s">
        <v>456</v>
      </c>
      <c r="B341" s="6" t="s">
        <v>617</v>
      </c>
      <c r="C341" s="6" t="s">
        <v>31</v>
      </c>
      <c r="D341" s="8"/>
      <c r="E341" s="9">
        <v>743370312.76300919</v>
      </c>
      <c r="F341" s="9">
        <v>826836855.28337622</v>
      </c>
      <c r="G341" s="9">
        <v>887996697.81796968</v>
      </c>
      <c r="H341" s="9">
        <v>937019533.87899745</v>
      </c>
      <c r="I341" s="9">
        <v>1021962116.7636532</v>
      </c>
      <c r="J341" s="11">
        <f>F341/$E341</f>
        <v>1.1122812427229343</v>
      </c>
      <c r="K341" s="11">
        <f>G341/$E341</f>
        <v>1.1945549648295792</v>
      </c>
      <c r="L341" s="11">
        <f t="shared" si="11"/>
        <v>1.2605016877741857</v>
      </c>
      <c r="M341" s="11">
        <f t="shared" si="12"/>
        <v>1.3747685362429327</v>
      </c>
    </row>
    <row r="342" spans="1:13" x14ac:dyDescent="0.25">
      <c r="A342" s="5" t="s">
        <v>456</v>
      </c>
      <c r="B342" s="6" t="s">
        <v>618</v>
      </c>
      <c r="C342" s="6" t="s">
        <v>422</v>
      </c>
      <c r="D342" s="8"/>
      <c r="E342" s="9">
        <v>148009491.45536646</v>
      </c>
      <c r="F342" s="9">
        <v>161935043.26594704</v>
      </c>
      <c r="G342" s="9">
        <v>171992448.07548049</v>
      </c>
      <c r="H342" s="9">
        <v>179972846.59464422</v>
      </c>
      <c r="I342" s="9">
        <v>193706012.21693283</v>
      </c>
      <c r="J342" s="11">
        <f>F342/$E342</f>
        <v>1.0940855324455996</v>
      </c>
      <c r="K342" s="11">
        <f>G342/$E342</f>
        <v>1.1620366125462047</v>
      </c>
      <c r="L342" s="11">
        <f t="shared" si="11"/>
        <v>1.2159547663125143</v>
      </c>
      <c r="M342" s="11">
        <f t="shared" si="12"/>
        <v>1.3087404754400265</v>
      </c>
    </row>
    <row r="343" spans="1:13" x14ac:dyDescent="0.25">
      <c r="A343" s="5" t="s">
        <v>456</v>
      </c>
      <c r="B343" s="6" t="s">
        <v>619</v>
      </c>
      <c r="C343" s="6" t="s">
        <v>620</v>
      </c>
      <c r="D343" s="8"/>
      <c r="E343" s="9">
        <v>443139795.45645422</v>
      </c>
      <c r="F343" s="9">
        <v>482276429.86367625</v>
      </c>
      <c r="G343" s="9">
        <v>510520889.10983026</v>
      </c>
      <c r="H343" s="9">
        <v>532922522.30013132</v>
      </c>
      <c r="I343" s="9">
        <v>570592020.34938979</v>
      </c>
      <c r="J343" s="11">
        <f>F343/$E343</f>
        <v>1.0883166775101061</v>
      </c>
      <c r="K343" s="11">
        <f>G343/$E343</f>
        <v>1.1520538086270731</v>
      </c>
      <c r="L343" s="11">
        <f t="shared" si="11"/>
        <v>1.2026058768908281</v>
      </c>
      <c r="M343" s="11">
        <f t="shared" si="12"/>
        <v>1.2876117789458605</v>
      </c>
    </row>
    <row r="344" spans="1:13" x14ac:dyDescent="0.25">
      <c r="A344" s="5" t="s">
        <v>456</v>
      </c>
      <c r="B344" s="6" t="s">
        <v>621</v>
      </c>
      <c r="C344" s="6" t="s">
        <v>622</v>
      </c>
      <c r="D344" s="8"/>
      <c r="E344" s="9">
        <v>745425121.9058075</v>
      </c>
      <c r="F344" s="9">
        <v>844436786.93329668</v>
      </c>
      <c r="G344" s="9">
        <v>918027676.60836542</v>
      </c>
      <c r="H344" s="9">
        <v>977605013.4151535</v>
      </c>
      <c r="I344" s="9">
        <v>1082627024.4691415</v>
      </c>
      <c r="J344" s="11">
        <f>F344/$E344</f>
        <v>1.1328257689710657</v>
      </c>
      <c r="K344" s="11">
        <f>G344/$E344</f>
        <v>1.2315491517931001</v>
      </c>
      <c r="L344" s="11">
        <f t="shared" si="11"/>
        <v>1.3114731241090161</v>
      </c>
      <c r="M344" s="11">
        <f t="shared" si="12"/>
        <v>1.4523618706345975</v>
      </c>
    </row>
    <row r="345" spans="1:13" x14ac:dyDescent="0.25">
      <c r="A345" s="5" t="s">
        <v>456</v>
      </c>
      <c r="B345" s="6" t="s">
        <v>623</v>
      </c>
      <c r="C345" s="6" t="s">
        <v>63</v>
      </c>
      <c r="D345" s="8"/>
      <c r="E345" s="9">
        <v>871617227.86653352</v>
      </c>
      <c r="F345" s="9">
        <v>979828817.20181513</v>
      </c>
      <c r="G345" s="9">
        <v>1059807830.7117832</v>
      </c>
      <c r="H345" s="9">
        <v>1124311130.1373894</v>
      </c>
      <c r="I345" s="9">
        <v>1236978864.5326715</v>
      </c>
      <c r="J345" s="11">
        <f>F345/$E345</f>
        <v>1.1241503562293649</v>
      </c>
      <c r="K345" s="11">
        <f>G345/$E345</f>
        <v>1.215909686991715</v>
      </c>
      <c r="L345" s="11">
        <f t="shared" si="11"/>
        <v>1.2899138454265955</v>
      </c>
      <c r="M345" s="11">
        <f t="shared" si="12"/>
        <v>1.4191767039305057</v>
      </c>
    </row>
    <row r="346" spans="1:13" x14ac:dyDescent="0.25">
      <c r="A346" s="5" t="s">
        <v>456</v>
      </c>
      <c r="B346" s="6" t="s">
        <v>624</v>
      </c>
      <c r="C346" s="6" t="s">
        <v>625</v>
      </c>
      <c r="D346" s="8" t="s">
        <v>702</v>
      </c>
      <c r="E346" s="9">
        <v>736143691.64086759</v>
      </c>
      <c r="F346" s="9">
        <v>777294174.87849903</v>
      </c>
      <c r="G346" s="9">
        <v>806227420.36920273</v>
      </c>
      <c r="H346" s="9">
        <v>828762022.19994795</v>
      </c>
      <c r="I346" s="10">
        <v>866088710.22144186</v>
      </c>
      <c r="J346" s="11">
        <f>F346/$E346</f>
        <v>1.0559000691100222</v>
      </c>
      <c r="K346" s="11">
        <f>G346/$E346</f>
        <v>1.095203870554291</v>
      </c>
      <c r="L346" s="11">
        <f t="shared" si="11"/>
        <v>1.1258155596669364</v>
      </c>
      <c r="M346" s="11">
        <f t="shared" si="12"/>
        <v>1.1765212689535194</v>
      </c>
    </row>
    <row r="347" spans="1:13" x14ac:dyDescent="0.25">
      <c r="A347" s="5" t="s">
        <v>456</v>
      </c>
      <c r="B347" s="6" t="s">
        <v>626</v>
      </c>
      <c r="C347" s="6" t="s">
        <v>627</v>
      </c>
      <c r="D347" s="8"/>
      <c r="E347" s="9">
        <v>54816260.948965311</v>
      </c>
      <c r="F347" s="9">
        <v>58287759.566700906</v>
      </c>
      <c r="G347" s="9">
        <v>60738647.784918256</v>
      </c>
      <c r="H347" s="9">
        <v>62652786.114768662</v>
      </c>
      <c r="I347" s="9">
        <v>65867927.138058625</v>
      </c>
      <c r="J347" s="11">
        <f>F347/$E347</f>
        <v>1.0633297229259691</v>
      </c>
      <c r="K347" s="11">
        <f>G347/$E347</f>
        <v>1.1080406932801705</v>
      </c>
      <c r="L347" s="11">
        <f t="shared" si="11"/>
        <v>1.1429598631891231</v>
      </c>
      <c r="M347" s="11">
        <f t="shared" si="12"/>
        <v>1.201612915543119</v>
      </c>
    </row>
    <row r="348" spans="1:13" x14ac:dyDescent="0.25">
      <c r="A348" s="5" t="s">
        <v>456</v>
      </c>
      <c r="B348" s="6" t="s">
        <v>628</v>
      </c>
      <c r="C348" s="6" t="s">
        <v>116</v>
      </c>
      <c r="D348" s="8"/>
      <c r="E348" s="9">
        <v>232995078.77179226</v>
      </c>
      <c r="F348" s="9">
        <v>255094503.22594136</v>
      </c>
      <c r="G348" s="9">
        <v>271156559.92011738</v>
      </c>
      <c r="H348" s="9">
        <v>283958750.24675709</v>
      </c>
      <c r="I348" s="9">
        <v>305327648.10810226</v>
      </c>
      <c r="J348" s="11">
        <f>F348/$E348</f>
        <v>1.0948493185806489</v>
      </c>
      <c r="K348" s="11">
        <f>G348/$E348</f>
        <v>1.1637866402564772</v>
      </c>
      <c r="L348" s="11">
        <f t="shared" si="11"/>
        <v>1.2187328236442339</v>
      </c>
      <c r="M348" s="11">
        <f t="shared" si="12"/>
        <v>1.3104467687369326</v>
      </c>
    </row>
    <row r="349" spans="1:13" x14ac:dyDescent="0.25">
      <c r="A349" s="5" t="s">
        <v>456</v>
      </c>
      <c r="B349" s="6" t="s">
        <v>629</v>
      </c>
      <c r="C349" s="6" t="s">
        <v>630</v>
      </c>
      <c r="D349" s="8"/>
      <c r="E349" s="9">
        <v>20537718.877525181</v>
      </c>
      <c r="F349" s="9">
        <v>22149890.080092635</v>
      </c>
      <c r="G349" s="9">
        <v>23327651.085517116</v>
      </c>
      <c r="H349" s="9">
        <v>24270279.667732842</v>
      </c>
      <c r="I349" s="9">
        <v>25681972.432698812</v>
      </c>
      <c r="J349" s="11">
        <f>F349/$E349</f>
        <v>1.0784980655437681</v>
      </c>
      <c r="K349" s="11">
        <f>G349/$E349</f>
        <v>1.1358443079598783</v>
      </c>
      <c r="L349" s="11">
        <f t="shared" si="11"/>
        <v>1.1817417412550268</v>
      </c>
      <c r="M349" s="11">
        <f t="shared" si="12"/>
        <v>1.2504783313984829</v>
      </c>
    </row>
    <row r="350" spans="1:13" x14ac:dyDescent="0.25">
      <c r="A350" s="5" t="s">
        <v>456</v>
      </c>
      <c r="B350" s="6" t="s">
        <v>631</v>
      </c>
      <c r="C350" s="6" t="s">
        <v>632</v>
      </c>
      <c r="D350" s="8"/>
      <c r="E350" s="9">
        <v>227743636.25433451</v>
      </c>
      <c r="F350" s="9">
        <v>243771182.33015075</v>
      </c>
      <c r="G350" s="9">
        <v>255182833.89651939</v>
      </c>
      <c r="H350" s="9">
        <v>264149350.71301997</v>
      </c>
      <c r="I350" s="9">
        <v>279036528.05210859</v>
      </c>
      <c r="J350" s="11">
        <f>F350/$E350</f>
        <v>1.0703753849697797</v>
      </c>
      <c r="K350" s="11">
        <f>G350/$E350</f>
        <v>1.1204828292613276</v>
      </c>
      <c r="L350" s="11">
        <f t="shared" si="11"/>
        <v>1.159853926359677</v>
      </c>
      <c r="M350" s="11">
        <f t="shared" si="12"/>
        <v>1.2252220639021163</v>
      </c>
    </row>
    <row r="351" spans="1:13" x14ac:dyDescent="0.25">
      <c r="A351" s="5" t="s">
        <v>456</v>
      </c>
      <c r="B351" s="6" t="s">
        <v>633</v>
      </c>
      <c r="C351" s="6" t="s">
        <v>634</v>
      </c>
      <c r="D351" s="8"/>
      <c r="E351" s="9">
        <v>2479179192.4853935</v>
      </c>
      <c r="F351" s="9">
        <v>2796444217.8319874</v>
      </c>
      <c r="G351" s="9">
        <v>3031211531.9904685</v>
      </c>
      <c r="H351" s="9">
        <v>3220696105.1996584</v>
      </c>
      <c r="I351" s="9">
        <v>3555310082.1110396</v>
      </c>
      <c r="J351" s="11">
        <f>F351/$E351</f>
        <v>1.1279718006299229</v>
      </c>
      <c r="K351" s="11">
        <f>G351/$E351</f>
        <v>1.2226673816795224</v>
      </c>
      <c r="L351" s="11">
        <f t="shared" si="11"/>
        <v>1.2990977477391981</v>
      </c>
      <c r="M351" s="11">
        <f t="shared" si="12"/>
        <v>1.4340674094424042</v>
      </c>
    </row>
    <row r="352" spans="1:13" x14ac:dyDescent="0.25">
      <c r="A352" s="5" t="s">
        <v>456</v>
      </c>
      <c r="B352" s="6" t="s">
        <v>635</v>
      </c>
      <c r="C352" s="6" t="s">
        <v>636</v>
      </c>
      <c r="D352" s="8"/>
      <c r="E352" s="9">
        <v>205157820.2045117</v>
      </c>
      <c r="F352" s="9">
        <v>226291958.53475261</v>
      </c>
      <c r="G352" s="9">
        <v>241700112.87106454</v>
      </c>
      <c r="H352" s="9">
        <v>254007237.01552385</v>
      </c>
      <c r="I352" s="9">
        <v>274997523.3911832</v>
      </c>
      <c r="J352" s="11">
        <f>F352/$E352</f>
        <v>1.1030140518610176</v>
      </c>
      <c r="K352" s="11">
        <f>G352/$E352</f>
        <v>1.1781179612365038</v>
      </c>
      <c r="L352" s="11">
        <f t="shared" si="11"/>
        <v>1.2381065306811925</v>
      </c>
      <c r="M352" s="11">
        <f t="shared" si="12"/>
        <v>1.3404194054950074</v>
      </c>
    </row>
    <row r="353" spans="1:13" x14ac:dyDescent="0.25">
      <c r="A353" s="5" t="s">
        <v>456</v>
      </c>
      <c r="B353" s="6" t="s">
        <v>637</v>
      </c>
      <c r="C353" s="6" t="s">
        <v>638</v>
      </c>
      <c r="D353" s="8"/>
      <c r="E353" s="9">
        <v>39993130.016963445</v>
      </c>
      <c r="F353" s="9">
        <v>42655178.891049422</v>
      </c>
      <c r="G353" s="9">
        <v>44560684.717589386</v>
      </c>
      <c r="H353" s="9">
        <v>46063884.413015477</v>
      </c>
      <c r="I353" s="9">
        <v>48443100.663090877</v>
      </c>
      <c r="J353" s="11">
        <f>F353/$E353</f>
        <v>1.0665626539597388</v>
      </c>
      <c r="K353" s="11">
        <f>G353/$E353</f>
        <v>1.1142084827741308</v>
      </c>
      <c r="L353" s="11">
        <f t="shared" si="11"/>
        <v>1.15179493061626</v>
      </c>
      <c r="M353" s="11">
        <f t="shared" si="12"/>
        <v>1.2112855543575434</v>
      </c>
    </row>
    <row r="354" spans="1:13" x14ac:dyDescent="0.25">
      <c r="A354" s="5" t="s">
        <v>456</v>
      </c>
      <c r="B354" s="6" t="s">
        <v>639</v>
      </c>
      <c r="C354" s="6" t="s">
        <v>640</v>
      </c>
      <c r="D354" s="8"/>
      <c r="E354" s="9">
        <v>381897220.51832515</v>
      </c>
      <c r="F354" s="9">
        <v>410467415.44766849</v>
      </c>
      <c r="G354" s="9">
        <v>431296827.24713182</v>
      </c>
      <c r="H354" s="9">
        <v>447955772.83878154</v>
      </c>
      <c r="I354" s="9">
        <v>472735836.33451617</v>
      </c>
      <c r="J354" s="11">
        <f>F354/$E354</f>
        <v>1.0748112146261939</v>
      </c>
      <c r="K354" s="11">
        <f>G354/$E354</f>
        <v>1.1293531454922863</v>
      </c>
      <c r="L354" s="11">
        <f t="shared" si="11"/>
        <v>1.1729746873538363</v>
      </c>
      <c r="M354" s="11">
        <f t="shared" si="12"/>
        <v>1.2378614217011097</v>
      </c>
    </row>
    <row r="355" spans="1:13" x14ac:dyDescent="0.25">
      <c r="A355" s="5" t="s">
        <v>456</v>
      </c>
      <c r="B355" s="6" t="s">
        <v>641</v>
      </c>
      <c r="C355" s="6" t="s">
        <v>642</v>
      </c>
      <c r="D355" s="8"/>
      <c r="E355" s="9">
        <v>76060119.666446656</v>
      </c>
      <c r="F355" s="9">
        <v>82087522.932612434</v>
      </c>
      <c r="G355" s="9">
        <v>86442970.277240142</v>
      </c>
      <c r="H355" s="9">
        <v>89901359.95148316</v>
      </c>
      <c r="I355" s="9">
        <v>95430011.162394375</v>
      </c>
      <c r="J355" s="11">
        <f>F355/$E355</f>
        <v>1.0792452508962422</v>
      </c>
      <c r="K355" s="11">
        <f>G355/$E355</f>
        <v>1.1365084706193778</v>
      </c>
      <c r="L355" s="11">
        <f t="shared" si="11"/>
        <v>1.1819776296137285</v>
      </c>
      <c r="M355" s="11">
        <f t="shared" si="12"/>
        <v>1.2546655406393292</v>
      </c>
    </row>
    <row r="356" spans="1:13" x14ac:dyDescent="0.25">
      <c r="A356" s="5" t="s">
        <v>456</v>
      </c>
      <c r="B356" s="6" t="s">
        <v>643</v>
      </c>
      <c r="C356" s="6" t="s">
        <v>644</v>
      </c>
      <c r="D356" s="8" t="s">
        <v>702</v>
      </c>
      <c r="E356" s="9">
        <v>192957302.43375254</v>
      </c>
      <c r="F356" s="9">
        <v>201760111.73211038</v>
      </c>
      <c r="G356" s="9">
        <v>207902682.84680334</v>
      </c>
      <c r="H356" s="9">
        <v>212661597.14745614</v>
      </c>
      <c r="I356" s="10">
        <v>220469415.32252464</v>
      </c>
      <c r="J356" s="11">
        <f>F356/$E356</f>
        <v>1.0456205035379789</v>
      </c>
      <c r="K356" s="11">
        <f>G356/$E356</f>
        <v>1.0774543395069589</v>
      </c>
      <c r="L356" s="11">
        <f t="shared" si="11"/>
        <v>1.1021173827845598</v>
      </c>
      <c r="M356" s="11">
        <f t="shared" si="12"/>
        <v>1.1425813511163578</v>
      </c>
    </row>
    <row r="357" spans="1:13" x14ac:dyDescent="0.25">
      <c r="A357" s="5" t="s">
        <v>456</v>
      </c>
      <c r="B357" s="6" t="s">
        <v>645</v>
      </c>
      <c r="C357" s="6" t="s">
        <v>697</v>
      </c>
      <c r="D357" s="8" t="s">
        <v>702</v>
      </c>
      <c r="E357" s="9">
        <v>63781793.846866861</v>
      </c>
      <c r="F357" s="9">
        <v>67560256.569109812</v>
      </c>
      <c r="G357" s="9">
        <v>70283217.439585209</v>
      </c>
      <c r="H357" s="9">
        <v>72442031.57985279</v>
      </c>
      <c r="I357" s="10">
        <v>75610967.017783508</v>
      </c>
      <c r="J357" s="11">
        <f>F357/$E357</f>
        <v>1.05924045866936</v>
      </c>
      <c r="K357" s="11">
        <f>G357/$E357</f>
        <v>1.1019322787993007</v>
      </c>
      <c r="L357" s="11">
        <f t="shared" si="11"/>
        <v>1.1357791496704877</v>
      </c>
      <c r="M357" s="11">
        <f t="shared" si="12"/>
        <v>1.1854631620947695</v>
      </c>
    </row>
    <row r="358" spans="1:13" x14ac:dyDescent="0.25">
      <c r="A358" s="5" t="s">
        <v>456</v>
      </c>
      <c r="B358" s="6" t="s">
        <v>646</v>
      </c>
      <c r="C358" s="6" t="s">
        <v>647</v>
      </c>
      <c r="D358" s="8"/>
      <c r="E358" s="9">
        <v>37259637.896201938</v>
      </c>
      <c r="F358" s="9">
        <v>39316740.169842266</v>
      </c>
      <c r="G358" s="9">
        <v>40771745.507041976</v>
      </c>
      <c r="H358" s="9">
        <v>41910015.296046309</v>
      </c>
      <c r="I358" s="9">
        <v>43729047.123094991</v>
      </c>
      <c r="J358" s="11">
        <f>F358/$E358</f>
        <v>1.0552099373421451</v>
      </c>
      <c r="K358" s="11">
        <f>G358/$E358</f>
        <v>1.0942603795727721</v>
      </c>
      <c r="L358" s="11">
        <f t="shared" si="11"/>
        <v>1.1248100535168757</v>
      </c>
      <c r="M358" s="11">
        <f t="shared" si="12"/>
        <v>1.1736304911205944</v>
      </c>
    </row>
    <row r="359" spans="1:13" x14ac:dyDescent="0.25">
      <c r="A359" s="5" t="s">
        <v>456</v>
      </c>
      <c r="B359" s="6" t="s">
        <v>648</v>
      </c>
      <c r="C359" s="6" t="s">
        <v>649</v>
      </c>
      <c r="D359" s="8"/>
      <c r="E359" s="9">
        <v>362483798.11923617</v>
      </c>
      <c r="F359" s="9">
        <v>417723681.35930318</v>
      </c>
      <c r="G359" s="9">
        <v>461838505.57866985</v>
      </c>
      <c r="H359" s="9">
        <v>499655213.43746573</v>
      </c>
      <c r="I359" s="9">
        <v>548033224.2153703</v>
      </c>
      <c r="J359" s="11">
        <f>F359/$E359</f>
        <v>1.1523926959678796</v>
      </c>
      <c r="K359" s="11">
        <f>G359/$E359</f>
        <v>1.274094202209699</v>
      </c>
      <c r="L359" s="11">
        <f t="shared" si="11"/>
        <v>1.3784208177853734</v>
      </c>
      <c r="M359" s="11">
        <f t="shared" si="12"/>
        <v>1.511883364329291</v>
      </c>
    </row>
    <row r="360" spans="1:13" x14ac:dyDescent="0.25">
      <c r="A360" s="5" t="s">
        <v>456</v>
      </c>
      <c r="B360" s="6" t="s">
        <v>650</v>
      </c>
      <c r="C360" s="6" t="s">
        <v>651</v>
      </c>
      <c r="D360" s="8"/>
      <c r="E360" s="9">
        <v>52798564.213757321</v>
      </c>
      <c r="F360" s="9">
        <v>56356880.320470981</v>
      </c>
      <c r="G360" s="9">
        <v>58888344.991996728</v>
      </c>
      <c r="H360" s="9">
        <v>60876333.500560142</v>
      </c>
      <c r="I360" s="9">
        <v>64144086.286188453</v>
      </c>
      <c r="J360" s="11">
        <f>F360/$E360</f>
        <v>1.0673941831506566</v>
      </c>
      <c r="K360" s="11">
        <f>G360/$E360</f>
        <v>1.11533989359227</v>
      </c>
      <c r="L360" s="11">
        <f t="shared" si="11"/>
        <v>1.1529922149795515</v>
      </c>
      <c r="M360" s="11">
        <f t="shared" si="12"/>
        <v>1.2148831552785846</v>
      </c>
    </row>
    <row r="361" spans="1:13" x14ac:dyDescent="0.25">
      <c r="A361" s="5" t="s">
        <v>456</v>
      </c>
      <c r="B361" s="6" t="s">
        <v>652</v>
      </c>
      <c r="C361" s="6" t="s">
        <v>653</v>
      </c>
      <c r="D361" s="8"/>
      <c r="E361" s="9">
        <v>1401562687.4632657</v>
      </c>
      <c r="F361" s="9">
        <v>1545191512.5146382</v>
      </c>
      <c r="G361" s="9">
        <v>1649902847.5081244</v>
      </c>
      <c r="H361" s="9">
        <v>1733541571.2144961</v>
      </c>
      <c r="I361" s="9">
        <v>1875861095.7322242</v>
      </c>
      <c r="J361" s="11">
        <f>F361/$E361</f>
        <v>1.1024776318149072</v>
      </c>
      <c r="K361" s="11">
        <f>G361/$E361</f>
        <v>1.1771880503570895</v>
      </c>
      <c r="L361" s="11">
        <f t="shared" si="11"/>
        <v>1.2368633859339464</v>
      </c>
      <c r="M361" s="11">
        <f t="shared" si="12"/>
        <v>1.3384068458096632</v>
      </c>
    </row>
    <row r="362" spans="1:13" x14ac:dyDescent="0.25">
      <c r="A362" s="5" t="s">
        <v>456</v>
      </c>
      <c r="B362" s="6" t="s">
        <v>654</v>
      </c>
      <c r="C362" s="6" t="s">
        <v>655</v>
      </c>
      <c r="D362" s="8"/>
      <c r="E362" s="9">
        <v>316907967.72531617</v>
      </c>
      <c r="F362" s="9">
        <v>348340510.45647705</v>
      </c>
      <c r="G362" s="9">
        <v>371239349.196558</v>
      </c>
      <c r="H362" s="9">
        <v>389523123.90330458</v>
      </c>
      <c r="I362" s="9">
        <v>420281636.10410619</v>
      </c>
      <c r="J362" s="11">
        <f>F362/$E362</f>
        <v>1.0991850818923095</v>
      </c>
      <c r="K362" s="11">
        <f>G362/$E362</f>
        <v>1.1714421441064373</v>
      </c>
      <c r="L362" s="11">
        <f t="shared" si="11"/>
        <v>1.2291364167938135</v>
      </c>
      <c r="M362" s="11">
        <f t="shared" si="12"/>
        <v>1.3261946019242734</v>
      </c>
    </row>
    <row r="363" spans="1:13" x14ac:dyDescent="0.25">
      <c r="A363" s="5" t="s">
        <v>456</v>
      </c>
      <c r="B363" s="6" t="s">
        <v>656</v>
      </c>
      <c r="C363" s="6" t="s">
        <v>657</v>
      </c>
      <c r="D363" s="8"/>
      <c r="E363" s="9">
        <v>196679571.74404061</v>
      </c>
      <c r="F363" s="9">
        <v>216262655.83885029</v>
      </c>
      <c r="G363" s="9">
        <v>230598793.9679319</v>
      </c>
      <c r="H363" s="9">
        <v>242084964.27822047</v>
      </c>
      <c r="I363" s="9">
        <v>260934993.28026158</v>
      </c>
      <c r="J363" s="11">
        <f>F363/$E363</f>
        <v>1.0995684702847288</v>
      </c>
      <c r="K363" s="11">
        <f>G363/$E363</f>
        <v>1.1724593048638212</v>
      </c>
      <c r="L363" s="11">
        <f t="shared" si="11"/>
        <v>1.2308597284992595</v>
      </c>
      <c r="M363" s="11">
        <f t="shared" si="12"/>
        <v>1.3267010445794705</v>
      </c>
    </row>
    <row r="364" spans="1:13" x14ac:dyDescent="0.25">
      <c r="A364" s="5" t="s">
        <v>456</v>
      </c>
      <c r="B364" s="6" t="s">
        <v>658</v>
      </c>
      <c r="C364" s="6" t="s">
        <v>659</v>
      </c>
      <c r="D364" s="8"/>
      <c r="E364" s="9">
        <v>20852133.04805873</v>
      </c>
      <c r="F364" s="9">
        <v>22292791.437712379</v>
      </c>
      <c r="G364" s="9">
        <v>23321957.718914893</v>
      </c>
      <c r="H364" s="9">
        <v>24132644.598997816</v>
      </c>
      <c r="I364" s="9">
        <v>25446277.758213799</v>
      </c>
      <c r="J364" s="11">
        <f>F364/$E364</f>
        <v>1.0690892575034558</v>
      </c>
      <c r="K364" s="11">
        <f>G364/$E364</f>
        <v>1.1184447013245054</v>
      </c>
      <c r="L364" s="11">
        <f t="shared" si="11"/>
        <v>1.1573225886952843</v>
      </c>
      <c r="M364" s="11">
        <f t="shared" si="12"/>
        <v>1.2203201322170141</v>
      </c>
    </row>
    <row r="365" spans="1:13" x14ac:dyDescent="0.25">
      <c r="A365" s="5" t="s">
        <v>456</v>
      </c>
      <c r="B365" s="6" t="s">
        <v>660</v>
      </c>
      <c r="C365" s="6" t="s">
        <v>661</v>
      </c>
      <c r="D365" s="8"/>
      <c r="E365" s="9">
        <v>608775037.7228297</v>
      </c>
      <c r="F365" s="9">
        <v>654515253.67019212</v>
      </c>
      <c r="G365" s="9">
        <v>687205059.94896376</v>
      </c>
      <c r="H365" s="9">
        <v>712955745.73309672</v>
      </c>
      <c r="I365" s="9">
        <v>755819168.97993326</v>
      </c>
      <c r="J365" s="11">
        <f>F365/$E365</f>
        <v>1.0751348414653421</v>
      </c>
      <c r="K365" s="11">
        <f>G365/$E365</f>
        <v>1.1288325200052678</v>
      </c>
      <c r="L365" s="11">
        <f t="shared" si="11"/>
        <v>1.1711317014573446</v>
      </c>
      <c r="M365" s="11">
        <f t="shared" si="12"/>
        <v>1.2415409997872671</v>
      </c>
    </row>
    <row r="366" spans="1:13" x14ac:dyDescent="0.25">
      <c r="A366" s="5" t="s">
        <v>456</v>
      </c>
      <c r="B366" s="6" t="s">
        <v>662</v>
      </c>
      <c r="C366" s="6" t="s">
        <v>663</v>
      </c>
      <c r="D366" s="8" t="s">
        <v>702</v>
      </c>
      <c r="E366" s="9">
        <v>273425258.44278514</v>
      </c>
      <c r="F366" s="9">
        <v>299879689.44415963</v>
      </c>
      <c r="G366" s="9">
        <v>319138384.23069179</v>
      </c>
      <c r="H366" s="9">
        <v>334508481.01063114</v>
      </c>
      <c r="I366" s="10">
        <v>360168454.93812025</v>
      </c>
      <c r="J366" s="11">
        <f>F366/$E366</f>
        <v>1.0967519648771225</v>
      </c>
      <c r="K366" s="11">
        <f>G366/$E366</f>
        <v>1.1671869162646225</v>
      </c>
      <c r="L366" s="11">
        <f t="shared" si="11"/>
        <v>1.2234000725307088</v>
      </c>
      <c r="M366" s="11">
        <f t="shared" si="12"/>
        <v>1.3172464643148041</v>
      </c>
    </row>
    <row r="367" spans="1:13" x14ac:dyDescent="0.25">
      <c r="A367" s="5" t="s">
        <v>456</v>
      </c>
      <c r="B367" s="6" t="s">
        <v>664</v>
      </c>
      <c r="C367" s="6" t="s">
        <v>665</v>
      </c>
      <c r="D367" s="8" t="s">
        <v>702</v>
      </c>
      <c r="E367" s="9">
        <v>25532008.222564075</v>
      </c>
      <c r="F367" s="9">
        <v>26881648.35576475</v>
      </c>
      <c r="G367" s="9">
        <v>27830508.975391679</v>
      </c>
      <c r="H367" s="9">
        <v>28569506.783682004</v>
      </c>
      <c r="I367" s="10">
        <v>29776017.6472474</v>
      </c>
      <c r="J367" s="11">
        <f>F367/$E367</f>
        <v>1.0528607119908384</v>
      </c>
      <c r="K367" s="11">
        <f>G367/$E367</f>
        <v>1.0900242837457763</v>
      </c>
      <c r="L367" s="11">
        <f t="shared" si="11"/>
        <v>1.1189682587691445</v>
      </c>
      <c r="M367" s="11">
        <f t="shared" si="12"/>
        <v>1.166223094857562</v>
      </c>
    </row>
    <row r="368" spans="1:13" x14ac:dyDescent="0.25">
      <c r="A368" s="5" t="s">
        <v>456</v>
      </c>
      <c r="B368" s="6" t="s">
        <v>666</v>
      </c>
      <c r="C368" s="6" t="s">
        <v>667</v>
      </c>
      <c r="D368" s="8"/>
      <c r="E368" s="9">
        <v>92665775.733902752</v>
      </c>
      <c r="F368" s="9">
        <v>97896271.608120918</v>
      </c>
      <c r="G368" s="9">
        <v>101617484.26967035</v>
      </c>
      <c r="H368" s="9">
        <v>104540958.87472796</v>
      </c>
      <c r="I368" s="9">
        <v>109092252.60902712</v>
      </c>
      <c r="J368" s="11">
        <f>F368/$E368</f>
        <v>1.0564447427628292</v>
      </c>
      <c r="K368" s="11">
        <f>G368/$E368</f>
        <v>1.0966021000188155</v>
      </c>
      <c r="L368" s="11">
        <f t="shared" si="11"/>
        <v>1.1281506904439644</v>
      </c>
      <c r="M368" s="11">
        <f t="shared" si="12"/>
        <v>1.1772658432417846</v>
      </c>
    </row>
    <row r="369" spans="1:13" x14ac:dyDescent="0.25">
      <c r="A369" s="5" t="s">
        <v>456</v>
      </c>
      <c r="B369" s="6" t="s">
        <v>668</v>
      </c>
      <c r="C369" s="6" t="s">
        <v>669</v>
      </c>
      <c r="D369" s="8"/>
      <c r="E369" s="9">
        <v>1838297938.5572088</v>
      </c>
      <c r="F369" s="9">
        <v>2038435298.3028204</v>
      </c>
      <c r="G369" s="9">
        <v>2185110205.3484449</v>
      </c>
      <c r="H369" s="9">
        <v>2302710261.061789</v>
      </c>
      <c r="I369" s="9">
        <v>2503122133.1420951</v>
      </c>
      <c r="J369" s="11">
        <f>F369/$E369</f>
        <v>1.1088710135325994</v>
      </c>
      <c r="K369" s="11">
        <f>G369/$E369</f>
        <v>1.1886594438894016</v>
      </c>
      <c r="L369" s="11">
        <f t="shared" si="11"/>
        <v>1.2526316941143256</v>
      </c>
      <c r="M369" s="11">
        <f t="shared" si="12"/>
        <v>1.3616520372680583</v>
      </c>
    </row>
    <row r="370" spans="1:13" x14ac:dyDescent="0.25">
      <c r="A370" s="5" t="s">
        <v>456</v>
      </c>
      <c r="B370" s="6" t="s">
        <v>670</v>
      </c>
      <c r="C370" s="6" t="s">
        <v>130</v>
      </c>
      <c r="D370" s="8"/>
      <c r="E370" s="9">
        <v>2129562900.133723</v>
      </c>
      <c r="F370" s="9">
        <v>2293970652.1199317</v>
      </c>
      <c r="G370" s="9">
        <v>2411822994.6552587</v>
      </c>
      <c r="H370" s="9">
        <v>2504855124.3716178</v>
      </c>
      <c r="I370" s="9">
        <v>2658737229.2642908</v>
      </c>
      <c r="J370" s="11">
        <f>F370/$E370</f>
        <v>1.0772025808563273</v>
      </c>
      <c r="K370" s="11">
        <f>G370/$E370</f>
        <v>1.1325436757485827</v>
      </c>
      <c r="L370" s="11">
        <f t="shared" si="11"/>
        <v>1.1762296968144632</v>
      </c>
      <c r="M370" s="11">
        <f t="shared" si="12"/>
        <v>1.2484896450334193</v>
      </c>
    </row>
    <row r="371" spans="1:13" x14ac:dyDescent="0.25">
      <c r="A371" s="5" t="s">
        <v>456</v>
      </c>
      <c r="B371" s="6" t="s">
        <v>671</v>
      </c>
      <c r="C371" s="6" t="s">
        <v>672</v>
      </c>
      <c r="D371" s="8"/>
      <c r="E371" s="9">
        <v>51012654.328718252</v>
      </c>
      <c r="F371" s="9">
        <v>54622371.670188218</v>
      </c>
      <c r="G371" s="9">
        <v>57210197.990390025</v>
      </c>
      <c r="H371" s="9">
        <v>59253401.458084539</v>
      </c>
      <c r="I371" s="9">
        <v>62526865.292024828</v>
      </c>
      <c r="J371" s="11">
        <f>F371/$E371</f>
        <v>1.0707612138394027</v>
      </c>
      <c r="K371" s="11">
        <f>G371/$E371</f>
        <v>1.1214903192791281</v>
      </c>
      <c r="L371" s="11">
        <f t="shared" si="11"/>
        <v>1.1615431942879131</v>
      </c>
      <c r="M371" s="11">
        <f t="shared" si="12"/>
        <v>1.2257128376247715</v>
      </c>
    </row>
    <row r="372" spans="1:13" x14ac:dyDescent="0.25">
      <c r="A372" s="5" t="s">
        <v>456</v>
      </c>
      <c r="B372" s="6" t="s">
        <v>673</v>
      </c>
      <c r="C372" s="6" t="s">
        <v>674</v>
      </c>
      <c r="D372" s="8"/>
      <c r="E372" s="9">
        <v>313558925.77769542</v>
      </c>
      <c r="F372" s="9">
        <v>340393871.0211277</v>
      </c>
      <c r="G372" s="9">
        <v>359805786.85510862</v>
      </c>
      <c r="H372" s="9">
        <v>375227962.39722914</v>
      </c>
      <c r="I372" s="9">
        <v>400500445.51676875</v>
      </c>
      <c r="J372" s="11">
        <f>F372/$E372</f>
        <v>1.0855818254156717</v>
      </c>
      <c r="K372" s="11">
        <f>G372/$E372</f>
        <v>1.147490175770665</v>
      </c>
      <c r="L372" s="11">
        <f t="shared" si="11"/>
        <v>1.1966744734393413</v>
      </c>
      <c r="M372" s="11">
        <f t="shared" si="12"/>
        <v>1.2772733052437883</v>
      </c>
    </row>
    <row r="373" spans="1:13" x14ac:dyDescent="0.25">
      <c r="A373" s="5" t="s">
        <v>456</v>
      </c>
      <c r="B373" s="6" t="s">
        <v>675</v>
      </c>
      <c r="C373" s="6" t="s">
        <v>676</v>
      </c>
      <c r="D373" s="8"/>
      <c r="E373" s="9">
        <v>54500486.262775436</v>
      </c>
      <c r="F373" s="9">
        <v>58569261.841415733</v>
      </c>
      <c r="G373" s="9">
        <v>61509348.543329641</v>
      </c>
      <c r="H373" s="9">
        <v>63844081.728771813</v>
      </c>
      <c r="I373" s="9">
        <v>67493329.183388367</v>
      </c>
      <c r="J373" s="11">
        <f>F373/$E373</f>
        <v>1.0746557665379828</v>
      </c>
      <c r="K373" s="11">
        <f>G373/$E373</f>
        <v>1.1286018302068133</v>
      </c>
      <c r="L373" s="11">
        <f t="shared" si="11"/>
        <v>1.1714405890058668</v>
      </c>
      <c r="M373" s="11">
        <f t="shared" si="12"/>
        <v>1.2383986604810757</v>
      </c>
    </row>
    <row r="374" spans="1:13" x14ac:dyDescent="0.25">
      <c r="A374" s="5" t="s">
        <v>456</v>
      </c>
      <c r="B374" s="6" t="s">
        <v>677</v>
      </c>
      <c r="C374" s="6" t="s">
        <v>678</v>
      </c>
      <c r="D374" s="8"/>
      <c r="E374" s="9">
        <v>673970439.18403935</v>
      </c>
      <c r="F374" s="9">
        <v>738905079.01709867</v>
      </c>
      <c r="G374" s="9">
        <v>786416353.76843393</v>
      </c>
      <c r="H374" s="9">
        <v>824472668.52701628</v>
      </c>
      <c r="I374" s="9">
        <v>886155713.81943798</v>
      </c>
      <c r="J374" s="11">
        <f>F374/$E374</f>
        <v>1.096346421234252</v>
      </c>
      <c r="K374" s="11">
        <f>G374/$E374</f>
        <v>1.1668410186068847</v>
      </c>
      <c r="L374" s="11">
        <f t="shared" si="11"/>
        <v>1.2233068701428309</v>
      </c>
      <c r="M374" s="11">
        <f t="shared" si="12"/>
        <v>1.3148287555345699</v>
      </c>
    </row>
    <row r="375" spans="1:13" x14ac:dyDescent="0.25">
      <c r="A375" s="5" t="s">
        <v>456</v>
      </c>
      <c r="B375" s="6" t="s">
        <v>679</v>
      </c>
      <c r="C375" s="6" t="s">
        <v>680</v>
      </c>
      <c r="D375" s="8"/>
      <c r="E375" s="9">
        <v>63776312.403849483</v>
      </c>
      <c r="F375" s="9">
        <v>68821376.317069083</v>
      </c>
      <c r="G375" s="9">
        <v>72464737.614749312</v>
      </c>
      <c r="H375" s="9">
        <v>75356617.962432683</v>
      </c>
      <c r="I375" s="9">
        <v>79992310.321246907</v>
      </c>
      <c r="J375" s="11">
        <f>F375/$E375</f>
        <v>1.0791056071300085</v>
      </c>
      <c r="K375" s="11">
        <f>G375/$E375</f>
        <v>1.1362327937037546</v>
      </c>
      <c r="L375" s="11">
        <f t="shared" si="11"/>
        <v>1.1815769071948448</v>
      </c>
      <c r="M375" s="11">
        <f t="shared" si="12"/>
        <v>1.2542636490914241</v>
      </c>
    </row>
    <row r="376" spans="1:13" x14ac:dyDescent="0.25">
      <c r="A376" s="5" t="s">
        <v>456</v>
      </c>
      <c r="B376" s="6" t="s">
        <v>681</v>
      </c>
      <c r="C376" s="6" t="s">
        <v>682</v>
      </c>
      <c r="D376" s="8"/>
      <c r="E376" s="9">
        <v>1899629733.6881852</v>
      </c>
      <c r="F376" s="9">
        <v>2035186849.994709</v>
      </c>
      <c r="G376" s="9">
        <v>2132253602.6973476</v>
      </c>
      <c r="H376" s="9">
        <v>2208832335.5150905</v>
      </c>
      <c r="I376" s="9">
        <v>2332688885.544919</v>
      </c>
      <c r="J376" s="11">
        <f>F376/$E376</f>
        <v>1.0713597570634652</v>
      </c>
      <c r="K376" s="11">
        <f>G376/$E376</f>
        <v>1.1224574794149575</v>
      </c>
      <c r="L376" s="11">
        <f t="shared" si="11"/>
        <v>1.1627699316048183</v>
      </c>
      <c r="M376" s="11">
        <f t="shared" si="12"/>
        <v>1.2279702955669878</v>
      </c>
    </row>
    <row r="377" spans="1:13" x14ac:dyDescent="0.25">
      <c r="A377" s="5" t="s">
        <v>456</v>
      </c>
      <c r="B377" s="6" t="s">
        <v>683</v>
      </c>
      <c r="C377" s="6" t="s">
        <v>684</v>
      </c>
      <c r="D377" s="8"/>
      <c r="E377" s="9">
        <v>722256439.4939369</v>
      </c>
      <c r="F377" s="9">
        <v>771999584.90480304</v>
      </c>
      <c r="G377" s="9">
        <v>807482523.174541</v>
      </c>
      <c r="H377" s="9">
        <v>835401003.16614199</v>
      </c>
      <c r="I377" s="9">
        <v>880955895.85283685</v>
      </c>
      <c r="J377" s="11">
        <f>F377/$E377</f>
        <v>1.0688718614204666</v>
      </c>
      <c r="K377" s="11">
        <f>G377/$E377</f>
        <v>1.1179997560704609</v>
      </c>
      <c r="L377" s="11">
        <f t="shared" si="11"/>
        <v>1.1566542816170418</v>
      </c>
      <c r="M377" s="11">
        <f t="shared" si="12"/>
        <v>1.2197272986172278</v>
      </c>
    </row>
    <row r="378" spans="1:13" x14ac:dyDescent="0.25">
      <c r="A378" s="5" t="s">
        <v>456</v>
      </c>
      <c r="B378" s="6" t="s">
        <v>685</v>
      </c>
      <c r="C378" s="6" t="s">
        <v>187</v>
      </c>
      <c r="D378" s="8"/>
      <c r="E378" s="9">
        <v>170307032.34740651</v>
      </c>
      <c r="F378" s="9">
        <v>182121218.41892931</v>
      </c>
      <c r="G378" s="9">
        <v>190627334.20116323</v>
      </c>
      <c r="H378" s="9">
        <v>197365828.77924895</v>
      </c>
      <c r="I378" s="9">
        <v>207835087.96509323</v>
      </c>
      <c r="J378" s="11">
        <f>F378/$E378</f>
        <v>1.069369925062303</v>
      </c>
      <c r="K378" s="11">
        <f>G378/$E378</f>
        <v>1.1193156945645419</v>
      </c>
      <c r="L378" s="11">
        <f t="shared" si="11"/>
        <v>1.1588824375534044</v>
      </c>
      <c r="M378" s="11">
        <f t="shared" si="12"/>
        <v>1.2203552906795643</v>
      </c>
    </row>
    <row r="379" spans="1:13" x14ac:dyDescent="0.25">
      <c r="A379" s="5" t="s">
        <v>456</v>
      </c>
      <c r="B379" s="6" t="s">
        <v>686</v>
      </c>
      <c r="C379" s="6" t="s">
        <v>687</v>
      </c>
      <c r="D379" s="8"/>
      <c r="E379" s="9">
        <v>129195663.81144166</v>
      </c>
      <c r="F379" s="9">
        <v>137301467.3351016</v>
      </c>
      <c r="G379" s="9">
        <v>143044226.79572275</v>
      </c>
      <c r="H379" s="9">
        <v>147541030.18582115</v>
      </c>
      <c r="I379" s="9">
        <v>154931855.91064602</v>
      </c>
      <c r="J379" s="11">
        <f>F379/$E379</f>
        <v>1.0627405230526172</v>
      </c>
      <c r="K379" s="11">
        <f>G379/$E379</f>
        <v>1.1071906175155597</v>
      </c>
      <c r="L379" s="11">
        <f t="shared" si="11"/>
        <v>1.1419967654731367</v>
      </c>
      <c r="M379" s="11">
        <f t="shared" si="12"/>
        <v>1.1992032189003323</v>
      </c>
    </row>
    <row r="380" spans="1:13" x14ac:dyDescent="0.25">
      <c r="A380" s="5" t="s">
        <v>456</v>
      </c>
      <c r="B380" s="6" t="s">
        <v>688</v>
      </c>
      <c r="C380" s="6" t="s">
        <v>134</v>
      </c>
      <c r="D380" s="8"/>
      <c r="E380" s="9">
        <v>1330944405.7467594</v>
      </c>
      <c r="F380" s="9">
        <v>1504763655.1118808</v>
      </c>
      <c r="G380" s="9">
        <v>1634695748.108129</v>
      </c>
      <c r="H380" s="9">
        <v>1740373035.8115208</v>
      </c>
      <c r="I380" s="9">
        <v>1919237642.9542968</v>
      </c>
      <c r="J380" s="11">
        <f>F380/$E380</f>
        <v>1.1305984296673877</v>
      </c>
      <c r="K380" s="11">
        <f>G380/$E380</f>
        <v>1.2282224118827429</v>
      </c>
      <c r="L380" s="11">
        <f t="shared" si="11"/>
        <v>1.3076226387044629</v>
      </c>
      <c r="M380" s="11">
        <f t="shared" si="12"/>
        <v>1.4420118786835885</v>
      </c>
    </row>
    <row r="381" spans="1:13" x14ac:dyDescent="0.25">
      <c r="A381" s="5" t="s">
        <v>456</v>
      </c>
      <c r="B381" s="6" t="s">
        <v>689</v>
      </c>
      <c r="C381" s="6" t="s">
        <v>690</v>
      </c>
      <c r="D381" s="8"/>
      <c r="E381" s="9">
        <v>3131652736.6046019</v>
      </c>
      <c r="F381" s="9">
        <v>3447929159.9634857</v>
      </c>
      <c r="G381" s="9">
        <v>3677306611.9406071</v>
      </c>
      <c r="H381" s="9">
        <v>3859833090.3628931</v>
      </c>
      <c r="I381" s="9">
        <v>4177034492.5553694</v>
      </c>
      <c r="J381" s="11">
        <f>F381/$E381</f>
        <v>1.1009934529656047</v>
      </c>
      <c r="K381" s="11">
        <f>G381/$E381</f>
        <v>1.174238308404403</v>
      </c>
      <c r="L381" s="11">
        <f t="shared" si="11"/>
        <v>1.2325227012710862</v>
      </c>
      <c r="M381" s="11">
        <f t="shared" si="12"/>
        <v>1.3338115186692732</v>
      </c>
    </row>
    <row r="382" spans="1:13" x14ac:dyDescent="0.25">
      <c r="A382" s="5" t="s">
        <v>456</v>
      </c>
      <c r="B382" s="6" t="s">
        <v>691</v>
      </c>
      <c r="C382" s="6" t="s">
        <v>692</v>
      </c>
      <c r="D382" s="8"/>
      <c r="E382" s="9">
        <v>138550857.97707117</v>
      </c>
      <c r="F382" s="9">
        <v>150282332.25084573</v>
      </c>
      <c r="G382" s="9">
        <v>158797324.94452873</v>
      </c>
      <c r="H382" s="9">
        <v>165580364.67410123</v>
      </c>
      <c r="I382" s="9">
        <v>176444400.79779825</v>
      </c>
      <c r="J382" s="11">
        <f>F382/$E382</f>
        <v>1.0846726930822472</v>
      </c>
      <c r="K382" s="11">
        <f>G382/$E382</f>
        <v>1.1461302171857222</v>
      </c>
      <c r="L382" s="11">
        <f t="shared" si="11"/>
        <v>1.1950872559843924</v>
      </c>
      <c r="M382" s="11">
        <f t="shared" si="12"/>
        <v>1.2734991567284131</v>
      </c>
    </row>
    <row r="383" spans="1:13" x14ac:dyDescent="0.25">
      <c r="A383" s="5" t="s">
        <v>456</v>
      </c>
      <c r="B383" s="6" t="s">
        <v>693</v>
      </c>
      <c r="C383" s="6" t="s">
        <v>694</v>
      </c>
      <c r="D383" s="8"/>
      <c r="E383" s="9">
        <v>101730540.18089874</v>
      </c>
      <c r="F383" s="9">
        <v>108685148.54510158</v>
      </c>
      <c r="G383" s="9">
        <v>113722177.50415862</v>
      </c>
      <c r="H383" s="9">
        <v>117733620.91130179</v>
      </c>
      <c r="I383" s="9">
        <v>123730853.73589602</v>
      </c>
      <c r="J383" s="11">
        <f>F383/$E383</f>
        <v>1.0683630338719923</v>
      </c>
      <c r="K383" s="11">
        <f>G383/$E383</f>
        <v>1.1178764734949422</v>
      </c>
      <c r="L383" s="11">
        <f t="shared" si="11"/>
        <v>1.157308520154775</v>
      </c>
      <c r="M383" s="11">
        <f t="shared" si="12"/>
        <v>1.2162606579683544</v>
      </c>
    </row>
    <row r="384" spans="1:13" x14ac:dyDescent="0.25">
      <c r="A384" s="5" t="s">
        <v>456</v>
      </c>
      <c r="B384" s="6" t="s">
        <v>695</v>
      </c>
      <c r="C384" s="6" t="s">
        <v>696</v>
      </c>
      <c r="D384" s="8"/>
      <c r="E384" s="9">
        <v>148164939.52907735</v>
      </c>
      <c r="F384" s="9">
        <v>160323574.68462399</v>
      </c>
      <c r="G384" s="9">
        <v>169078573.90387928</v>
      </c>
      <c r="H384" s="9">
        <v>176012632.89332616</v>
      </c>
      <c r="I384" s="9">
        <v>187469501.28264526</v>
      </c>
      <c r="J384" s="11">
        <f>F384/$E384</f>
        <v>1.082061486301626</v>
      </c>
      <c r="K384" s="11">
        <f>G384/$E384</f>
        <v>1.1411510337146773</v>
      </c>
      <c r="L384" s="11">
        <f t="shared" si="11"/>
        <v>1.1879506275422447</v>
      </c>
      <c r="M384" s="11">
        <f t="shared" si="12"/>
        <v>1.2652757250027722</v>
      </c>
    </row>
  </sheetData>
  <sortState ref="A2:I380">
    <sortCondition ref="B2:B380"/>
    <sortCondition ref="D2:D38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="75" zoomScaleNormal="75" workbookViewId="0">
      <pane xSplit="9" ySplit="1" topLeftCell="J2" activePane="bottomRight" state="frozen"/>
      <selection pane="topRight" activeCell="J1" sqref="J1"/>
      <selection pane="bottomLeft" activeCell="A2" sqref="A2"/>
      <selection pane="bottomRight" activeCell="H11" sqref="H11"/>
    </sheetView>
  </sheetViews>
  <sheetFormatPr defaultRowHeight="15" x14ac:dyDescent="0.25"/>
  <cols>
    <col min="1" max="3" width="9.140625" style="1"/>
    <col min="4" max="4" width="14.42578125" style="1" bestFit="1" customWidth="1"/>
    <col min="5" max="22" width="11.7109375" style="1" customWidth="1"/>
    <col min="23" max="259" width="9.140625" style="1"/>
    <col min="260" max="260" width="14.42578125" style="1" bestFit="1" customWidth="1"/>
    <col min="261" max="278" width="11.7109375" style="1" customWidth="1"/>
    <col min="279" max="515" width="9.140625" style="1"/>
    <col min="516" max="516" width="14.42578125" style="1" bestFit="1" customWidth="1"/>
    <col min="517" max="534" width="11.7109375" style="1" customWidth="1"/>
    <col min="535" max="771" width="9.140625" style="1"/>
    <col min="772" max="772" width="14.42578125" style="1" bestFit="1" customWidth="1"/>
    <col min="773" max="790" width="11.7109375" style="1" customWidth="1"/>
    <col min="791" max="1027" width="9.140625" style="1"/>
    <col min="1028" max="1028" width="14.42578125" style="1" bestFit="1" customWidth="1"/>
    <col min="1029" max="1046" width="11.7109375" style="1" customWidth="1"/>
    <col min="1047" max="1283" width="9.140625" style="1"/>
    <col min="1284" max="1284" width="14.42578125" style="1" bestFit="1" customWidth="1"/>
    <col min="1285" max="1302" width="11.7109375" style="1" customWidth="1"/>
    <col min="1303" max="1539" width="9.140625" style="1"/>
    <col min="1540" max="1540" width="14.42578125" style="1" bestFit="1" customWidth="1"/>
    <col min="1541" max="1558" width="11.7109375" style="1" customWidth="1"/>
    <col min="1559" max="1795" width="9.140625" style="1"/>
    <col min="1796" max="1796" width="14.42578125" style="1" bestFit="1" customWidth="1"/>
    <col min="1797" max="1814" width="11.7109375" style="1" customWidth="1"/>
    <col min="1815" max="2051" width="9.140625" style="1"/>
    <col min="2052" max="2052" width="14.42578125" style="1" bestFit="1" customWidth="1"/>
    <col min="2053" max="2070" width="11.7109375" style="1" customWidth="1"/>
    <col min="2071" max="2307" width="9.140625" style="1"/>
    <col min="2308" max="2308" width="14.42578125" style="1" bestFit="1" customWidth="1"/>
    <col min="2309" max="2326" width="11.7109375" style="1" customWidth="1"/>
    <col min="2327" max="2563" width="9.140625" style="1"/>
    <col min="2564" max="2564" width="14.42578125" style="1" bestFit="1" customWidth="1"/>
    <col min="2565" max="2582" width="11.7109375" style="1" customWidth="1"/>
    <col min="2583" max="2819" width="9.140625" style="1"/>
    <col min="2820" max="2820" width="14.42578125" style="1" bestFit="1" customWidth="1"/>
    <col min="2821" max="2838" width="11.7109375" style="1" customWidth="1"/>
    <col min="2839" max="3075" width="9.140625" style="1"/>
    <col min="3076" max="3076" width="14.42578125" style="1" bestFit="1" customWidth="1"/>
    <col min="3077" max="3094" width="11.7109375" style="1" customWidth="1"/>
    <col min="3095" max="3331" width="9.140625" style="1"/>
    <col min="3332" max="3332" width="14.42578125" style="1" bestFit="1" customWidth="1"/>
    <col min="3333" max="3350" width="11.7109375" style="1" customWidth="1"/>
    <col min="3351" max="3587" width="9.140625" style="1"/>
    <col min="3588" max="3588" width="14.42578125" style="1" bestFit="1" customWidth="1"/>
    <col min="3589" max="3606" width="11.7109375" style="1" customWidth="1"/>
    <col min="3607" max="3843" width="9.140625" style="1"/>
    <col min="3844" max="3844" width="14.42578125" style="1" bestFit="1" customWidth="1"/>
    <col min="3845" max="3862" width="11.7109375" style="1" customWidth="1"/>
    <col min="3863" max="4099" width="9.140625" style="1"/>
    <col min="4100" max="4100" width="14.42578125" style="1" bestFit="1" customWidth="1"/>
    <col min="4101" max="4118" width="11.7109375" style="1" customWidth="1"/>
    <col min="4119" max="4355" width="9.140625" style="1"/>
    <col min="4356" max="4356" width="14.42578125" style="1" bestFit="1" customWidth="1"/>
    <col min="4357" max="4374" width="11.7109375" style="1" customWidth="1"/>
    <col min="4375" max="4611" width="9.140625" style="1"/>
    <col min="4612" max="4612" width="14.42578125" style="1" bestFit="1" customWidth="1"/>
    <col min="4613" max="4630" width="11.7109375" style="1" customWidth="1"/>
    <col min="4631" max="4867" width="9.140625" style="1"/>
    <col min="4868" max="4868" width="14.42578125" style="1" bestFit="1" customWidth="1"/>
    <col min="4869" max="4886" width="11.7109375" style="1" customWidth="1"/>
    <col min="4887" max="5123" width="9.140625" style="1"/>
    <col min="5124" max="5124" width="14.42578125" style="1" bestFit="1" customWidth="1"/>
    <col min="5125" max="5142" width="11.7109375" style="1" customWidth="1"/>
    <col min="5143" max="5379" width="9.140625" style="1"/>
    <col min="5380" max="5380" width="14.42578125" style="1" bestFit="1" customWidth="1"/>
    <col min="5381" max="5398" width="11.7109375" style="1" customWidth="1"/>
    <col min="5399" max="5635" width="9.140625" style="1"/>
    <col min="5636" max="5636" width="14.42578125" style="1" bestFit="1" customWidth="1"/>
    <col min="5637" max="5654" width="11.7109375" style="1" customWidth="1"/>
    <col min="5655" max="5891" width="9.140625" style="1"/>
    <col min="5892" max="5892" width="14.42578125" style="1" bestFit="1" customWidth="1"/>
    <col min="5893" max="5910" width="11.7109375" style="1" customWidth="1"/>
    <col min="5911" max="6147" width="9.140625" style="1"/>
    <col min="6148" max="6148" width="14.42578125" style="1" bestFit="1" customWidth="1"/>
    <col min="6149" max="6166" width="11.7109375" style="1" customWidth="1"/>
    <col min="6167" max="6403" width="9.140625" style="1"/>
    <col min="6404" max="6404" width="14.42578125" style="1" bestFit="1" customWidth="1"/>
    <col min="6405" max="6422" width="11.7109375" style="1" customWidth="1"/>
    <col min="6423" max="6659" width="9.140625" style="1"/>
    <col min="6660" max="6660" width="14.42578125" style="1" bestFit="1" customWidth="1"/>
    <col min="6661" max="6678" width="11.7109375" style="1" customWidth="1"/>
    <col min="6679" max="6915" width="9.140625" style="1"/>
    <col min="6916" max="6916" width="14.42578125" style="1" bestFit="1" customWidth="1"/>
    <col min="6917" max="6934" width="11.7109375" style="1" customWidth="1"/>
    <col min="6935" max="7171" width="9.140625" style="1"/>
    <col min="7172" max="7172" width="14.42578125" style="1" bestFit="1" customWidth="1"/>
    <col min="7173" max="7190" width="11.7109375" style="1" customWidth="1"/>
    <col min="7191" max="7427" width="9.140625" style="1"/>
    <col min="7428" max="7428" width="14.42578125" style="1" bestFit="1" customWidth="1"/>
    <col min="7429" max="7446" width="11.7109375" style="1" customWidth="1"/>
    <col min="7447" max="7683" width="9.140625" style="1"/>
    <col min="7684" max="7684" width="14.42578125" style="1" bestFit="1" customWidth="1"/>
    <col min="7685" max="7702" width="11.7109375" style="1" customWidth="1"/>
    <col min="7703" max="7939" width="9.140625" style="1"/>
    <col min="7940" max="7940" width="14.42578125" style="1" bestFit="1" customWidth="1"/>
    <col min="7941" max="7958" width="11.7109375" style="1" customWidth="1"/>
    <col min="7959" max="8195" width="9.140625" style="1"/>
    <col min="8196" max="8196" width="14.42578125" style="1" bestFit="1" customWidth="1"/>
    <col min="8197" max="8214" width="11.7109375" style="1" customWidth="1"/>
    <col min="8215" max="8451" width="9.140625" style="1"/>
    <col min="8452" max="8452" width="14.42578125" style="1" bestFit="1" customWidth="1"/>
    <col min="8453" max="8470" width="11.7109375" style="1" customWidth="1"/>
    <col min="8471" max="8707" width="9.140625" style="1"/>
    <col min="8708" max="8708" width="14.42578125" style="1" bestFit="1" customWidth="1"/>
    <col min="8709" max="8726" width="11.7109375" style="1" customWidth="1"/>
    <col min="8727" max="8963" width="9.140625" style="1"/>
    <col min="8964" max="8964" width="14.42578125" style="1" bestFit="1" customWidth="1"/>
    <col min="8965" max="8982" width="11.7109375" style="1" customWidth="1"/>
    <col min="8983" max="9219" width="9.140625" style="1"/>
    <col min="9220" max="9220" width="14.42578125" style="1" bestFit="1" customWidth="1"/>
    <col min="9221" max="9238" width="11.7109375" style="1" customWidth="1"/>
    <col min="9239" max="9475" width="9.140625" style="1"/>
    <col min="9476" max="9476" width="14.42578125" style="1" bestFit="1" customWidth="1"/>
    <col min="9477" max="9494" width="11.7109375" style="1" customWidth="1"/>
    <col min="9495" max="9731" width="9.140625" style="1"/>
    <col min="9732" max="9732" width="14.42578125" style="1" bestFit="1" customWidth="1"/>
    <col min="9733" max="9750" width="11.7109375" style="1" customWidth="1"/>
    <col min="9751" max="9987" width="9.140625" style="1"/>
    <col min="9988" max="9988" width="14.42578125" style="1" bestFit="1" customWidth="1"/>
    <col min="9989" max="10006" width="11.7109375" style="1" customWidth="1"/>
    <col min="10007" max="10243" width="9.140625" style="1"/>
    <col min="10244" max="10244" width="14.42578125" style="1" bestFit="1" customWidth="1"/>
    <col min="10245" max="10262" width="11.7109375" style="1" customWidth="1"/>
    <col min="10263" max="10499" width="9.140625" style="1"/>
    <col min="10500" max="10500" width="14.42578125" style="1" bestFit="1" customWidth="1"/>
    <col min="10501" max="10518" width="11.7109375" style="1" customWidth="1"/>
    <col min="10519" max="10755" width="9.140625" style="1"/>
    <col min="10756" max="10756" width="14.42578125" style="1" bestFit="1" customWidth="1"/>
    <col min="10757" max="10774" width="11.7109375" style="1" customWidth="1"/>
    <col min="10775" max="11011" width="9.140625" style="1"/>
    <col min="11012" max="11012" width="14.42578125" style="1" bestFit="1" customWidth="1"/>
    <col min="11013" max="11030" width="11.7109375" style="1" customWidth="1"/>
    <col min="11031" max="11267" width="9.140625" style="1"/>
    <col min="11268" max="11268" width="14.42578125" style="1" bestFit="1" customWidth="1"/>
    <col min="11269" max="11286" width="11.7109375" style="1" customWidth="1"/>
    <col min="11287" max="11523" width="9.140625" style="1"/>
    <col min="11524" max="11524" width="14.42578125" style="1" bestFit="1" customWidth="1"/>
    <col min="11525" max="11542" width="11.7109375" style="1" customWidth="1"/>
    <col min="11543" max="11779" width="9.140625" style="1"/>
    <col min="11780" max="11780" width="14.42578125" style="1" bestFit="1" customWidth="1"/>
    <col min="11781" max="11798" width="11.7109375" style="1" customWidth="1"/>
    <col min="11799" max="12035" width="9.140625" style="1"/>
    <col min="12036" max="12036" width="14.42578125" style="1" bestFit="1" customWidth="1"/>
    <col min="12037" max="12054" width="11.7109375" style="1" customWidth="1"/>
    <col min="12055" max="12291" width="9.140625" style="1"/>
    <col min="12292" max="12292" width="14.42578125" style="1" bestFit="1" customWidth="1"/>
    <col min="12293" max="12310" width="11.7109375" style="1" customWidth="1"/>
    <col min="12311" max="12547" width="9.140625" style="1"/>
    <col min="12548" max="12548" width="14.42578125" style="1" bestFit="1" customWidth="1"/>
    <col min="12549" max="12566" width="11.7109375" style="1" customWidth="1"/>
    <col min="12567" max="12803" width="9.140625" style="1"/>
    <col min="12804" max="12804" width="14.42578125" style="1" bestFit="1" customWidth="1"/>
    <col min="12805" max="12822" width="11.7109375" style="1" customWidth="1"/>
    <col min="12823" max="13059" width="9.140625" style="1"/>
    <col min="13060" max="13060" width="14.42578125" style="1" bestFit="1" customWidth="1"/>
    <col min="13061" max="13078" width="11.7109375" style="1" customWidth="1"/>
    <col min="13079" max="13315" width="9.140625" style="1"/>
    <col min="13316" max="13316" width="14.42578125" style="1" bestFit="1" customWidth="1"/>
    <col min="13317" max="13334" width="11.7109375" style="1" customWidth="1"/>
    <col min="13335" max="13571" width="9.140625" style="1"/>
    <col min="13572" max="13572" width="14.42578125" style="1" bestFit="1" customWidth="1"/>
    <col min="13573" max="13590" width="11.7109375" style="1" customWidth="1"/>
    <col min="13591" max="13827" width="9.140625" style="1"/>
    <col min="13828" max="13828" width="14.42578125" style="1" bestFit="1" customWidth="1"/>
    <col min="13829" max="13846" width="11.7109375" style="1" customWidth="1"/>
    <col min="13847" max="14083" width="9.140625" style="1"/>
    <col min="14084" max="14084" width="14.42578125" style="1" bestFit="1" customWidth="1"/>
    <col min="14085" max="14102" width="11.7109375" style="1" customWidth="1"/>
    <col min="14103" max="14339" width="9.140625" style="1"/>
    <col min="14340" max="14340" width="14.42578125" style="1" bestFit="1" customWidth="1"/>
    <col min="14341" max="14358" width="11.7109375" style="1" customWidth="1"/>
    <col min="14359" max="14595" width="9.140625" style="1"/>
    <col min="14596" max="14596" width="14.42578125" style="1" bestFit="1" customWidth="1"/>
    <col min="14597" max="14614" width="11.7109375" style="1" customWidth="1"/>
    <col min="14615" max="14851" width="9.140625" style="1"/>
    <col min="14852" max="14852" width="14.42578125" style="1" bestFit="1" customWidth="1"/>
    <col min="14853" max="14870" width="11.7109375" style="1" customWidth="1"/>
    <col min="14871" max="15107" width="9.140625" style="1"/>
    <col min="15108" max="15108" width="14.42578125" style="1" bestFit="1" customWidth="1"/>
    <col min="15109" max="15126" width="11.7109375" style="1" customWidth="1"/>
    <col min="15127" max="15363" width="9.140625" style="1"/>
    <col min="15364" max="15364" width="14.42578125" style="1" bestFit="1" customWidth="1"/>
    <col min="15365" max="15382" width="11.7109375" style="1" customWidth="1"/>
    <col min="15383" max="15619" width="9.140625" style="1"/>
    <col min="15620" max="15620" width="14.42578125" style="1" bestFit="1" customWidth="1"/>
    <col min="15621" max="15638" width="11.7109375" style="1" customWidth="1"/>
    <col min="15639" max="15875" width="9.140625" style="1"/>
    <col min="15876" max="15876" width="14.42578125" style="1" bestFit="1" customWidth="1"/>
    <col min="15877" max="15894" width="11.7109375" style="1" customWidth="1"/>
    <col min="15895" max="16131" width="9.140625" style="1"/>
    <col min="16132" max="16132" width="14.42578125" style="1" bestFit="1" customWidth="1"/>
    <col min="16133" max="16150" width="11.7109375" style="1" customWidth="1"/>
    <col min="16151" max="16384" width="9.140625" style="1"/>
  </cols>
  <sheetData>
    <row r="1" spans="1:22" x14ac:dyDescent="0.25">
      <c r="A1" s="1" t="s">
        <v>710</v>
      </c>
      <c r="C1" s="1" t="s">
        <v>711</v>
      </c>
      <c r="D1" s="1">
        <v>2007</v>
      </c>
      <c r="E1" s="1">
        <f t="shared" ref="E1:V1" si="0">D1+1</f>
        <v>2008</v>
      </c>
      <c r="F1" s="1">
        <f t="shared" si="0"/>
        <v>2009</v>
      </c>
      <c r="G1" s="1">
        <f t="shared" si="0"/>
        <v>2010</v>
      </c>
      <c r="H1" s="1">
        <f t="shared" si="0"/>
        <v>2011</v>
      </c>
      <c r="I1" s="1">
        <f t="shared" si="0"/>
        <v>2012</v>
      </c>
      <c r="J1" s="1">
        <f t="shared" si="0"/>
        <v>2013</v>
      </c>
      <c r="K1" s="1">
        <f t="shared" si="0"/>
        <v>2014</v>
      </c>
      <c r="L1" s="1">
        <f t="shared" si="0"/>
        <v>2015</v>
      </c>
      <c r="M1" s="1">
        <f t="shared" si="0"/>
        <v>2016</v>
      </c>
      <c r="N1" s="1">
        <f t="shared" si="0"/>
        <v>2017</v>
      </c>
      <c r="O1" s="1">
        <f t="shared" si="0"/>
        <v>2018</v>
      </c>
      <c r="P1" s="1">
        <f t="shared" si="0"/>
        <v>2019</v>
      </c>
      <c r="Q1" s="1">
        <f t="shared" si="0"/>
        <v>2020</v>
      </c>
      <c r="R1" s="1">
        <f t="shared" si="0"/>
        <v>2021</v>
      </c>
      <c r="S1" s="1">
        <f t="shared" si="0"/>
        <v>2022</v>
      </c>
      <c r="T1" s="1">
        <f t="shared" si="0"/>
        <v>2023</v>
      </c>
      <c r="U1" s="1">
        <f t="shared" si="0"/>
        <v>2024</v>
      </c>
      <c r="V1" s="1">
        <f t="shared" si="0"/>
        <v>2025</v>
      </c>
    </row>
    <row r="2" spans="1:22" x14ac:dyDescent="0.25">
      <c r="A2" s="1">
        <v>34</v>
      </c>
      <c r="B2" s="1" t="s">
        <v>110</v>
      </c>
      <c r="C2" s="1" t="s">
        <v>156</v>
      </c>
      <c r="D2" s="3">
        <v>76072.958480000001</v>
      </c>
      <c r="E2" s="16">
        <f>$D2+($J2-$D2)*(1/6)</f>
        <v>76755.455124300352</v>
      </c>
      <c r="F2" s="16">
        <f>$D2+($J2-$D2)*(2/6)</f>
        <v>77437.951768600717</v>
      </c>
      <c r="G2" s="16">
        <f>$D2+($J2-$D2)*(3/6)</f>
        <v>78120.448412901067</v>
      </c>
      <c r="H2" s="16">
        <f>$D2+($J2-$D2)*(4/6)</f>
        <v>78802.945057201418</v>
      </c>
      <c r="I2" s="16">
        <f>$D2+($J2-$D2)*(5/6)</f>
        <v>79485.441701501783</v>
      </c>
      <c r="J2" s="3">
        <v>80167.938345802133</v>
      </c>
      <c r="K2" s="16">
        <f>$J2+($N2-$J2)*(1/4)</f>
        <v>80850.434990102483</v>
      </c>
      <c r="L2" s="16">
        <f>$J2+($N2-$J2)*(2/4)</f>
        <v>81532.931634402834</v>
      </c>
      <c r="M2" s="16">
        <f>$J2+($N2-$J2)*(3/4)</f>
        <v>82215.428278703199</v>
      </c>
      <c r="N2" s="3">
        <v>82897.924923003549</v>
      </c>
      <c r="O2" s="16">
        <f>$N2+($Q2-$N2)*(1/3)</f>
        <v>84130.328964571556</v>
      </c>
      <c r="P2" s="16">
        <f>$N2+($Q2-$N2)*(2/3)</f>
        <v>85362.733006139548</v>
      </c>
      <c r="Q2" s="3">
        <v>86595.137047707554</v>
      </c>
      <c r="R2" s="16"/>
      <c r="S2" s="16"/>
      <c r="T2" s="16"/>
      <c r="U2" s="16"/>
      <c r="V2" s="16"/>
    </row>
    <row r="3" spans="1:22" x14ac:dyDescent="0.25">
      <c r="A3" s="1">
        <v>36</v>
      </c>
      <c r="B3" s="1" t="s">
        <v>110</v>
      </c>
      <c r="C3" s="1" t="s">
        <v>194</v>
      </c>
      <c r="D3" s="3">
        <v>135579.58519538669</v>
      </c>
      <c r="E3" s="16">
        <f t="shared" ref="E3:E14" si="1">$D3+($J3-$D3)*(1/6)</f>
        <v>138468.79527849809</v>
      </c>
      <c r="F3" s="16">
        <f t="shared" ref="F3:F14" si="2">$D3+($J3-$D3)*(2/6)</f>
        <v>141358.00536160951</v>
      </c>
      <c r="G3" s="16">
        <f t="shared" ref="G3:G14" si="3">$D3+($J3-$D3)*(3/6)</f>
        <v>144247.21544472093</v>
      </c>
      <c r="H3" s="16">
        <f t="shared" ref="H3:H14" si="4">$D3+($J3-$D3)*(4/6)</f>
        <v>147136.42552783233</v>
      </c>
      <c r="I3" s="16">
        <f t="shared" ref="I3:I14" si="5">$D3+($J3-$D3)*(5/6)</f>
        <v>150025.63561094372</v>
      </c>
      <c r="J3" s="3">
        <v>152914.84569405514</v>
      </c>
      <c r="K3" s="16">
        <f t="shared" ref="K3:K14" si="6">$J3+($N3-$J3)*(1/4)</f>
        <v>155804.05577716653</v>
      </c>
      <c r="L3" s="16">
        <f t="shared" ref="L3:L14" si="7">$J3+($N3-$J3)*(2/4)</f>
        <v>158693.26586027793</v>
      </c>
      <c r="M3" s="16">
        <f t="shared" ref="M3:M14" si="8">$J3+($N3-$J3)*(3/4)</f>
        <v>161582.47594338935</v>
      </c>
      <c r="N3" s="3">
        <v>164471.68602650074</v>
      </c>
      <c r="O3" s="16">
        <f t="shared" ref="O3:O14" si="9">$N3+($Q3-$N3)*(1/3)</f>
        <v>167360.89610961219</v>
      </c>
      <c r="P3" s="16">
        <f t="shared" ref="P3:P14" si="10">$N3+($Q3-$N3)*(2/3)</f>
        <v>170250.10619272364</v>
      </c>
      <c r="Q3" s="3">
        <v>173139.3162758351</v>
      </c>
      <c r="R3" s="16"/>
      <c r="S3" s="16"/>
      <c r="T3" s="16"/>
      <c r="U3" s="16"/>
      <c r="V3" s="16"/>
    </row>
    <row r="4" spans="1:22" x14ac:dyDescent="0.25">
      <c r="A4" s="1">
        <v>42</v>
      </c>
      <c r="B4" s="1" t="s">
        <v>110</v>
      </c>
      <c r="C4" s="1" t="s">
        <v>311</v>
      </c>
      <c r="D4" s="3">
        <v>108358.799162</v>
      </c>
      <c r="E4" s="16">
        <f t="shared" si="1"/>
        <v>109350.95770699999</v>
      </c>
      <c r="F4" s="16">
        <f t="shared" si="2"/>
        <v>110343.11625199999</v>
      </c>
      <c r="G4" s="16">
        <f t="shared" si="3"/>
        <v>111335.27479699999</v>
      </c>
      <c r="H4" s="16">
        <f t="shared" si="4"/>
        <v>112327.43334199999</v>
      </c>
      <c r="I4" s="16">
        <f t="shared" si="5"/>
        <v>113319.59188699999</v>
      </c>
      <c r="J4" s="3">
        <v>114311.75043199999</v>
      </c>
      <c r="K4" s="16">
        <f t="shared" si="6"/>
        <v>115303.90897699998</v>
      </c>
      <c r="L4" s="16">
        <f t="shared" si="7"/>
        <v>116296.067522</v>
      </c>
      <c r="M4" s="16">
        <f t="shared" si="8"/>
        <v>117288.226067</v>
      </c>
      <c r="N4" s="3">
        <v>118280.38461199999</v>
      </c>
      <c r="O4" s="16">
        <f t="shared" si="9"/>
        <v>119731.76322766667</v>
      </c>
      <c r="P4" s="16">
        <f t="shared" si="10"/>
        <v>121183.14184333333</v>
      </c>
      <c r="Q4" s="3">
        <v>122634.52045900001</v>
      </c>
      <c r="R4" s="16"/>
      <c r="S4" s="16"/>
      <c r="T4" s="16"/>
      <c r="U4" s="16"/>
      <c r="V4" s="16"/>
    </row>
    <row r="5" spans="1:22" x14ac:dyDescent="0.25">
      <c r="A5" s="1">
        <v>9</v>
      </c>
      <c r="B5" s="1" t="s">
        <v>712</v>
      </c>
      <c r="C5" s="1" t="s">
        <v>13</v>
      </c>
      <c r="D5" s="3">
        <v>30403.479884825723</v>
      </c>
      <c r="E5" s="16">
        <f t="shared" si="1"/>
        <v>30713.00049245495</v>
      </c>
      <c r="F5" s="16">
        <f t="shared" si="2"/>
        <v>31022.521100084177</v>
      </c>
      <c r="G5" s="16">
        <f t="shared" si="3"/>
        <v>31332.041707713404</v>
      </c>
      <c r="H5" s="16">
        <f t="shared" si="4"/>
        <v>31641.562315342631</v>
      </c>
      <c r="I5" s="16">
        <f t="shared" si="5"/>
        <v>31951.082922971858</v>
      </c>
      <c r="J5" s="3">
        <v>32260.603530601085</v>
      </c>
      <c r="K5" s="16">
        <f t="shared" si="6"/>
        <v>32570.124138230316</v>
      </c>
      <c r="L5" s="16">
        <f t="shared" si="7"/>
        <v>32879.644745859543</v>
      </c>
      <c r="M5" s="16">
        <f t="shared" si="8"/>
        <v>33189.165353488774</v>
      </c>
      <c r="N5" s="3">
        <v>33498.685961118004</v>
      </c>
      <c r="O5" s="16">
        <f t="shared" si="9"/>
        <v>33803.099811405002</v>
      </c>
      <c r="P5" s="16">
        <f t="shared" si="10"/>
        <v>34107.513661692006</v>
      </c>
      <c r="Q5" s="3">
        <v>34411.927511979004</v>
      </c>
      <c r="R5" s="16"/>
      <c r="S5" s="16"/>
      <c r="T5" s="16"/>
      <c r="U5" s="16"/>
      <c r="V5" s="16"/>
    </row>
    <row r="6" spans="1:22" x14ac:dyDescent="0.25">
      <c r="A6" s="1">
        <v>25</v>
      </c>
      <c r="B6" s="1" t="s">
        <v>712</v>
      </c>
      <c r="C6" s="1" t="s">
        <v>110</v>
      </c>
      <c r="D6" s="3">
        <v>54751.824999999997</v>
      </c>
      <c r="E6" s="16">
        <f t="shared" si="1"/>
        <v>54706.443333333329</v>
      </c>
      <c r="F6" s="16">
        <f t="shared" si="2"/>
        <v>54661.061666666668</v>
      </c>
      <c r="G6" s="16">
        <f t="shared" si="3"/>
        <v>54615.68</v>
      </c>
      <c r="H6" s="16">
        <f t="shared" si="4"/>
        <v>54570.298333333332</v>
      </c>
      <c r="I6" s="16">
        <f t="shared" si="5"/>
        <v>54524.916666666672</v>
      </c>
      <c r="J6" s="3">
        <v>54479.535000000003</v>
      </c>
      <c r="K6" s="16">
        <f t="shared" si="6"/>
        <v>54621.063750000001</v>
      </c>
      <c r="L6" s="16">
        <f t="shared" si="7"/>
        <v>54762.592500000006</v>
      </c>
      <c r="M6" s="16">
        <f t="shared" si="8"/>
        <v>54904.121250000011</v>
      </c>
      <c r="N6" s="3">
        <v>55045.650000000009</v>
      </c>
      <c r="O6" s="16">
        <f t="shared" si="9"/>
        <v>55169.750000000007</v>
      </c>
      <c r="P6" s="16">
        <f t="shared" si="10"/>
        <v>55293.85</v>
      </c>
      <c r="Q6" s="3">
        <v>55417.95</v>
      </c>
      <c r="R6" s="16"/>
      <c r="S6" s="16"/>
      <c r="T6" s="16"/>
      <c r="U6" s="16"/>
      <c r="V6" s="16"/>
    </row>
    <row r="7" spans="1:22" x14ac:dyDescent="0.25">
      <c r="A7" s="1">
        <v>23</v>
      </c>
      <c r="B7" s="1" t="s">
        <v>712</v>
      </c>
      <c r="C7" s="1" t="s">
        <v>32</v>
      </c>
      <c r="D7" s="3">
        <v>15204.407949</v>
      </c>
      <c r="E7" s="16">
        <f t="shared" si="1"/>
        <v>15209.346099051203</v>
      </c>
      <c r="F7" s="16">
        <f t="shared" si="2"/>
        <v>15214.284249102408</v>
      </c>
      <c r="G7" s="16">
        <f t="shared" si="3"/>
        <v>15219.22239915361</v>
      </c>
      <c r="H7" s="16">
        <f t="shared" si="4"/>
        <v>15224.160549204813</v>
      </c>
      <c r="I7" s="16">
        <f t="shared" si="5"/>
        <v>15229.098699256017</v>
      </c>
      <c r="J7" s="3">
        <v>15234.03684930722</v>
      </c>
      <c r="K7" s="16">
        <f t="shared" si="6"/>
        <v>15238.974999358423</v>
      </c>
      <c r="L7" s="16">
        <f t="shared" si="7"/>
        <v>15243.913149409627</v>
      </c>
      <c r="M7" s="16">
        <f t="shared" si="8"/>
        <v>15248.851299460832</v>
      </c>
      <c r="N7" s="3">
        <v>15253.789449512034</v>
      </c>
      <c r="O7" s="16">
        <f t="shared" si="9"/>
        <v>15390.117441197986</v>
      </c>
      <c r="P7" s="16">
        <f t="shared" si="10"/>
        <v>15526.44543288394</v>
      </c>
      <c r="Q7" s="3">
        <v>15662.773424569892</v>
      </c>
      <c r="R7" s="16"/>
      <c r="S7" s="16"/>
      <c r="T7" s="16"/>
      <c r="U7" s="16"/>
      <c r="V7" s="16"/>
    </row>
    <row r="8" spans="1:22" x14ac:dyDescent="0.25">
      <c r="A8" s="1">
        <v>33</v>
      </c>
      <c r="B8" s="1" t="s">
        <v>712</v>
      </c>
      <c r="C8" s="1" t="s">
        <v>136</v>
      </c>
      <c r="D8" s="3">
        <v>13096.938022171307</v>
      </c>
      <c r="E8" s="16">
        <f t="shared" si="1"/>
        <v>13211.185103674916</v>
      </c>
      <c r="F8" s="16">
        <f t="shared" si="2"/>
        <v>13325.432185178524</v>
      </c>
      <c r="G8" s="16">
        <f t="shared" si="3"/>
        <v>13439.679266682135</v>
      </c>
      <c r="H8" s="16">
        <f t="shared" si="4"/>
        <v>13553.926348185743</v>
      </c>
      <c r="I8" s="16">
        <f t="shared" si="5"/>
        <v>13668.173429689352</v>
      </c>
      <c r="J8" s="3">
        <v>13782.42051119296</v>
      </c>
      <c r="K8" s="16">
        <f t="shared" si="6"/>
        <v>13990.09103956107</v>
      </c>
      <c r="L8" s="16">
        <f t="shared" si="7"/>
        <v>14197.761567929178</v>
      </c>
      <c r="M8" s="16">
        <f t="shared" si="8"/>
        <v>14405.432096297287</v>
      </c>
      <c r="N8" s="3">
        <v>14613.102624665396</v>
      </c>
      <c r="O8" s="16">
        <f t="shared" si="9"/>
        <v>14826.838597090878</v>
      </c>
      <c r="P8" s="16">
        <f t="shared" si="10"/>
        <v>15040.574569516359</v>
      </c>
      <c r="Q8" s="3">
        <v>15254.310541941841</v>
      </c>
      <c r="R8" s="16"/>
      <c r="S8" s="16"/>
      <c r="T8" s="16"/>
      <c r="U8" s="16"/>
      <c r="V8" s="16"/>
    </row>
    <row r="9" spans="1:22" x14ac:dyDescent="0.25">
      <c r="A9" s="1">
        <v>44</v>
      </c>
      <c r="B9" s="1" t="s">
        <v>712</v>
      </c>
      <c r="C9" s="1" t="s">
        <v>425</v>
      </c>
      <c r="D9" s="3">
        <v>10559.258959000001</v>
      </c>
      <c r="E9" s="16">
        <f t="shared" si="1"/>
        <v>10712.501054944967</v>
      </c>
      <c r="F9" s="16">
        <f t="shared" si="2"/>
        <v>10865.743150889934</v>
      </c>
      <c r="G9" s="16">
        <f t="shared" si="3"/>
        <v>11018.9852468349</v>
      </c>
      <c r="H9" s="16">
        <f t="shared" si="4"/>
        <v>11172.227342779866</v>
      </c>
      <c r="I9" s="16">
        <f t="shared" si="5"/>
        <v>11325.469438724833</v>
      </c>
      <c r="J9" s="3">
        <v>11478.711534669799</v>
      </c>
      <c r="K9" s="16">
        <f t="shared" si="6"/>
        <v>11622.391664032792</v>
      </c>
      <c r="L9" s="16">
        <f t="shared" si="7"/>
        <v>11766.071793395786</v>
      </c>
      <c r="M9" s="16">
        <f t="shared" si="8"/>
        <v>11909.75192275878</v>
      </c>
      <c r="N9" s="3">
        <v>12053.432052121772</v>
      </c>
      <c r="O9" s="16">
        <f t="shared" si="9"/>
        <v>12203.982021435369</v>
      </c>
      <c r="P9" s="16">
        <f t="shared" si="10"/>
        <v>12354.531990748965</v>
      </c>
      <c r="Q9" s="3">
        <v>12505.081960062562</v>
      </c>
      <c r="R9" s="16"/>
      <c r="S9" s="16"/>
      <c r="T9" s="16"/>
      <c r="U9" s="16"/>
      <c r="V9" s="16"/>
    </row>
    <row r="10" spans="1:22" x14ac:dyDescent="0.25">
      <c r="A10" s="1">
        <v>50</v>
      </c>
      <c r="B10" s="1" t="s">
        <v>712</v>
      </c>
      <c r="C10" s="1" t="s">
        <v>433</v>
      </c>
      <c r="D10" s="3">
        <v>7519.4142879999999</v>
      </c>
      <c r="E10" s="16">
        <f t="shared" si="1"/>
        <v>7539.6542420074193</v>
      </c>
      <c r="F10" s="16">
        <f t="shared" si="2"/>
        <v>7559.8941960148386</v>
      </c>
      <c r="G10" s="16">
        <f t="shared" si="3"/>
        <v>7580.1341500222579</v>
      </c>
      <c r="H10" s="16">
        <f t="shared" si="4"/>
        <v>7600.3741040296773</v>
      </c>
      <c r="I10" s="16">
        <f t="shared" si="5"/>
        <v>7620.6140580370966</v>
      </c>
      <c r="J10" s="3">
        <v>7640.8540120445159</v>
      </c>
      <c r="K10" s="16">
        <f t="shared" si="6"/>
        <v>7785.7101931214138</v>
      </c>
      <c r="L10" s="16">
        <f t="shared" si="7"/>
        <v>7930.5663741983117</v>
      </c>
      <c r="M10" s="16">
        <f t="shared" si="8"/>
        <v>8075.4225552752096</v>
      </c>
      <c r="N10" s="3">
        <v>8220.2787363521074</v>
      </c>
      <c r="O10" s="16">
        <f t="shared" si="9"/>
        <v>8380.4870361753219</v>
      </c>
      <c r="P10" s="16">
        <f t="shared" si="10"/>
        <v>8540.6953359985364</v>
      </c>
      <c r="Q10" s="3">
        <v>8700.9036358217509</v>
      </c>
      <c r="R10" s="16"/>
      <c r="S10" s="16"/>
      <c r="T10" s="16"/>
      <c r="U10" s="16"/>
      <c r="V10" s="16"/>
    </row>
    <row r="11" spans="1:22" x14ac:dyDescent="0.25">
      <c r="A11" s="1">
        <v>11</v>
      </c>
      <c r="B11" s="1" t="s">
        <v>713</v>
      </c>
      <c r="C11" s="1" t="s">
        <v>29</v>
      </c>
      <c r="D11" s="3">
        <v>3675.3880000000004</v>
      </c>
      <c r="E11" s="16">
        <f t="shared" si="1"/>
        <v>3686.9634139253835</v>
      </c>
      <c r="F11" s="16">
        <f t="shared" si="2"/>
        <v>3698.5388278507671</v>
      </c>
      <c r="G11" s="16">
        <f t="shared" si="3"/>
        <v>3710.1142417761503</v>
      </c>
      <c r="H11" s="16">
        <f t="shared" si="4"/>
        <v>3721.6896557015334</v>
      </c>
      <c r="I11" s="16">
        <f t="shared" si="5"/>
        <v>3733.265069626917</v>
      </c>
      <c r="J11" s="3">
        <v>3744.8404835523002</v>
      </c>
      <c r="K11" s="16">
        <f t="shared" si="6"/>
        <v>3754.5061956299278</v>
      </c>
      <c r="L11" s="16">
        <f t="shared" si="7"/>
        <v>3764.1719077075559</v>
      </c>
      <c r="M11" s="16">
        <f t="shared" si="8"/>
        <v>3773.837619785184</v>
      </c>
      <c r="N11" s="3">
        <v>3783.5033318628116</v>
      </c>
      <c r="O11" s="16">
        <f t="shared" si="9"/>
        <v>3793.1690439404392</v>
      </c>
      <c r="P11" s="16">
        <f t="shared" si="10"/>
        <v>3802.8347560180669</v>
      </c>
      <c r="Q11" s="3">
        <v>3812.5004680956945</v>
      </c>
      <c r="R11" s="16"/>
      <c r="S11" s="16"/>
      <c r="T11" s="16"/>
      <c r="U11" s="16"/>
      <c r="V11" s="16"/>
    </row>
    <row r="12" spans="1:22" x14ac:dyDescent="0.25">
      <c r="A12" s="1">
        <v>10</v>
      </c>
      <c r="B12" s="1" t="s">
        <v>713</v>
      </c>
      <c r="C12" s="1" t="s">
        <v>22</v>
      </c>
      <c r="D12" s="3">
        <v>9452.0400000000009</v>
      </c>
      <c r="E12" s="16">
        <f t="shared" si="1"/>
        <v>9567.2464</v>
      </c>
      <c r="F12" s="16">
        <f t="shared" si="2"/>
        <v>9682.4528000000009</v>
      </c>
      <c r="G12" s="16">
        <f t="shared" si="3"/>
        <v>9797.6592000000019</v>
      </c>
      <c r="H12" s="16">
        <f t="shared" si="4"/>
        <v>9912.865600000001</v>
      </c>
      <c r="I12" s="16">
        <f t="shared" si="5"/>
        <v>10028.072</v>
      </c>
      <c r="J12" s="3">
        <v>10143.278400000001</v>
      </c>
      <c r="K12" s="16">
        <f t="shared" si="6"/>
        <v>10245.56312925</v>
      </c>
      <c r="L12" s="16">
        <f t="shared" si="7"/>
        <v>10347.847858500001</v>
      </c>
      <c r="M12" s="16">
        <f t="shared" si="8"/>
        <v>10450.13258775</v>
      </c>
      <c r="N12" s="3">
        <v>10552.417316999999</v>
      </c>
      <c r="O12" s="16">
        <f t="shared" si="9"/>
        <v>10711.698949333333</v>
      </c>
      <c r="P12" s="16">
        <f t="shared" si="10"/>
        <v>10870.980581666669</v>
      </c>
      <c r="Q12" s="3">
        <v>11030.262214000002</v>
      </c>
      <c r="R12" s="16"/>
      <c r="S12" s="16"/>
      <c r="T12" s="16"/>
      <c r="U12" s="16"/>
      <c r="V12" s="16"/>
    </row>
    <row r="13" spans="1:22" x14ac:dyDescent="0.25">
      <c r="A13" s="1">
        <v>24</v>
      </c>
      <c r="B13" s="1" t="s">
        <v>713</v>
      </c>
      <c r="C13" s="1" t="s">
        <v>64</v>
      </c>
      <c r="D13" s="3">
        <v>56756.9182</v>
      </c>
      <c r="E13" s="16">
        <f t="shared" si="1"/>
        <v>57842.203483900004</v>
      </c>
      <c r="F13" s="16">
        <f t="shared" si="2"/>
        <v>58927.488767800001</v>
      </c>
      <c r="G13" s="16">
        <f t="shared" si="3"/>
        <v>60012.774051700006</v>
      </c>
      <c r="H13" s="16">
        <f t="shared" si="4"/>
        <v>61098.05933560001</v>
      </c>
      <c r="I13" s="16">
        <f t="shared" si="5"/>
        <v>62183.344619500007</v>
      </c>
      <c r="J13" s="3">
        <v>63268.629903400011</v>
      </c>
      <c r="K13" s="16">
        <f t="shared" si="6"/>
        <v>64353.915187300008</v>
      </c>
      <c r="L13" s="16">
        <f t="shared" si="7"/>
        <v>65439.200471200005</v>
      </c>
      <c r="M13" s="16">
        <f t="shared" si="8"/>
        <v>66524.485755100002</v>
      </c>
      <c r="N13" s="3">
        <v>67609.771038999999</v>
      </c>
      <c r="O13" s="16">
        <f t="shared" si="9"/>
        <v>68622.285425333335</v>
      </c>
      <c r="P13" s="16">
        <f t="shared" si="10"/>
        <v>69634.799811666657</v>
      </c>
      <c r="Q13" s="3">
        <v>70647.314197999993</v>
      </c>
      <c r="R13" s="16"/>
      <c r="S13" s="16"/>
      <c r="T13" s="16"/>
      <c r="U13" s="16"/>
      <c r="V13" s="16"/>
    </row>
    <row r="14" spans="1:22" x14ac:dyDescent="0.25">
      <c r="A14" s="1">
        <v>51</v>
      </c>
      <c r="B14" s="1" t="s">
        <v>713</v>
      </c>
      <c r="C14" s="1" t="s">
        <v>456</v>
      </c>
      <c r="D14" s="3">
        <v>83909.767588951203</v>
      </c>
      <c r="E14" s="16">
        <f t="shared" si="1"/>
        <v>85485.2962976954</v>
      </c>
      <c r="F14" s="16">
        <f t="shared" si="2"/>
        <v>87060.825006439583</v>
      </c>
      <c r="G14" s="16">
        <f t="shared" si="3"/>
        <v>88636.353715183766</v>
      </c>
      <c r="H14" s="16">
        <f t="shared" si="4"/>
        <v>90211.882423927964</v>
      </c>
      <c r="I14" s="16">
        <f t="shared" si="5"/>
        <v>91787.411132672161</v>
      </c>
      <c r="J14" s="3">
        <v>93362.939841416344</v>
      </c>
      <c r="K14" s="16">
        <f t="shared" si="6"/>
        <v>95107.287616520407</v>
      </c>
      <c r="L14" s="16">
        <f t="shared" si="7"/>
        <v>96851.63539162447</v>
      </c>
      <c r="M14" s="16">
        <f t="shared" si="8"/>
        <v>98595.983166728518</v>
      </c>
      <c r="N14" s="3">
        <v>100340.33094183258</v>
      </c>
      <c r="O14" s="16">
        <f t="shared" si="9"/>
        <v>102215.59318873013</v>
      </c>
      <c r="P14" s="16">
        <f t="shared" si="10"/>
        <v>104090.85543562767</v>
      </c>
      <c r="Q14" s="3">
        <v>105966.11768252522</v>
      </c>
      <c r="R14" s="16"/>
      <c r="S14" s="16"/>
      <c r="T14" s="16"/>
      <c r="U14" s="16"/>
      <c r="V14" s="16"/>
    </row>
    <row r="15" spans="1:22" x14ac:dyDescent="0.25"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1:22" x14ac:dyDescent="0.25">
      <c r="D16" s="16">
        <f>SUM(D2:D14)</f>
        <v>605340.78072933492</v>
      </c>
      <c r="E16" s="16">
        <f t="shared" ref="E16:V16" si="11">SUM(E2:E14)</f>
        <v>613249.04803078598</v>
      </c>
      <c r="F16" s="16">
        <f t="shared" si="11"/>
        <v>621157.31533223717</v>
      </c>
      <c r="G16" s="16">
        <f t="shared" si="11"/>
        <v>629065.58263368823</v>
      </c>
      <c r="H16" s="16">
        <f t="shared" si="11"/>
        <v>636973.84993513941</v>
      </c>
      <c r="I16" s="16">
        <f t="shared" si="11"/>
        <v>644882.11723659048</v>
      </c>
      <c r="J16" s="16">
        <f t="shared" si="11"/>
        <v>652790.38453804143</v>
      </c>
      <c r="K16" s="16">
        <f t="shared" si="11"/>
        <v>661248.02765727334</v>
      </c>
      <c r="L16" s="16">
        <f t="shared" si="11"/>
        <v>669705.67077650526</v>
      </c>
      <c r="M16" s="16">
        <f t="shared" si="11"/>
        <v>678163.31389573705</v>
      </c>
      <c r="N16" s="16">
        <f t="shared" si="11"/>
        <v>686620.95701496908</v>
      </c>
      <c r="O16" s="16">
        <f t="shared" si="11"/>
        <v>696340.00981649221</v>
      </c>
      <c r="P16" s="16">
        <f t="shared" si="11"/>
        <v>706059.06261801522</v>
      </c>
      <c r="Q16" s="16">
        <f t="shared" si="11"/>
        <v>715778.11541953858</v>
      </c>
      <c r="R16" s="16">
        <f t="shared" si="11"/>
        <v>0</v>
      </c>
      <c r="S16" s="16">
        <f t="shared" si="11"/>
        <v>0</v>
      </c>
      <c r="T16" s="16">
        <f t="shared" si="11"/>
        <v>0</v>
      </c>
      <c r="U16" s="16">
        <f t="shared" si="11"/>
        <v>0</v>
      </c>
      <c r="V16" s="16">
        <f t="shared" si="11"/>
        <v>0</v>
      </c>
    </row>
    <row r="18" spans="1:22" x14ac:dyDescent="0.25">
      <c r="A18" s="1" t="s">
        <v>710</v>
      </c>
      <c r="D18" s="1">
        <v>2007</v>
      </c>
      <c r="E18" s="1">
        <f t="shared" ref="E18:V18" si="12">D18+1</f>
        <v>2008</v>
      </c>
      <c r="F18" s="1">
        <f t="shared" si="12"/>
        <v>2009</v>
      </c>
      <c r="G18" s="1">
        <f t="shared" si="12"/>
        <v>2010</v>
      </c>
      <c r="H18" s="1">
        <f t="shared" si="12"/>
        <v>2011</v>
      </c>
      <c r="I18" s="1">
        <f t="shared" si="12"/>
        <v>2012</v>
      </c>
      <c r="J18" s="1">
        <f t="shared" si="12"/>
        <v>2013</v>
      </c>
      <c r="K18" s="1">
        <f t="shared" si="12"/>
        <v>2014</v>
      </c>
      <c r="L18" s="1">
        <f t="shared" si="12"/>
        <v>2015</v>
      </c>
      <c r="M18" s="1">
        <f t="shared" si="12"/>
        <v>2016</v>
      </c>
      <c r="N18" s="1">
        <f t="shared" si="12"/>
        <v>2017</v>
      </c>
      <c r="O18" s="1">
        <f t="shared" si="12"/>
        <v>2018</v>
      </c>
      <c r="P18" s="1">
        <f t="shared" si="12"/>
        <v>2019</v>
      </c>
      <c r="Q18" s="1">
        <f t="shared" si="12"/>
        <v>2020</v>
      </c>
      <c r="R18" s="1">
        <f t="shared" si="12"/>
        <v>2021</v>
      </c>
      <c r="S18" s="1">
        <f t="shared" si="12"/>
        <v>2022</v>
      </c>
      <c r="T18" s="1">
        <f t="shared" si="12"/>
        <v>2023</v>
      </c>
      <c r="U18" s="1">
        <f t="shared" si="12"/>
        <v>2024</v>
      </c>
      <c r="V18" s="1">
        <f t="shared" si="12"/>
        <v>2025</v>
      </c>
    </row>
    <row r="19" spans="1:22" x14ac:dyDescent="0.25">
      <c r="A19" s="1">
        <v>34</v>
      </c>
      <c r="B19" s="1" t="s">
        <v>110</v>
      </c>
      <c r="C19" s="1" t="s">
        <v>156</v>
      </c>
      <c r="D19" s="11">
        <f>D$2/$D$2</f>
        <v>1</v>
      </c>
      <c r="E19" s="11">
        <f t="shared" ref="E19:V19" si="13">E$2/$D$2</f>
        <v>1.0089716064412007</v>
      </c>
      <c r="F19" s="11">
        <f t="shared" si="13"/>
        <v>1.0179432128824013</v>
      </c>
      <c r="G19" s="11">
        <f t="shared" si="13"/>
        <v>1.026914819323602</v>
      </c>
      <c r="H19" s="11">
        <f t="shared" si="13"/>
        <v>1.0358864257648024</v>
      </c>
      <c r="I19" s="11">
        <f t="shared" si="13"/>
        <v>1.0448580322060033</v>
      </c>
      <c r="J19" s="11">
        <f t="shared" si="13"/>
        <v>1.0538296386472037</v>
      </c>
      <c r="K19" s="11">
        <f t="shared" si="13"/>
        <v>1.0628012450884043</v>
      </c>
      <c r="L19" s="11">
        <f t="shared" si="13"/>
        <v>1.0717728515296048</v>
      </c>
      <c r="M19" s="11">
        <f t="shared" si="13"/>
        <v>1.0807444579708056</v>
      </c>
      <c r="N19" s="11">
        <f t="shared" si="13"/>
        <v>1.0897160644120061</v>
      </c>
      <c r="O19" s="11">
        <f t="shared" si="13"/>
        <v>1.1059163551091533</v>
      </c>
      <c r="P19" s="11">
        <f t="shared" si="13"/>
        <v>1.1221166458063003</v>
      </c>
      <c r="Q19" s="11">
        <f t="shared" si="13"/>
        <v>1.1383169365034473</v>
      </c>
      <c r="R19" s="11">
        <f t="shared" si="13"/>
        <v>0</v>
      </c>
      <c r="S19" s="11">
        <f t="shared" si="13"/>
        <v>0</v>
      </c>
      <c r="T19" s="11">
        <f t="shared" si="13"/>
        <v>0</v>
      </c>
      <c r="U19" s="11">
        <f t="shared" si="13"/>
        <v>0</v>
      </c>
      <c r="V19" s="11">
        <f t="shared" si="13"/>
        <v>0</v>
      </c>
    </row>
    <row r="20" spans="1:22" x14ac:dyDescent="0.25">
      <c r="A20" s="1">
        <v>36</v>
      </c>
      <c r="B20" s="1" t="s">
        <v>110</v>
      </c>
      <c r="C20" s="1" t="s">
        <v>194</v>
      </c>
      <c r="D20" s="11">
        <f>D$3/$D$3</f>
        <v>1</v>
      </c>
      <c r="E20" s="11">
        <f t="shared" ref="E20:V20" si="14">E$3/$D$3</f>
        <v>1.0213100672859243</v>
      </c>
      <c r="F20" s="11">
        <f t="shared" si="14"/>
        <v>1.0426201345718487</v>
      </c>
      <c r="G20" s="11">
        <f t="shared" si="14"/>
        <v>1.0639302018577732</v>
      </c>
      <c r="H20" s="11">
        <f t="shared" si="14"/>
        <v>1.0852402691436975</v>
      </c>
      <c r="I20" s="11">
        <f t="shared" si="14"/>
        <v>1.1065503364296219</v>
      </c>
      <c r="J20" s="11">
        <f t="shared" si="14"/>
        <v>1.1278604037155462</v>
      </c>
      <c r="K20" s="11">
        <f t="shared" si="14"/>
        <v>1.1491704710014705</v>
      </c>
      <c r="L20" s="11">
        <f t="shared" si="14"/>
        <v>1.1704805382873948</v>
      </c>
      <c r="M20" s="11">
        <f t="shared" si="14"/>
        <v>1.1917906055733194</v>
      </c>
      <c r="N20" s="11">
        <f t="shared" si="14"/>
        <v>1.2131006728592435</v>
      </c>
      <c r="O20" s="11">
        <f t="shared" si="14"/>
        <v>1.2344107401451683</v>
      </c>
      <c r="P20" s="11">
        <f t="shared" si="14"/>
        <v>1.255720807431093</v>
      </c>
      <c r="Q20" s="11">
        <f t="shared" si="14"/>
        <v>1.2770308747170178</v>
      </c>
      <c r="R20" s="11">
        <f t="shared" si="14"/>
        <v>0</v>
      </c>
      <c r="S20" s="11">
        <f t="shared" si="14"/>
        <v>0</v>
      </c>
      <c r="T20" s="11">
        <f t="shared" si="14"/>
        <v>0</v>
      </c>
      <c r="U20" s="11">
        <f t="shared" si="14"/>
        <v>0</v>
      </c>
      <c r="V20" s="11">
        <f t="shared" si="14"/>
        <v>0</v>
      </c>
    </row>
    <row r="21" spans="1:22" x14ac:dyDescent="0.25">
      <c r="A21" s="1">
        <v>42</v>
      </c>
      <c r="B21" s="1" t="s">
        <v>110</v>
      </c>
      <c r="C21" s="1" t="s">
        <v>311</v>
      </c>
      <c r="D21" s="11">
        <f>D$4/$D$4</f>
        <v>1</v>
      </c>
      <c r="E21" s="11">
        <f t="shared" ref="E21:V21" si="15">E$4/$D$4</f>
        <v>1.0091562342206901</v>
      </c>
      <c r="F21" s="11">
        <f t="shared" si="15"/>
        <v>1.0183124684413805</v>
      </c>
      <c r="G21" s="11">
        <f t="shared" si="15"/>
        <v>1.0274687026620706</v>
      </c>
      <c r="H21" s="11">
        <f t="shared" si="15"/>
        <v>1.0366249368827607</v>
      </c>
      <c r="I21" s="11">
        <f t="shared" si="15"/>
        <v>1.0457811711034508</v>
      </c>
      <c r="J21" s="11">
        <f t="shared" si="15"/>
        <v>1.0549374053241412</v>
      </c>
      <c r="K21" s="11">
        <f t="shared" si="15"/>
        <v>1.0640936395448313</v>
      </c>
      <c r="L21" s="11">
        <f t="shared" si="15"/>
        <v>1.0732498737655216</v>
      </c>
      <c r="M21" s="11">
        <f t="shared" si="15"/>
        <v>1.0824061079862117</v>
      </c>
      <c r="N21" s="11">
        <f t="shared" si="15"/>
        <v>1.0915623422069018</v>
      </c>
      <c r="O21" s="11">
        <f t="shared" si="15"/>
        <v>1.1049565347126422</v>
      </c>
      <c r="P21" s="11">
        <f t="shared" si="15"/>
        <v>1.1183507272183824</v>
      </c>
      <c r="Q21" s="11">
        <f t="shared" si="15"/>
        <v>1.1317449197241225</v>
      </c>
      <c r="R21" s="11">
        <f t="shared" si="15"/>
        <v>0</v>
      </c>
      <c r="S21" s="11">
        <f t="shared" si="15"/>
        <v>0</v>
      </c>
      <c r="T21" s="11">
        <f t="shared" si="15"/>
        <v>0</v>
      </c>
      <c r="U21" s="11">
        <f t="shared" si="15"/>
        <v>0</v>
      </c>
      <c r="V21" s="11">
        <f t="shared" si="15"/>
        <v>0</v>
      </c>
    </row>
    <row r="22" spans="1:22" x14ac:dyDescent="0.25">
      <c r="A22" s="1">
        <v>9</v>
      </c>
      <c r="B22" s="1" t="s">
        <v>712</v>
      </c>
      <c r="C22" s="1" t="s">
        <v>13</v>
      </c>
      <c r="D22" s="11">
        <f>D$5/$D$5</f>
        <v>1</v>
      </c>
      <c r="E22" s="11">
        <f t="shared" ref="E22:V22" si="16">E$5/$D$5</f>
        <v>1.0101804335820028</v>
      </c>
      <c r="F22" s="11">
        <f t="shared" si="16"/>
        <v>1.0203608671640056</v>
      </c>
      <c r="G22" s="11">
        <f t="shared" si="16"/>
        <v>1.0305413007460085</v>
      </c>
      <c r="H22" s="11">
        <f t="shared" si="16"/>
        <v>1.0407217343280113</v>
      </c>
      <c r="I22" s="11">
        <f t="shared" si="16"/>
        <v>1.0509021679100141</v>
      </c>
      <c r="J22" s="11">
        <f t="shared" si="16"/>
        <v>1.0610826014920169</v>
      </c>
      <c r="K22" s="11">
        <f t="shared" si="16"/>
        <v>1.0712630350740198</v>
      </c>
      <c r="L22" s="11">
        <f t="shared" si="16"/>
        <v>1.0814434686560226</v>
      </c>
      <c r="M22" s="11">
        <f t="shared" si="16"/>
        <v>1.0916239022380256</v>
      </c>
      <c r="N22" s="11">
        <f t="shared" si="16"/>
        <v>1.1018043358200285</v>
      </c>
      <c r="O22" s="11">
        <f t="shared" si="16"/>
        <v>1.1118168031902169</v>
      </c>
      <c r="P22" s="11">
        <f t="shared" si="16"/>
        <v>1.1218292705604056</v>
      </c>
      <c r="Q22" s="11">
        <f t="shared" si="16"/>
        <v>1.1318417379305941</v>
      </c>
      <c r="R22" s="11">
        <f t="shared" si="16"/>
        <v>0</v>
      </c>
      <c r="S22" s="11">
        <f t="shared" si="16"/>
        <v>0</v>
      </c>
      <c r="T22" s="11">
        <f t="shared" si="16"/>
        <v>0</v>
      </c>
      <c r="U22" s="11">
        <f t="shared" si="16"/>
        <v>0</v>
      </c>
      <c r="V22" s="11">
        <f t="shared" si="16"/>
        <v>0</v>
      </c>
    </row>
    <row r="23" spans="1:22" x14ac:dyDescent="0.25">
      <c r="A23" s="1">
        <v>25</v>
      </c>
      <c r="B23" s="1" t="s">
        <v>712</v>
      </c>
      <c r="C23" s="1" t="s">
        <v>110</v>
      </c>
      <c r="D23" s="11">
        <f>D$6/$D$6</f>
        <v>1</v>
      </c>
      <c r="E23" s="11">
        <f t="shared" ref="E23:V23" si="17">E$6/$D$6</f>
        <v>0.99917113873981978</v>
      </c>
      <c r="F23" s="11">
        <f t="shared" si="17"/>
        <v>0.99834227747963966</v>
      </c>
      <c r="G23" s="11">
        <f t="shared" si="17"/>
        <v>0.99751341621945944</v>
      </c>
      <c r="H23" s="11">
        <f t="shared" si="17"/>
        <v>0.99668455495927921</v>
      </c>
      <c r="I23" s="11">
        <f t="shared" si="17"/>
        <v>0.9958556936990991</v>
      </c>
      <c r="J23" s="11">
        <f t="shared" si="17"/>
        <v>0.99502683243891887</v>
      </c>
      <c r="K23" s="11">
        <f t="shared" si="17"/>
        <v>0.99761174627512428</v>
      </c>
      <c r="L23" s="11">
        <f t="shared" si="17"/>
        <v>1.0001966601113297</v>
      </c>
      <c r="M23" s="11">
        <f t="shared" si="17"/>
        <v>1.0027815739475354</v>
      </c>
      <c r="N23" s="11">
        <f t="shared" si="17"/>
        <v>1.0053664877837407</v>
      </c>
      <c r="O23" s="11">
        <f t="shared" si="17"/>
        <v>1.0076330788973702</v>
      </c>
      <c r="P23" s="11">
        <f t="shared" si="17"/>
        <v>1.0098996700109997</v>
      </c>
      <c r="Q23" s="11">
        <f t="shared" si="17"/>
        <v>1.0121662611246292</v>
      </c>
      <c r="R23" s="11">
        <f t="shared" si="17"/>
        <v>0</v>
      </c>
      <c r="S23" s="11">
        <f t="shared" si="17"/>
        <v>0</v>
      </c>
      <c r="T23" s="11">
        <f t="shared" si="17"/>
        <v>0</v>
      </c>
      <c r="U23" s="11">
        <f t="shared" si="17"/>
        <v>0</v>
      </c>
      <c r="V23" s="11">
        <f t="shared" si="17"/>
        <v>0</v>
      </c>
    </row>
    <row r="24" spans="1:22" x14ac:dyDescent="0.25">
      <c r="A24" s="1">
        <v>23</v>
      </c>
      <c r="B24" s="1" t="s">
        <v>712</v>
      </c>
      <c r="C24" s="1" t="s">
        <v>32</v>
      </c>
      <c r="D24" s="11">
        <f>D$7/$D$7</f>
        <v>1</v>
      </c>
      <c r="E24" s="11">
        <f t="shared" ref="E24:V24" si="18">E$7/$D$7</f>
        <v>1.000324784106541</v>
      </c>
      <c r="F24" s="11">
        <f t="shared" si="18"/>
        <v>1.0006495682130823</v>
      </c>
      <c r="G24" s="11">
        <f t="shared" si="18"/>
        <v>1.0009743523196235</v>
      </c>
      <c r="H24" s="11">
        <f t="shared" si="18"/>
        <v>1.0012991364261645</v>
      </c>
      <c r="I24" s="11">
        <f t="shared" si="18"/>
        <v>1.0016239205327058</v>
      </c>
      <c r="J24" s="11">
        <f t="shared" si="18"/>
        <v>1.001948704639247</v>
      </c>
      <c r="K24" s="11">
        <f t="shared" si="18"/>
        <v>1.002273488745788</v>
      </c>
      <c r="L24" s="11">
        <f t="shared" si="18"/>
        <v>1.0025982728523293</v>
      </c>
      <c r="M24" s="11">
        <f t="shared" si="18"/>
        <v>1.0029230569588705</v>
      </c>
      <c r="N24" s="11">
        <f t="shared" si="18"/>
        <v>1.0032478410654118</v>
      </c>
      <c r="O24" s="11">
        <f t="shared" si="18"/>
        <v>1.0122141876764232</v>
      </c>
      <c r="P24" s="11">
        <f t="shared" si="18"/>
        <v>1.0211805342874347</v>
      </c>
      <c r="Q24" s="11">
        <f t="shared" si="18"/>
        <v>1.0301468808984462</v>
      </c>
      <c r="R24" s="11">
        <f t="shared" si="18"/>
        <v>0</v>
      </c>
      <c r="S24" s="11">
        <f t="shared" si="18"/>
        <v>0</v>
      </c>
      <c r="T24" s="11">
        <f t="shared" si="18"/>
        <v>0</v>
      </c>
      <c r="U24" s="11">
        <f t="shared" si="18"/>
        <v>0</v>
      </c>
      <c r="V24" s="11">
        <f t="shared" si="18"/>
        <v>0</v>
      </c>
    </row>
    <row r="25" spans="1:22" x14ac:dyDescent="0.25">
      <c r="A25" s="1">
        <v>33</v>
      </c>
      <c r="B25" s="1" t="s">
        <v>712</v>
      </c>
      <c r="C25" s="1" t="s">
        <v>136</v>
      </c>
      <c r="D25" s="11">
        <f>D$8/$D$8</f>
        <v>1</v>
      </c>
      <c r="E25" s="11">
        <f t="shared" ref="E25:V25" si="19">E$8/$D$8</f>
        <v>1.0087231902075282</v>
      </c>
      <c r="F25" s="11">
        <f t="shared" si="19"/>
        <v>1.0174463804150564</v>
      </c>
      <c r="G25" s="11">
        <f t="shared" si="19"/>
        <v>1.0261695706225848</v>
      </c>
      <c r="H25" s="11">
        <f t="shared" si="19"/>
        <v>1.0348927608301131</v>
      </c>
      <c r="I25" s="11">
        <f t="shared" si="19"/>
        <v>1.0436159510376413</v>
      </c>
      <c r="J25" s="11">
        <f t="shared" si="19"/>
        <v>1.0523391412451695</v>
      </c>
      <c r="K25" s="11">
        <f t="shared" si="19"/>
        <v>1.0681955595939889</v>
      </c>
      <c r="L25" s="11">
        <f t="shared" si="19"/>
        <v>1.0840519779428084</v>
      </c>
      <c r="M25" s="11">
        <f t="shared" si="19"/>
        <v>1.0999083962916278</v>
      </c>
      <c r="N25" s="11">
        <f t="shared" si="19"/>
        <v>1.1157648146404473</v>
      </c>
      <c r="O25" s="11">
        <f t="shared" si="19"/>
        <v>1.1320843522349338</v>
      </c>
      <c r="P25" s="11">
        <f t="shared" si="19"/>
        <v>1.14840388982942</v>
      </c>
      <c r="Q25" s="11">
        <f t="shared" si="19"/>
        <v>1.1647234274239062</v>
      </c>
      <c r="R25" s="11">
        <f t="shared" si="19"/>
        <v>0</v>
      </c>
      <c r="S25" s="11">
        <f t="shared" si="19"/>
        <v>0</v>
      </c>
      <c r="T25" s="11">
        <f t="shared" si="19"/>
        <v>0</v>
      </c>
      <c r="U25" s="11">
        <f t="shared" si="19"/>
        <v>0</v>
      </c>
      <c r="V25" s="11">
        <f t="shared" si="19"/>
        <v>0</v>
      </c>
    </row>
    <row r="26" spans="1:22" x14ac:dyDescent="0.25">
      <c r="A26" s="1">
        <v>44</v>
      </c>
      <c r="B26" s="1" t="s">
        <v>712</v>
      </c>
      <c r="C26" s="1" t="s">
        <v>425</v>
      </c>
      <c r="D26" s="11">
        <f>D$9/$D$9</f>
        <v>1</v>
      </c>
      <c r="E26" s="11">
        <f t="shared" ref="E26:V26" si="20">E$9/$D$9</f>
        <v>1.014512580526719</v>
      </c>
      <c r="F26" s="11">
        <f t="shared" si="20"/>
        <v>1.029025161053438</v>
      </c>
      <c r="G26" s="11">
        <f t="shared" si="20"/>
        <v>1.043537741580157</v>
      </c>
      <c r="H26" s="11">
        <f t="shared" si="20"/>
        <v>1.058050322106876</v>
      </c>
      <c r="I26" s="11">
        <f t="shared" si="20"/>
        <v>1.072562902633595</v>
      </c>
      <c r="J26" s="11">
        <f t="shared" si="20"/>
        <v>1.087075483160314</v>
      </c>
      <c r="K26" s="11">
        <f t="shared" si="20"/>
        <v>1.1006825108808085</v>
      </c>
      <c r="L26" s="11">
        <f t="shared" si="20"/>
        <v>1.114289538601303</v>
      </c>
      <c r="M26" s="11">
        <f t="shared" si="20"/>
        <v>1.1278965663217977</v>
      </c>
      <c r="N26" s="11">
        <f t="shared" si="20"/>
        <v>1.1415035940422922</v>
      </c>
      <c r="O26" s="11">
        <f t="shared" si="20"/>
        <v>1.1557612204437431</v>
      </c>
      <c r="P26" s="11">
        <f t="shared" si="20"/>
        <v>1.170018846845194</v>
      </c>
      <c r="Q26" s="11">
        <f t="shared" si="20"/>
        <v>1.1842764732466451</v>
      </c>
      <c r="R26" s="11">
        <f t="shared" si="20"/>
        <v>0</v>
      </c>
      <c r="S26" s="11">
        <f t="shared" si="20"/>
        <v>0</v>
      </c>
      <c r="T26" s="11">
        <f t="shared" si="20"/>
        <v>0</v>
      </c>
      <c r="U26" s="11">
        <f t="shared" si="20"/>
        <v>0</v>
      </c>
      <c r="V26" s="11">
        <f t="shared" si="20"/>
        <v>0</v>
      </c>
    </row>
    <row r="27" spans="1:22" x14ac:dyDescent="0.25">
      <c r="A27" s="1">
        <v>50</v>
      </c>
      <c r="B27" s="1" t="s">
        <v>712</v>
      </c>
      <c r="C27" s="1" t="s">
        <v>433</v>
      </c>
      <c r="D27" s="11">
        <f>D$10/$D$10</f>
        <v>1</v>
      </c>
      <c r="E27" s="11">
        <f t="shared" ref="E27:V27" si="21">E$10/$D$10</f>
        <v>1.0026916928941818</v>
      </c>
      <c r="F27" s="11">
        <f t="shared" si="21"/>
        <v>1.0053833857883638</v>
      </c>
      <c r="G27" s="11">
        <f t="shared" si="21"/>
        <v>1.0080750786825456</v>
      </c>
      <c r="H27" s="11">
        <f t="shared" si="21"/>
        <v>1.0107667715767275</v>
      </c>
      <c r="I27" s="11">
        <f t="shared" si="21"/>
        <v>1.0134584644709095</v>
      </c>
      <c r="J27" s="11">
        <f t="shared" si="21"/>
        <v>1.0161501573650913</v>
      </c>
      <c r="K27" s="11">
        <f t="shared" si="21"/>
        <v>1.035414447844214</v>
      </c>
      <c r="L27" s="11">
        <f t="shared" si="21"/>
        <v>1.0546787383233367</v>
      </c>
      <c r="M27" s="11">
        <f t="shared" si="21"/>
        <v>1.0739430288024596</v>
      </c>
      <c r="N27" s="11">
        <f t="shared" si="21"/>
        <v>1.0932073192815823</v>
      </c>
      <c r="O27" s="11">
        <f t="shared" si="21"/>
        <v>1.1145132739327159</v>
      </c>
      <c r="P27" s="11">
        <f t="shared" si="21"/>
        <v>1.1358192285838495</v>
      </c>
      <c r="Q27" s="11">
        <f t="shared" si="21"/>
        <v>1.1571251832349831</v>
      </c>
      <c r="R27" s="11">
        <f t="shared" si="21"/>
        <v>0</v>
      </c>
      <c r="S27" s="11">
        <f t="shared" si="21"/>
        <v>0</v>
      </c>
      <c r="T27" s="11">
        <f t="shared" si="21"/>
        <v>0</v>
      </c>
      <c r="U27" s="11">
        <f t="shared" si="21"/>
        <v>0</v>
      </c>
      <c r="V27" s="11">
        <f t="shared" si="21"/>
        <v>0</v>
      </c>
    </row>
    <row r="28" spans="1:22" x14ac:dyDescent="0.25">
      <c r="A28" s="1">
        <v>11</v>
      </c>
      <c r="B28" s="1" t="s">
        <v>713</v>
      </c>
      <c r="C28" s="1" t="s">
        <v>29</v>
      </c>
      <c r="D28" s="11">
        <f>D$11/$D$11</f>
        <v>1</v>
      </c>
      <c r="E28" s="11">
        <f t="shared" ref="E28:V28" si="22">E$11/$D$11</f>
        <v>1.0031494399843999</v>
      </c>
      <c r="F28" s="11">
        <f t="shared" si="22"/>
        <v>1.0062988799687997</v>
      </c>
      <c r="G28" s="11">
        <f t="shared" si="22"/>
        <v>1.0094483199531994</v>
      </c>
      <c r="H28" s="11">
        <f t="shared" si="22"/>
        <v>1.0125977599375993</v>
      </c>
      <c r="I28" s="11">
        <f t="shared" si="22"/>
        <v>1.0157471999219991</v>
      </c>
      <c r="J28" s="11">
        <f t="shared" si="22"/>
        <v>1.018896639906399</v>
      </c>
      <c r="K28" s="11">
        <f t="shared" si="22"/>
        <v>1.0215264879870989</v>
      </c>
      <c r="L28" s="11">
        <f t="shared" si="22"/>
        <v>1.024156336067799</v>
      </c>
      <c r="M28" s="11">
        <f t="shared" si="22"/>
        <v>1.0267861841484991</v>
      </c>
      <c r="N28" s="11">
        <f t="shared" si="22"/>
        <v>1.029416032229199</v>
      </c>
      <c r="O28" s="11">
        <f t="shared" si="22"/>
        <v>1.0320458803098989</v>
      </c>
      <c r="P28" s="11">
        <f t="shared" si="22"/>
        <v>1.034675728390599</v>
      </c>
      <c r="Q28" s="11">
        <f t="shared" si="22"/>
        <v>1.0373055764712988</v>
      </c>
      <c r="R28" s="11">
        <f t="shared" si="22"/>
        <v>0</v>
      </c>
      <c r="S28" s="11">
        <f t="shared" si="22"/>
        <v>0</v>
      </c>
      <c r="T28" s="11">
        <f t="shared" si="22"/>
        <v>0</v>
      </c>
      <c r="U28" s="11">
        <f t="shared" si="22"/>
        <v>0</v>
      </c>
      <c r="V28" s="11">
        <f t="shared" si="22"/>
        <v>0</v>
      </c>
    </row>
    <row r="29" spans="1:22" x14ac:dyDescent="0.25">
      <c r="A29" s="1">
        <v>10</v>
      </c>
      <c r="B29" s="1" t="s">
        <v>713</v>
      </c>
      <c r="C29" s="1" t="s">
        <v>22</v>
      </c>
      <c r="D29" s="11">
        <f>D$12/$D$12</f>
        <v>1</v>
      </c>
      <c r="E29" s="11">
        <f t="shared" ref="E29:V29" si="23">E$12/$D$12</f>
        <v>1.0121885222660927</v>
      </c>
      <c r="F29" s="11">
        <f t="shared" si="23"/>
        <v>1.0243770445321856</v>
      </c>
      <c r="G29" s="11">
        <f t="shared" si="23"/>
        <v>1.0365655667982785</v>
      </c>
      <c r="H29" s="11">
        <f t="shared" si="23"/>
        <v>1.0487540890643714</v>
      </c>
      <c r="I29" s="11">
        <f t="shared" si="23"/>
        <v>1.0609426113304641</v>
      </c>
      <c r="J29" s="11">
        <f t="shared" si="23"/>
        <v>1.073131133596557</v>
      </c>
      <c r="K29" s="11">
        <f t="shared" si="23"/>
        <v>1.0839525784116444</v>
      </c>
      <c r="L29" s="11">
        <f t="shared" si="23"/>
        <v>1.094774023226732</v>
      </c>
      <c r="M29" s="11">
        <f t="shared" si="23"/>
        <v>1.1055954680418194</v>
      </c>
      <c r="N29" s="11">
        <f t="shared" si="23"/>
        <v>1.116416912856907</v>
      </c>
      <c r="O29" s="11">
        <f t="shared" si="23"/>
        <v>1.1332684742482397</v>
      </c>
      <c r="P29" s="11">
        <f t="shared" si="23"/>
        <v>1.1501200356395729</v>
      </c>
      <c r="Q29" s="11">
        <f t="shared" si="23"/>
        <v>1.1669715970309056</v>
      </c>
      <c r="R29" s="11">
        <f t="shared" si="23"/>
        <v>0</v>
      </c>
      <c r="S29" s="11">
        <f t="shared" si="23"/>
        <v>0</v>
      </c>
      <c r="T29" s="11">
        <f t="shared" si="23"/>
        <v>0</v>
      </c>
      <c r="U29" s="11">
        <f t="shared" si="23"/>
        <v>0</v>
      </c>
      <c r="V29" s="11">
        <f t="shared" si="23"/>
        <v>0</v>
      </c>
    </row>
    <row r="30" spans="1:22" x14ac:dyDescent="0.25">
      <c r="A30" s="1">
        <v>24</v>
      </c>
      <c r="B30" s="1" t="s">
        <v>713</v>
      </c>
      <c r="C30" s="1" t="s">
        <v>64</v>
      </c>
      <c r="D30" s="11">
        <f>D$13/$D$13</f>
        <v>1</v>
      </c>
      <c r="E30" s="11">
        <f t="shared" ref="E30:V30" si="24">E$13/$D$13</f>
        <v>1.0191216387062398</v>
      </c>
      <c r="F30" s="11">
        <f t="shared" si="24"/>
        <v>1.0382432774124795</v>
      </c>
      <c r="G30" s="11">
        <f t="shared" si="24"/>
        <v>1.0573649161187191</v>
      </c>
      <c r="H30" s="11">
        <f t="shared" si="24"/>
        <v>1.0764865548249589</v>
      </c>
      <c r="I30" s="11">
        <f t="shared" si="24"/>
        <v>1.0956081935311985</v>
      </c>
      <c r="J30" s="11">
        <f t="shared" si="24"/>
        <v>1.1147298322374384</v>
      </c>
      <c r="K30" s="11">
        <f t="shared" si="24"/>
        <v>1.133851470943678</v>
      </c>
      <c r="L30" s="11">
        <f t="shared" si="24"/>
        <v>1.1529731096499176</v>
      </c>
      <c r="M30" s="11">
        <f t="shared" si="24"/>
        <v>1.1720947483561572</v>
      </c>
      <c r="N30" s="11">
        <f t="shared" si="24"/>
        <v>1.1912163870623969</v>
      </c>
      <c r="O30" s="11">
        <f t="shared" si="24"/>
        <v>1.2090558755061747</v>
      </c>
      <c r="P30" s="11">
        <f t="shared" si="24"/>
        <v>1.226895363949952</v>
      </c>
      <c r="Q30" s="11">
        <f t="shared" si="24"/>
        <v>1.2447348523937298</v>
      </c>
      <c r="R30" s="11">
        <f t="shared" si="24"/>
        <v>0</v>
      </c>
      <c r="S30" s="11">
        <f t="shared" si="24"/>
        <v>0</v>
      </c>
      <c r="T30" s="11">
        <f t="shared" si="24"/>
        <v>0</v>
      </c>
      <c r="U30" s="11">
        <f t="shared" si="24"/>
        <v>0</v>
      </c>
      <c r="V30" s="11">
        <f t="shared" si="24"/>
        <v>0</v>
      </c>
    </row>
    <row r="31" spans="1:22" x14ac:dyDescent="0.25">
      <c r="A31" s="1">
        <v>51</v>
      </c>
      <c r="B31" s="1" t="s">
        <v>713</v>
      </c>
      <c r="C31" s="1" t="s">
        <v>456</v>
      </c>
      <c r="D31" s="11">
        <f>D$14/$D$14</f>
        <v>1</v>
      </c>
      <c r="E31" s="11">
        <f t="shared" ref="E31:V31" si="25">E$14/$D$14</f>
        <v>1.0187764637421264</v>
      </c>
      <c r="F31" s="11">
        <f t="shared" si="25"/>
        <v>1.0375529274842528</v>
      </c>
      <c r="G31" s="11">
        <f t="shared" si="25"/>
        <v>1.0563293912263789</v>
      </c>
      <c r="H31" s="11">
        <f t="shared" si="25"/>
        <v>1.0751058549685053</v>
      </c>
      <c r="I31" s="11">
        <f t="shared" si="25"/>
        <v>1.0938823187106317</v>
      </c>
      <c r="J31" s="11">
        <f t="shared" si="25"/>
        <v>1.1126587824527581</v>
      </c>
      <c r="K31" s="11">
        <f t="shared" si="25"/>
        <v>1.1334471581714121</v>
      </c>
      <c r="L31" s="11">
        <f t="shared" si="25"/>
        <v>1.1542355338900663</v>
      </c>
      <c r="M31" s="11">
        <f t="shared" si="25"/>
        <v>1.1750239096087203</v>
      </c>
      <c r="N31" s="11">
        <f t="shared" si="25"/>
        <v>1.1958122853273743</v>
      </c>
      <c r="O31" s="11">
        <f t="shared" si="25"/>
        <v>1.2181608426024211</v>
      </c>
      <c r="P31" s="11">
        <f t="shared" si="25"/>
        <v>1.2405093998774681</v>
      </c>
      <c r="Q31" s="11">
        <f t="shared" si="25"/>
        <v>1.2628579571525149</v>
      </c>
      <c r="R31" s="11">
        <f t="shared" si="25"/>
        <v>0</v>
      </c>
      <c r="S31" s="11">
        <f t="shared" si="25"/>
        <v>0</v>
      </c>
      <c r="T31" s="11">
        <f t="shared" si="25"/>
        <v>0</v>
      </c>
      <c r="U31" s="11">
        <f t="shared" si="25"/>
        <v>0</v>
      </c>
      <c r="V31" s="11">
        <f t="shared" si="25"/>
        <v>0</v>
      </c>
    </row>
    <row r="32" spans="1:22" x14ac:dyDescent="0.25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</row>
    <row r="33" spans="4:22" x14ac:dyDescent="0.25">
      <c r="D33" s="11">
        <f>D$16/$D$16</f>
        <v>1</v>
      </c>
      <c r="E33" s="11">
        <f t="shared" ref="E33:V33" si="26">E$16/$D$16</f>
        <v>1.0130641575013712</v>
      </c>
      <c r="F33" s="11">
        <f t="shared" si="26"/>
        <v>1.0261283150027427</v>
      </c>
      <c r="G33" s="11">
        <f t="shared" si="26"/>
        <v>1.039192472504114</v>
      </c>
      <c r="H33" s="11">
        <f t="shared" si="26"/>
        <v>1.0522566300054854</v>
      </c>
      <c r="I33" s="11">
        <f t="shared" si="26"/>
        <v>1.0653207875068567</v>
      </c>
      <c r="J33" s="11">
        <f t="shared" si="26"/>
        <v>1.0783849450082277</v>
      </c>
      <c r="K33" s="11">
        <f t="shared" si="26"/>
        <v>1.0923566505144087</v>
      </c>
      <c r="L33" s="11">
        <f t="shared" si="26"/>
        <v>1.1063283560205894</v>
      </c>
      <c r="M33" s="11">
        <f t="shared" si="26"/>
        <v>1.1203000615267702</v>
      </c>
      <c r="N33" s="11">
        <f t="shared" si="26"/>
        <v>1.1342717670329514</v>
      </c>
      <c r="O33" s="11">
        <f t="shared" si="26"/>
        <v>1.15032727346986</v>
      </c>
      <c r="P33" s="11">
        <f t="shared" si="26"/>
        <v>1.1663827799067685</v>
      </c>
      <c r="Q33" s="11">
        <f t="shared" si="26"/>
        <v>1.1824382863436775</v>
      </c>
      <c r="R33" s="11">
        <f t="shared" si="26"/>
        <v>0</v>
      </c>
      <c r="S33" s="11">
        <f t="shared" si="26"/>
        <v>0</v>
      </c>
      <c r="T33" s="11">
        <f t="shared" si="26"/>
        <v>0</v>
      </c>
      <c r="U33" s="11">
        <f t="shared" si="26"/>
        <v>0</v>
      </c>
      <c r="V33" s="11">
        <f t="shared" si="26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Counties</vt:lpstr>
      <vt:lpstr>VMT State Graph</vt:lpstr>
    </vt:vector>
  </TitlesOfParts>
  <Company>Marama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pdavis</dc:creator>
  <cp:lastModifiedBy>SRA</cp:lastModifiedBy>
  <dcterms:created xsi:type="dcterms:W3CDTF">2011-01-27T15:10:14Z</dcterms:created>
  <dcterms:modified xsi:type="dcterms:W3CDTF">2012-01-06T14:29:19Z</dcterms:modified>
</cp:coreProperties>
</file>