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DEPBEPPlanningSection/Shared Documents/Ozone 75 ppb Attain Serious North NNSR/Ozone AD SIP 75 ppb Serious-70 ppb RACT-2017 Inventory/1 SIP Proposal/Appendices/Appendix 4-7 Nonroad 2017 Actual and 2020 Projection/"/>
    </mc:Choice>
  </mc:AlternateContent>
  <xr:revisionPtr revIDLastSave="54" documentId="8_{D0245080-D88E-414C-88EF-0905DF199C68}" xr6:coauthVersionLast="45" xr6:coauthVersionMax="45" xr10:uidLastSave="{DF8B23F0-43AD-4CBB-86C6-0EB30C0BCCC7}"/>
  <bookViews>
    <workbookView xWindow="-120" yWindow="-120" windowWidth="29040" windowHeight="15840" xr2:uid="{956D76E7-EDDA-4447-90D3-D502563EBA9C}"/>
  </bookViews>
  <sheets>
    <sheet name="Title" sheetId="4" r:id="rId1"/>
    <sheet name="LOCOMOTIVE CTY NAA TPY TPD" sheetId="5" r:id="rId2"/>
    <sheet name="2017 NEI COMPILE SCC" sheetId="6" r:id="rId3"/>
    <sheet name=" 2017 NEI COMPILE CTY SCC" sheetId="2" r:id="rId4"/>
    <sheet name="2017 NEI " sheetId="3" r:id="rId5"/>
    <sheet name="2&amp;3 &amp; commuter rail fuel use" sheetId="7" r:id="rId6"/>
    <sheet name="yard fuel use" sheetId="35" r:id="rId7"/>
    <sheet name="Sheet9" sheetId="25" r:id="rId8"/>
  </sheets>
  <externalReferences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5" i="35" l="1"/>
  <c r="U65" i="35"/>
  <c r="P89" i="2" l="1"/>
  <c r="P90" i="2" s="1"/>
  <c r="P91" i="2" s="1"/>
  <c r="S75" i="7"/>
  <c r="R75" i="7"/>
  <c r="Q75" i="7"/>
  <c r="P75" i="7"/>
  <c r="O75" i="7"/>
  <c r="N75" i="7"/>
  <c r="M75" i="7"/>
  <c r="I75" i="7"/>
  <c r="J75" i="7" s="1"/>
  <c r="D75" i="7"/>
  <c r="B75" i="7"/>
  <c r="S74" i="7"/>
  <c r="R74" i="7"/>
  <c r="Q74" i="7"/>
  <c r="P74" i="7"/>
  <c r="O74" i="7"/>
  <c r="N74" i="7"/>
  <c r="M74" i="7"/>
  <c r="I74" i="7"/>
  <c r="J74" i="7" s="1"/>
  <c r="D74" i="7"/>
  <c r="B74" i="7"/>
  <c r="S73" i="7"/>
  <c r="R73" i="7"/>
  <c r="Q73" i="7"/>
  <c r="P73" i="7"/>
  <c r="O73" i="7"/>
  <c r="N73" i="7"/>
  <c r="M73" i="7"/>
  <c r="I73" i="7"/>
  <c r="J73" i="7" s="1"/>
  <c r="D73" i="7"/>
  <c r="B73" i="7"/>
  <c r="S72" i="7"/>
  <c r="R72" i="7"/>
  <c r="Q72" i="7"/>
  <c r="P72" i="7"/>
  <c r="O72" i="7"/>
  <c r="N72" i="7"/>
  <c r="M72" i="7"/>
  <c r="I72" i="7"/>
  <c r="J72" i="7" s="1"/>
  <c r="D72" i="7"/>
  <c r="B72" i="7"/>
  <c r="S71" i="7"/>
  <c r="R71" i="7"/>
  <c r="Q71" i="7"/>
  <c r="P71" i="7"/>
  <c r="O71" i="7"/>
  <c r="N71" i="7"/>
  <c r="M71" i="7"/>
  <c r="I71" i="7"/>
  <c r="J71" i="7" s="1"/>
  <c r="D71" i="7"/>
  <c r="B71" i="7"/>
  <c r="S70" i="7"/>
  <c r="R70" i="7"/>
  <c r="Q70" i="7"/>
  <c r="P70" i="7"/>
  <c r="O70" i="7"/>
  <c r="N70" i="7"/>
  <c r="M70" i="7"/>
  <c r="I70" i="7"/>
  <c r="J70" i="7" s="1"/>
  <c r="D70" i="7"/>
  <c r="B70" i="7"/>
  <c r="S69" i="7"/>
  <c r="R69" i="7"/>
  <c r="Q69" i="7"/>
  <c r="P69" i="7"/>
  <c r="O69" i="7"/>
  <c r="N69" i="7"/>
  <c r="M69" i="7"/>
  <c r="J69" i="7"/>
  <c r="I69" i="7"/>
  <c r="D69" i="7"/>
  <c r="B69" i="7"/>
  <c r="S68" i="7"/>
  <c r="R68" i="7"/>
  <c r="Q68" i="7"/>
  <c r="P68" i="7"/>
  <c r="O68" i="7"/>
  <c r="N68" i="7"/>
  <c r="M68" i="7"/>
  <c r="I68" i="7"/>
  <c r="J68" i="7" s="1"/>
  <c r="D68" i="7"/>
  <c r="B68" i="7"/>
  <c r="S67" i="7"/>
  <c r="R67" i="7"/>
  <c r="Q67" i="7"/>
  <c r="P67" i="7"/>
  <c r="O67" i="7"/>
  <c r="N67" i="7"/>
  <c r="M67" i="7"/>
  <c r="I67" i="7"/>
  <c r="J67" i="7" s="1"/>
  <c r="D67" i="7"/>
  <c r="B67" i="7"/>
  <c r="S66" i="7"/>
  <c r="R66" i="7"/>
  <c r="Q66" i="7"/>
  <c r="P66" i="7"/>
  <c r="O66" i="7"/>
  <c r="N66" i="7"/>
  <c r="M66" i="7"/>
  <c r="I66" i="7"/>
  <c r="J66" i="7" s="1"/>
  <c r="D66" i="7"/>
  <c r="B66" i="7"/>
  <c r="S65" i="7"/>
  <c r="R65" i="7"/>
  <c r="Q65" i="7"/>
  <c r="P65" i="7"/>
  <c r="O65" i="7"/>
  <c r="N65" i="7"/>
  <c r="M65" i="7"/>
  <c r="I65" i="7"/>
  <c r="J65" i="7" s="1"/>
  <c r="D65" i="7"/>
  <c r="B65" i="7"/>
  <c r="S64" i="7"/>
  <c r="R64" i="7"/>
  <c r="Q64" i="7"/>
  <c r="P64" i="7"/>
  <c r="O64" i="7"/>
  <c r="N64" i="7"/>
  <c r="M64" i="7"/>
  <c r="I64" i="7"/>
  <c r="J64" i="7" s="1"/>
  <c r="D64" i="7"/>
  <c r="B64" i="7"/>
  <c r="S63" i="7"/>
  <c r="R63" i="7"/>
  <c r="Q63" i="7"/>
  <c r="P63" i="7"/>
  <c r="O63" i="7"/>
  <c r="N63" i="7"/>
  <c r="M63" i="7"/>
  <c r="J63" i="7"/>
  <c r="I63" i="7"/>
  <c r="D63" i="7"/>
  <c r="B63" i="7"/>
  <c r="S62" i="7"/>
  <c r="R62" i="7"/>
  <c r="Q62" i="7"/>
  <c r="P62" i="7"/>
  <c r="O62" i="7"/>
  <c r="N62" i="7"/>
  <c r="M62" i="7"/>
  <c r="I62" i="7"/>
  <c r="J62" i="7" s="1"/>
  <c r="D62" i="7"/>
  <c r="B62" i="7"/>
  <c r="S61" i="7"/>
  <c r="R61" i="7"/>
  <c r="Q61" i="7"/>
  <c r="P61" i="7"/>
  <c r="O61" i="7"/>
  <c r="N61" i="7"/>
  <c r="M61" i="7"/>
  <c r="I61" i="7"/>
  <c r="J61" i="7" s="1"/>
  <c r="D61" i="7"/>
  <c r="B61" i="7"/>
  <c r="S60" i="7"/>
  <c r="R60" i="7"/>
  <c r="Q60" i="7"/>
  <c r="P60" i="7"/>
  <c r="O60" i="7"/>
  <c r="N60" i="7"/>
  <c r="M60" i="7"/>
  <c r="I60" i="7"/>
  <c r="J60" i="7" s="1"/>
  <c r="D60" i="7"/>
  <c r="B60" i="7"/>
  <c r="S59" i="7"/>
  <c r="R59" i="7"/>
  <c r="Q59" i="7"/>
  <c r="P59" i="7"/>
  <c r="O59" i="7"/>
  <c r="N59" i="7"/>
  <c r="M59" i="7"/>
  <c r="I59" i="7"/>
  <c r="J59" i="7" s="1"/>
  <c r="D59" i="7"/>
  <c r="B59" i="7"/>
  <c r="S58" i="7"/>
  <c r="R58" i="7"/>
  <c r="Q58" i="7"/>
  <c r="P58" i="7"/>
  <c r="O58" i="7"/>
  <c r="N58" i="7"/>
  <c r="M58" i="7"/>
  <c r="I58" i="7"/>
  <c r="J58" i="7" s="1"/>
  <c r="D58" i="7"/>
  <c r="B58" i="7"/>
  <c r="S57" i="7"/>
  <c r="R57" i="7"/>
  <c r="Q57" i="7"/>
  <c r="P57" i="7"/>
  <c r="O57" i="7"/>
  <c r="N57" i="7"/>
  <c r="M57" i="7"/>
  <c r="I57" i="7"/>
  <c r="J57" i="7" s="1"/>
  <c r="D57" i="7"/>
  <c r="B57" i="7"/>
  <c r="S56" i="7"/>
  <c r="R56" i="7"/>
  <c r="Q56" i="7"/>
  <c r="P56" i="7"/>
  <c r="O56" i="7"/>
  <c r="N56" i="7"/>
  <c r="M56" i="7"/>
  <c r="I56" i="7"/>
  <c r="J56" i="7" s="1"/>
  <c r="D56" i="7"/>
  <c r="B56" i="7"/>
  <c r="S55" i="7"/>
  <c r="R55" i="7"/>
  <c r="Q55" i="7"/>
  <c r="P55" i="7"/>
  <c r="O55" i="7"/>
  <c r="N55" i="7"/>
  <c r="M55" i="7"/>
  <c r="J55" i="7"/>
  <c r="I55" i="7"/>
  <c r="D55" i="7"/>
  <c r="B55" i="7"/>
  <c r="S54" i="7"/>
  <c r="R54" i="7"/>
  <c r="Q54" i="7"/>
  <c r="P54" i="7"/>
  <c r="O54" i="7"/>
  <c r="N54" i="7"/>
  <c r="M54" i="7"/>
  <c r="I54" i="7"/>
  <c r="J54" i="7" s="1"/>
  <c r="D54" i="7"/>
  <c r="B54" i="7"/>
  <c r="S53" i="7"/>
  <c r="R53" i="7"/>
  <c r="Q53" i="7"/>
  <c r="P53" i="7"/>
  <c r="O53" i="7"/>
  <c r="N53" i="7"/>
  <c r="M53" i="7"/>
  <c r="I53" i="7"/>
  <c r="J53" i="7" s="1"/>
  <c r="D53" i="7"/>
  <c r="B53" i="7"/>
  <c r="S52" i="7"/>
  <c r="R52" i="7"/>
  <c r="Q52" i="7"/>
  <c r="P52" i="7"/>
  <c r="O52" i="7"/>
  <c r="N52" i="7"/>
  <c r="M52" i="7"/>
  <c r="I52" i="7"/>
  <c r="J52" i="7" s="1"/>
  <c r="D52" i="7"/>
  <c r="B52" i="7"/>
  <c r="S51" i="7"/>
  <c r="R51" i="7"/>
  <c r="Q51" i="7"/>
  <c r="P51" i="7"/>
  <c r="O51" i="7"/>
  <c r="N51" i="7"/>
  <c r="M51" i="7"/>
  <c r="I51" i="7"/>
  <c r="J51" i="7" s="1"/>
  <c r="D51" i="7"/>
  <c r="B51" i="7"/>
  <c r="S50" i="7"/>
  <c r="R50" i="7"/>
  <c r="Q50" i="7"/>
  <c r="P50" i="7"/>
  <c r="O50" i="7"/>
  <c r="N50" i="7"/>
  <c r="M50" i="7"/>
  <c r="I50" i="7"/>
  <c r="J50" i="7" s="1"/>
  <c r="D50" i="7"/>
  <c r="B50" i="7"/>
  <c r="S49" i="7"/>
  <c r="R49" i="7"/>
  <c r="Q49" i="7"/>
  <c r="P49" i="7"/>
  <c r="O49" i="7"/>
  <c r="N49" i="7"/>
  <c r="M49" i="7"/>
  <c r="I49" i="7"/>
  <c r="J49" i="7" s="1"/>
  <c r="D49" i="7"/>
  <c r="B49" i="7"/>
  <c r="S48" i="7"/>
  <c r="R48" i="7"/>
  <c r="Q48" i="7"/>
  <c r="P48" i="7"/>
  <c r="O48" i="7"/>
  <c r="N48" i="7"/>
  <c r="M48" i="7"/>
  <c r="I48" i="7"/>
  <c r="J48" i="7" s="1"/>
  <c r="D48" i="7"/>
  <c r="B48" i="7"/>
  <c r="S47" i="7"/>
  <c r="R47" i="7"/>
  <c r="Q47" i="7"/>
  <c r="P47" i="7"/>
  <c r="O47" i="7"/>
  <c r="N47" i="7"/>
  <c r="M47" i="7"/>
  <c r="I47" i="7"/>
  <c r="J47" i="7" s="1"/>
  <c r="D47" i="7"/>
  <c r="B47" i="7"/>
  <c r="S46" i="7"/>
  <c r="R46" i="7"/>
  <c r="Q46" i="7"/>
  <c r="P46" i="7"/>
  <c r="O46" i="7"/>
  <c r="N46" i="7"/>
  <c r="M46" i="7"/>
  <c r="I46" i="7"/>
  <c r="J46" i="7" s="1"/>
  <c r="D46" i="7"/>
  <c r="B46" i="7"/>
  <c r="S45" i="7"/>
  <c r="R45" i="7"/>
  <c r="Q45" i="7"/>
  <c r="P45" i="7"/>
  <c r="O45" i="7"/>
  <c r="N45" i="7"/>
  <c r="M45" i="7"/>
  <c r="I45" i="7"/>
  <c r="J45" i="7" s="1"/>
  <c r="D45" i="7"/>
  <c r="B45" i="7"/>
  <c r="S44" i="7"/>
  <c r="R44" i="7"/>
  <c r="Q44" i="7"/>
  <c r="P44" i="7"/>
  <c r="O44" i="7"/>
  <c r="N44" i="7"/>
  <c r="M44" i="7"/>
  <c r="I44" i="7"/>
  <c r="J44" i="7" s="1"/>
  <c r="D44" i="7"/>
  <c r="B44" i="7"/>
  <c r="S43" i="7"/>
  <c r="R43" i="7"/>
  <c r="Q43" i="7"/>
  <c r="P43" i="7"/>
  <c r="O43" i="7"/>
  <c r="N43" i="7"/>
  <c r="M43" i="7"/>
  <c r="I43" i="7"/>
  <c r="J43" i="7" s="1"/>
  <c r="D43" i="7"/>
  <c r="B43" i="7"/>
  <c r="S42" i="7"/>
  <c r="R42" i="7"/>
  <c r="Q42" i="7"/>
  <c r="P42" i="7"/>
  <c r="O42" i="7"/>
  <c r="N42" i="7"/>
  <c r="M42" i="7"/>
  <c r="I42" i="7"/>
  <c r="J42" i="7" s="1"/>
  <c r="D42" i="7"/>
  <c r="B42" i="7"/>
  <c r="S41" i="7"/>
  <c r="R41" i="7"/>
  <c r="Q41" i="7"/>
  <c r="P41" i="7"/>
  <c r="O41" i="7"/>
  <c r="N41" i="7"/>
  <c r="M41" i="7"/>
  <c r="I41" i="7"/>
  <c r="J41" i="7" s="1"/>
  <c r="D41" i="7"/>
  <c r="B41" i="7"/>
  <c r="S40" i="7"/>
  <c r="R40" i="7"/>
  <c r="Q40" i="7"/>
  <c r="P40" i="7"/>
  <c r="O40" i="7"/>
  <c r="N40" i="7"/>
  <c r="M40" i="7"/>
  <c r="I40" i="7"/>
  <c r="J40" i="7" s="1"/>
  <c r="D40" i="7"/>
  <c r="B40" i="7"/>
  <c r="S39" i="7"/>
  <c r="R39" i="7"/>
  <c r="Q39" i="7"/>
  <c r="P39" i="7"/>
  <c r="O39" i="7"/>
  <c r="N39" i="7"/>
  <c r="M39" i="7"/>
  <c r="I39" i="7"/>
  <c r="J39" i="7" s="1"/>
  <c r="D39" i="7"/>
  <c r="B39" i="7"/>
  <c r="S38" i="7"/>
  <c r="R38" i="7"/>
  <c r="Q38" i="7"/>
  <c r="P38" i="7"/>
  <c r="O38" i="7"/>
  <c r="N38" i="7"/>
  <c r="M38" i="7"/>
  <c r="I38" i="7"/>
  <c r="J38" i="7" s="1"/>
  <c r="D38" i="7"/>
  <c r="B38" i="7"/>
  <c r="S37" i="7"/>
  <c r="R37" i="7"/>
  <c r="Q37" i="7"/>
  <c r="P37" i="7"/>
  <c r="O37" i="7"/>
  <c r="N37" i="7"/>
  <c r="M37" i="7"/>
  <c r="I37" i="7"/>
  <c r="J37" i="7" s="1"/>
  <c r="D37" i="7"/>
  <c r="B37" i="7"/>
  <c r="S36" i="7"/>
  <c r="R36" i="7"/>
  <c r="Q36" i="7"/>
  <c r="P36" i="7"/>
  <c r="O36" i="7"/>
  <c r="N36" i="7"/>
  <c r="M36" i="7"/>
  <c r="I36" i="7"/>
  <c r="J36" i="7" s="1"/>
  <c r="D36" i="7"/>
  <c r="B36" i="7"/>
  <c r="S35" i="7"/>
  <c r="R35" i="7"/>
  <c r="Q35" i="7"/>
  <c r="P35" i="7"/>
  <c r="O35" i="7"/>
  <c r="N35" i="7"/>
  <c r="M35" i="7"/>
  <c r="I35" i="7"/>
  <c r="J35" i="7" s="1"/>
  <c r="D35" i="7"/>
  <c r="B35" i="7"/>
  <c r="S34" i="7"/>
  <c r="R34" i="7"/>
  <c r="Q34" i="7"/>
  <c r="P34" i="7"/>
  <c r="O34" i="7"/>
  <c r="N34" i="7"/>
  <c r="M34" i="7"/>
  <c r="I34" i="7"/>
  <c r="J34" i="7" s="1"/>
  <c r="D34" i="7"/>
  <c r="B34" i="7"/>
  <c r="S33" i="7"/>
  <c r="R33" i="7"/>
  <c r="Q33" i="7"/>
  <c r="P33" i="7"/>
  <c r="O33" i="7"/>
  <c r="N33" i="7"/>
  <c r="M33" i="7"/>
  <c r="I33" i="7"/>
  <c r="J33" i="7" s="1"/>
  <c r="D33" i="7"/>
  <c r="B33" i="7"/>
  <c r="S32" i="7"/>
  <c r="R32" i="7"/>
  <c r="Q32" i="7"/>
  <c r="P32" i="7"/>
  <c r="O32" i="7"/>
  <c r="N32" i="7"/>
  <c r="M32" i="7"/>
  <c r="I32" i="7"/>
  <c r="J32" i="7" s="1"/>
  <c r="D32" i="7"/>
  <c r="B32" i="7"/>
  <c r="S31" i="7"/>
  <c r="R31" i="7"/>
  <c r="Q31" i="7"/>
  <c r="P31" i="7"/>
  <c r="O31" i="7"/>
  <c r="N31" i="7"/>
  <c r="M31" i="7"/>
  <c r="I31" i="7"/>
  <c r="J31" i="7" s="1"/>
  <c r="D31" i="7"/>
  <c r="B31" i="7"/>
  <c r="S30" i="7"/>
  <c r="R30" i="7"/>
  <c r="Q30" i="7"/>
  <c r="P30" i="7"/>
  <c r="O30" i="7"/>
  <c r="N30" i="7"/>
  <c r="M30" i="7"/>
  <c r="I30" i="7"/>
  <c r="J30" i="7" s="1"/>
  <c r="D30" i="7"/>
  <c r="B30" i="7"/>
  <c r="S29" i="7"/>
  <c r="R29" i="7"/>
  <c r="Q29" i="7"/>
  <c r="P29" i="7"/>
  <c r="O29" i="7"/>
  <c r="N29" i="7"/>
  <c r="M29" i="7"/>
  <c r="I29" i="7"/>
  <c r="J29" i="7" s="1"/>
  <c r="D29" i="7"/>
  <c r="B29" i="7"/>
  <c r="S28" i="7"/>
  <c r="R28" i="7"/>
  <c r="Q28" i="7"/>
  <c r="P28" i="7"/>
  <c r="O28" i="7"/>
  <c r="N28" i="7"/>
  <c r="M28" i="7"/>
  <c r="I28" i="7"/>
  <c r="J28" i="7" s="1"/>
  <c r="D28" i="7"/>
  <c r="B28" i="7"/>
  <c r="S27" i="7"/>
  <c r="R27" i="7"/>
  <c r="Q27" i="7"/>
  <c r="P27" i="7"/>
  <c r="O27" i="7"/>
  <c r="N27" i="7"/>
  <c r="M27" i="7"/>
  <c r="I27" i="7"/>
  <c r="J27" i="7" s="1"/>
  <c r="D27" i="7"/>
  <c r="B27" i="7"/>
  <c r="S26" i="7"/>
  <c r="R26" i="7"/>
  <c r="Q26" i="7"/>
  <c r="P26" i="7"/>
  <c r="O26" i="7"/>
  <c r="N26" i="7"/>
  <c r="M26" i="7"/>
  <c r="I26" i="7"/>
  <c r="J26" i="7" s="1"/>
  <c r="D26" i="7"/>
  <c r="B26" i="7"/>
  <c r="S25" i="7"/>
  <c r="R25" i="7"/>
  <c r="Q25" i="7"/>
  <c r="P25" i="7"/>
  <c r="O25" i="7"/>
  <c r="N25" i="7"/>
  <c r="M25" i="7"/>
  <c r="I25" i="7"/>
  <c r="J25" i="7" s="1"/>
  <c r="D25" i="7"/>
  <c r="B25" i="7"/>
  <c r="S24" i="7"/>
  <c r="R24" i="7"/>
  <c r="Q24" i="7"/>
  <c r="P24" i="7"/>
  <c r="O24" i="7"/>
  <c r="N24" i="7"/>
  <c r="M24" i="7"/>
  <c r="I24" i="7"/>
  <c r="J24" i="7" s="1"/>
  <c r="D24" i="7"/>
  <c r="B24" i="7"/>
  <c r="S23" i="7"/>
  <c r="R23" i="7"/>
  <c r="Q23" i="7"/>
  <c r="P23" i="7"/>
  <c r="O23" i="7"/>
  <c r="N23" i="7"/>
  <c r="M23" i="7"/>
  <c r="I23" i="7"/>
  <c r="J23" i="7" s="1"/>
  <c r="D23" i="7"/>
  <c r="B23" i="7"/>
  <c r="S22" i="7"/>
  <c r="R22" i="7"/>
  <c r="Q22" i="7"/>
  <c r="P22" i="7"/>
  <c r="O22" i="7"/>
  <c r="N22" i="7"/>
  <c r="M22" i="7"/>
  <c r="J22" i="7"/>
  <c r="I22" i="7"/>
  <c r="D22" i="7"/>
  <c r="B22" i="7"/>
  <c r="S21" i="7"/>
  <c r="R21" i="7"/>
  <c r="Q21" i="7"/>
  <c r="P21" i="7"/>
  <c r="O21" i="7"/>
  <c r="N21" i="7"/>
  <c r="M21" i="7"/>
  <c r="I21" i="7"/>
  <c r="J21" i="7" s="1"/>
  <c r="D21" i="7"/>
  <c r="B21" i="7"/>
  <c r="S20" i="7"/>
  <c r="R20" i="7"/>
  <c r="Q20" i="7"/>
  <c r="P20" i="7"/>
  <c r="O20" i="7"/>
  <c r="N20" i="7"/>
  <c r="M20" i="7"/>
  <c r="I20" i="7"/>
  <c r="J20" i="7" s="1"/>
  <c r="D20" i="7"/>
  <c r="B20" i="7"/>
  <c r="S19" i="7"/>
  <c r="R19" i="7"/>
  <c r="Q19" i="7"/>
  <c r="P19" i="7"/>
  <c r="O19" i="7"/>
  <c r="N19" i="7"/>
  <c r="M19" i="7"/>
  <c r="I19" i="7"/>
  <c r="J19" i="7" s="1"/>
  <c r="D19" i="7"/>
  <c r="B19" i="7"/>
  <c r="S18" i="7"/>
  <c r="R18" i="7"/>
  <c r="Q18" i="7"/>
  <c r="P18" i="7"/>
  <c r="O18" i="7"/>
  <c r="N18" i="7"/>
  <c r="M18" i="7"/>
  <c r="I18" i="7"/>
  <c r="J18" i="7" s="1"/>
  <c r="D18" i="7"/>
  <c r="B18" i="7"/>
  <c r="S17" i="7"/>
  <c r="R17" i="7"/>
  <c r="Q17" i="7"/>
  <c r="P17" i="7"/>
  <c r="O17" i="7"/>
  <c r="N17" i="7"/>
  <c r="M17" i="7"/>
  <c r="I17" i="7"/>
  <c r="J17" i="7" s="1"/>
  <c r="D17" i="7"/>
  <c r="B17" i="7"/>
  <c r="S16" i="7"/>
  <c r="R16" i="7"/>
  <c r="Q16" i="7"/>
  <c r="P16" i="7"/>
  <c r="O16" i="7"/>
  <c r="N16" i="7"/>
  <c r="M16" i="7"/>
  <c r="I16" i="7"/>
  <c r="J16" i="7" s="1"/>
  <c r="D16" i="7"/>
  <c r="B16" i="7"/>
  <c r="S15" i="7"/>
  <c r="R15" i="7"/>
  <c r="Q15" i="7"/>
  <c r="P15" i="7"/>
  <c r="O15" i="7"/>
  <c r="N15" i="7"/>
  <c r="M15" i="7"/>
  <c r="I15" i="7"/>
  <c r="J15" i="7" s="1"/>
  <c r="D15" i="7"/>
  <c r="B15" i="7"/>
  <c r="S14" i="7"/>
  <c r="R14" i="7"/>
  <c r="Q14" i="7"/>
  <c r="P14" i="7"/>
  <c r="O14" i="7"/>
  <c r="N14" i="7"/>
  <c r="M14" i="7"/>
  <c r="I14" i="7"/>
  <c r="J14" i="7" s="1"/>
  <c r="D14" i="7"/>
  <c r="B14" i="7"/>
  <c r="S13" i="7"/>
  <c r="R13" i="7"/>
  <c r="Q13" i="7"/>
  <c r="P13" i="7"/>
  <c r="O13" i="7"/>
  <c r="N13" i="7"/>
  <c r="M13" i="7"/>
  <c r="I13" i="7"/>
  <c r="J13" i="7" s="1"/>
  <c r="D13" i="7"/>
  <c r="B13" i="7"/>
  <c r="S12" i="7"/>
  <c r="R12" i="7"/>
  <c r="Q12" i="7"/>
  <c r="P12" i="7"/>
  <c r="O12" i="7"/>
  <c r="N12" i="7"/>
  <c r="M12" i="7"/>
  <c r="I12" i="7"/>
  <c r="J12" i="7" s="1"/>
  <c r="D12" i="7"/>
  <c r="B12" i="7"/>
  <c r="S11" i="7"/>
  <c r="R11" i="7"/>
  <c r="Q11" i="7"/>
  <c r="P11" i="7"/>
  <c r="O11" i="7"/>
  <c r="N11" i="7"/>
  <c r="M11" i="7"/>
  <c r="I11" i="7"/>
  <c r="J11" i="7" s="1"/>
  <c r="D11" i="7"/>
  <c r="B11" i="7"/>
  <c r="S10" i="7"/>
  <c r="R10" i="7"/>
  <c r="Q10" i="7"/>
  <c r="P10" i="7"/>
  <c r="O10" i="7"/>
  <c r="N10" i="7"/>
  <c r="M10" i="7"/>
  <c r="I10" i="7"/>
  <c r="J10" i="7" s="1"/>
  <c r="D10" i="7"/>
  <c r="B10" i="7"/>
  <c r="S9" i="7"/>
  <c r="R9" i="7"/>
  <c r="Q9" i="7"/>
  <c r="P9" i="7"/>
  <c r="O9" i="7"/>
  <c r="N9" i="7"/>
  <c r="M9" i="7"/>
  <c r="I9" i="7"/>
  <c r="J9" i="7" s="1"/>
  <c r="D9" i="7"/>
  <c r="B9" i="7"/>
  <c r="S8" i="7"/>
  <c r="R8" i="7"/>
  <c r="Q8" i="7"/>
  <c r="P8" i="7"/>
  <c r="O8" i="7"/>
  <c r="N8" i="7"/>
  <c r="M8" i="7"/>
  <c r="I8" i="7"/>
  <c r="J8" i="7" s="1"/>
  <c r="D8" i="7"/>
  <c r="B8" i="7"/>
  <c r="S65" i="2" l="1"/>
  <c r="R65" i="2"/>
  <c r="Q65" i="2"/>
  <c r="P65" i="2"/>
  <c r="O65" i="2"/>
  <c r="N65" i="2"/>
  <c r="M65" i="2"/>
  <c r="U12" i="6"/>
  <c r="T12" i="6"/>
  <c r="S12" i="6"/>
  <c r="R12" i="6"/>
  <c r="Q12" i="6"/>
  <c r="P12" i="6"/>
  <c r="U11" i="6"/>
  <c r="T11" i="6"/>
  <c r="S11" i="6"/>
  <c r="R11" i="6"/>
  <c r="Q11" i="6"/>
  <c r="P11" i="6"/>
  <c r="U10" i="6"/>
  <c r="T10" i="6"/>
  <c r="S10" i="6"/>
  <c r="R10" i="6"/>
  <c r="Q10" i="6"/>
  <c r="P10" i="6"/>
  <c r="U9" i="6"/>
  <c r="T9" i="6"/>
  <c r="S9" i="6"/>
  <c r="R9" i="6"/>
  <c r="Q9" i="6"/>
  <c r="P9" i="6"/>
  <c r="U8" i="6"/>
  <c r="T8" i="6"/>
  <c r="S8" i="6"/>
  <c r="R8" i="6"/>
  <c r="Q8" i="6"/>
  <c r="P8" i="6"/>
  <c r="O12" i="6"/>
  <c r="O11" i="6"/>
  <c r="O10" i="6"/>
  <c r="O9" i="6"/>
  <c r="O8" i="6"/>
  <c r="J32" i="5" l="1"/>
  <c r="I32" i="5"/>
  <c r="H32" i="5"/>
  <c r="G32" i="5"/>
  <c r="F32" i="5"/>
  <c r="E32" i="5"/>
  <c r="J20" i="5"/>
  <c r="I20" i="5"/>
  <c r="H20" i="5"/>
  <c r="G20" i="5"/>
  <c r="F20" i="5"/>
  <c r="E20" i="5"/>
  <c r="D20" i="5"/>
  <c r="J22" i="5"/>
  <c r="I22" i="5"/>
  <c r="H22" i="5"/>
  <c r="G22" i="5"/>
  <c r="F22" i="5"/>
  <c r="E22" i="5"/>
  <c r="D22" i="5"/>
  <c r="J7" i="5"/>
  <c r="I7" i="5"/>
  <c r="H7" i="5"/>
  <c r="G7" i="5"/>
  <c r="F7" i="5"/>
  <c r="E7" i="5"/>
  <c r="D7" i="5"/>
  <c r="D32" i="5"/>
  <c r="Q31" i="5"/>
  <c r="P31" i="5"/>
  <c r="O31" i="5"/>
  <c r="N31" i="5"/>
  <c r="M31" i="5"/>
  <c r="L31" i="5"/>
  <c r="K31" i="5"/>
  <c r="Q30" i="5"/>
  <c r="P30" i="5"/>
  <c r="O30" i="5"/>
  <c r="N30" i="5"/>
  <c r="M30" i="5"/>
  <c r="L30" i="5"/>
  <c r="K30" i="5"/>
  <c r="Q29" i="5"/>
  <c r="P29" i="5"/>
  <c r="O29" i="5"/>
  <c r="N29" i="5"/>
  <c r="M29" i="5"/>
  <c r="L29" i="5"/>
  <c r="K29" i="5"/>
  <c r="Q28" i="5"/>
  <c r="P28" i="5"/>
  <c r="O28" i="5"/>
  <c r="N28" i="5"/>
  <c r="M28" i="5"/>
  <c r="L28" i="5"/>
  <c r="K28" i="5"/>
  <c r="Q27" i="5"/>
  <c r="P27" i="5"/>
  <c r="O27" i="5"/>
  <c r="N27" i="5"/>
  <c r="M27" i="5"/>
  <c r="L27" i="5"/>
  <c r="K27" i="5"/>
  <c r="Q26" i="5"/>
  <c r="P26" i="5"/>
  <c r="O26" i="5"/>
  <c r="N26" i="5"/>
  <c r="M26" i="5"/>
  <c r="L26" i="5"/>
  <c r="K26" i="5"/>
  <c r="Q25" i="5"/>
  <c r="P25" i="5"/>
  <c r="O25" i="5"/>
  <c r="N25" i="5"/>
  <c r="M25" i="5"/>
  <c r="L25" i="5"/>
  <c r="K25" i="5"/>
  <c r="Q24" i="5"/>
  <c r="P24" i="5"/>
  <c r="O24" i="5"/>
  <c r="N24" i="5"/>
  <c r="M24" i="5"/>
  <c r="L24" i="5"/>
  <c r="K24" i="5"/>
  <c r="Q23" i="5"/>
  <c r="P23" i="5"/>
  <c r="O23" i="5"/>
  <c r="N23" i="5"/>
  <c r="M23" i="5"/>
  <c r="L23" i="5"/>
  <c r="K23" i="5"/>
  <c r="Q19" i="5"/>
  <c r="P19" i="5"/>
  <c r="O19" i="5"/>
  <c r="N19" i="5"/>
  <c r="M19" i="5"/>
  <c r="L19" i="5"/>
  <c r="K19" i="5"/>
  <c r="Q18" i="5"/>
  <c r="P18" i="5"/>
  <c r="O18" i="5"/>
  <c r="N18" i="5"/>
  <c r="M18" i="5"/>
  <c r="L18" i="5"/>
  <c r="K18" i="5"/>
  <c r="Q17" i="5"/>
  <c r="P17" i="5"/>
  <c r="O17" i="5"/>
  <c r="N17" i="5"/>
  <c r="M17" i="5"/>
  <c r="L17" i="5"/>
  <c r="K17" i="5"/>
  <c r="Q16" i="5"/>
  <c r="P16" i="5"/>
  <c r="O16" i="5"/>
  <c r="N16" i="5"/>
  <c r="M16" i="5"/>
  <c r="L16" i="5"/>
  <c r="K16" i="5"/>
  <c r="Q15" i="5"/>
  <c r="P15" i="5"/>
  <c r="O15" i="5"/>
  <c r="N15" i="5"/>
  <c r="M15" i="5"/>
  <c r="L15" i="5"/>
  <c r="K15" i="5"/>
  <c r="Q14" i="5"/>
  <c r="P14" i="5"/>
  <c r="O14" i="5"/>
  <c r="N14" i="5"/>
  <c r="M14" i="5"/>
  <c r="L14" i="5"/>
  <c r="K14" i="5"/>
  <c r="Q13" i="5"/>
  <c r="P13" i="5"/>
  <c r="O13" i="5"/>
  <c r="N13" i="5"/>
  <c r="M13" i="5"/>
  <c r="L13" i="5"/>
  <c r="K13" i="5"/>
  <c r="Q12" i="5"/>
  <c r="P12" i="5"/>
  <c r="O12" i="5"/>
  <c r="N12" i="5"/>
  <c r="M12" i="5"/>
  <c r="L12" i="5"/>
  <c r="K12" i="5"/>
  <c r="Q11" i="5"/>
  <c r="P11" i="5"/>
  <c r="O11" i="5"/>
  <c r="N11" i="5"/>
  <c r="M11" i="5"/>
  <c r="L11" i="5"/>
  <c r="K11" i="5"/>
  <c r="Q10" i="5"/>
  <c r="P10" i="5"/>
  <c r="O10" i="5"/>
  <c r="N10" i="5"/>
  <c r="M10" i="5"/>
  <c r="L10" i="5"/>
  <c r="K10" i="5"/>
  <c r="Q9" i="5"/>
  <c r="P9" i="5"/>
  <c r="O9" i="5"/>
  <c r="N9" i="5"/>
  <c r="M9" i="5"/>
  <c r="L9" i="5"/>
  <c r="K9" i="5"/>
  <c r="Q8" i="5"/>
  <c r="P8" i="5"/>
  <c r="O8" i="5"/>
  <c r="N8" i="5"/>
  <c r="M8" i="5"/>
  <c r="L8" i="5"/>
  <c r="K8" i="5"/>
  <c r="Z64" i="2"/>
  <c r="Y64" i="2"/>
  <c r="X64" i="2"/>
  <c r="W64" i="2"/>
  <c r="V64" i="2"/>
  <c r="U64" i="2"/>
  <c r="T64" i="2"/>
  <c r="Z63" i="2"/>
  <c r="Y63" i="2"/>
  <c r="X63" i="2"/>
  <c r="W63" i="2"/>
  <c r="V63" i="2"/>
  <c r="U63" i="2"/>
  <c r="T63" i="2"/>
  <c r="Z62" i="2"/>
  <c r="Y62" i="2"/>
  <c r="X62" i="2"/>
  <c r="W62" i="2"/>
  <c r="V62" i="2"/>
  <c r="U62" i="2"/>
  <c r="T62" i="2"/>
  <c r="Z61" i="2"/>
  <c r="Y61" i="2"/>
  <c r="X61" i="2"/>
  <c r="W61" i="2"/>
  <c r="V61" i="2"/>
  <c r="U61" i="2"/>
  <c r="T61" i="2"/>
  <c r="Z60" i="2"/>
  <c r="Y60" i="2"/>
  <c r="X60" i="2"/>
  <c r="W60" i="2"/>
  <c r="V60" i="2"/>
  <c r="U60" i="2"/>
  <c r="T60" i="2"/>
  <c r="Z59" i="2"/>
  <c r="Y59" i="2"/>
  <c r="X59" i="2"/>
  <c r="W59" i="2"/>
  <c r="V59" i="2"/>
  <c r="U59" i="2"/>
  <c r="T59" i="2"/>
  <c r="Z58" i="2"/>
  <c r="Y58" i="2"/>
  <c r="X58" i="2"/>
  <c r="W58" i="2"/>
  <c r="V58" i="2"/>
  <c r="U58" i="2"/>
  <c r="T58" i="2"/>
  <c r="Z57" i="2"/>
  <c r="Y57" i="2"/>
  <c r="X57" i="2"/>
  <c r="W57" i="2"/>
  <c r="V57" i="2"/>
  <c r="U57" i="2"/>
  <c r="T57" i="2"/>
  <c r="Z56" i="2"/>
  <c r="Y56" i="2"/>
  <c r="X56" i="2"/>
  <c r="W56" i="2"/>
  <c r="V56" i="2"/>
  <c r="U56" i="2"/>
  <c r="T56" i="2"/>
  <c r="Z55" i="2"/>
  <c r="Y55" i="2"/>
  <c r="X55" i="2"/>
  <c r="W55" i="2"/>
  <c r="V55" i="2"/>
  <c r="U55" i="2"/>
  <c r="T55" i="2"/>
  <c r="Z54" i="2"/>
  <c r="Y54" i="2"/>
  <c r="X54" i="2"/>
  <c r="W54" i="2"/>
  <c r="V54" i="2"/>
  <c r="U54" i="2"/>
  <c r="T54" i="2"/>
  <c r="Z53" i="2"/>
  <c r="Y53" i="2"/>
  <c r="X53" i="2"/>
  <c r="W53" i="2"/>
  <c r="V53" i="2"/>
  <c r="U53" i="2"/>
  <c r="T53" i="2"/>
  <c r="Z52" i="2"/>
  <c r="Y52" i="2"/>
  <c r="X52" i="2"/>
  <c r="W52" i="2"/>
  <c r="V52" i="2"/>
  <c r="U52" i="2"/>
  <c r="T52" i="2"/>
  <c r="Z51" i="2"/>
  <c r="Y51" i="2"/>
  <c r="X51" i="2"/>
  <c r="W51" i="2"/>
  <c r="V51" i="2"/>
  <c r="U51" i="2"/>
  <c r="T51" i="2"/>
  <c r="Z50" i="2"/>
  <c r="Y50" i="2"/>
  <c r="X50" i="2"/>
  <c r="W50" i="2"/>
  <c r="V50" i="2"/>
  <c r="U50" i="2"/>
  <c r="T50" i="2"/>
  <c r="Z49" i="2"/>
  <c r="Y49" i="2"/>
  <c r="X49" i="2"/>
  <c r="W49" i="2"/>
  <c r="V49" i="2"/>
  <c r="U49" i="2"/>
  <c r="T49" i="2"/>
  <c r="Z48" i="2"/>
  <c r="Y48" i="2"/>
  <c r="X48" i="2"/>
  <c r="W48" i="2"/>
  <c r="V48" i="2"/>
  <c r="U48" i="2"/>
  <c r="T48" i="2"/>
  <c r="Z47" i="2"/>
  <c r="Y47" i="2"/>
  <c r="X47" i="2"/>
  <c r="W47" i="2"/>
  <c r="V47" i="2"/>
  <c r="U47" i="2"/>
  <c r="T47" i="2"/>
  <c r="Z46" i="2"/>
  <c r="Y46" i="2"/>
  <c r="X46" i="2"/>
  <c r="W46" i="2"/>
  <c r="V46" i="2"/>
  <c r="U46" i="2"/>
  <c r="T46" i="2"/>
  <c r="Z45" i="2"/>
  <c r="Y45" i="2"/>
  <c r="X45" i="2"/>
  <c r="W45" i="2"/>
  <c r="V45" i="2"/>
  <c r="U45" i="2"/>
  <c r="T45" i="2"/>
  <c r="Z44" i="2"/>
  <c r="Y44" i="2"/>
  <c r="X44" i="2"/>
  <c r="W44" i="2"/>
  <c r="V44" i="2"/>
  <c r="U44" i="2"/>
  <c r="T44" i="2"/>
  <c r="Z43" i="2"/>
  <c r="Y43" i="2"/>
  <c r="X43" i="2"/>
  <c r="W43" i="2"/>
  <c r="V43" i="2"/>
  <c r="U43" i="2"/>
  <c r="T43" i="2"/>
  <c r="Z42" i="2"/>
  <c r="Y42" i="2"/>
  <c r="X42" i="2"/>
  <c r="W42" i="2"/>
  <c r="V42" i="2"/>
  <c r="U42" i="2"/>
  <c r="T42" i="2"/>
  <c r="Z41" i="2"/>
  <c r="Y41" i="2"/>
  <c r="X41" i="2"/>
  <c r="W41" i="2"/>
  <c r="V41" i="2"/>
  <c r="U41" i="2"/>
  <c r="T41" i="2"/>
  <c r="Z40" i="2"/>
  <c r="Y40" i="2"/>
  <c r="X40" i="2"/>
  <c r="W40" i="2"/>
  <c r="V40" i="2"/>
  <c r="U40" i="2"/>
  <c r="T40" i="2"/>
  <c r="Z39" i="2"/>
  <c r="Y39" i="2"/>
  <c r="X39" i="2"/>
  <c r="W39" i="2"/>
  <c r="V39" i="2"/>
  <c r="U39" i="2"/>
  <c r="T39" i="2"/>
  <c r="Z38" i="2"/>
  <c r="Y38" i="2"/>
  <c r="X38" i="2"/>
  <c r="W38" i="2"/>
  <c r="V38" i="2"/>
  <c r="U38" i="2"/>
  <c r="T38" i="2"/>
  <c r="Z37" i="2"/>
  <c r="Y37" i="2"/>
  <c r="X37" i="2"/>
  <c r="W37" i="2"/>
  <c r="V37" i="2"/>
  <c r="U37" i="2"/>
  <c r="T37" i="2"/>
  <c r="Z36" i="2"/>
  <c r="Y36" i="2"/>
  <c r="X36" i="2"/>
  <c r="W36" i="2"/>
  <c r="V36" i="2"/>
  <c r="U36" i="2"/>
  <c r="T36" i="2"/>
  <c r="Z35" i="2"/>
  <c r="Y35" i="2"/>
  <c r="X35" i="2"/>
  <c r="W35" i="2"/>
  <c r="V35" i="2"/>
  <c r="U35" i="2"/>
  <c r="T35" i="2"/>
  <c r="Z34" i="2"/>
  <c r="Y34" i="2"/>
  <c r="X34" i="2"/>
  <c r="W34" i="2"/>
  <c r="V34" i="2"/>
  <c r="U34" i="2"/>
  <c r="T34" i="2"/>
  <c r="Z33" i="2"/>
  <c r="Y33" i="2"/>
  <c r="X33" i="2"/>
  <c r="W33" i="2"/>
  <c r="V33" i="2"/>
  <c r="U33" i="2"/>
  <c r="T33" i="2"/>
  <c r="Z32" i="2"/>
  <c r="Y32" i="2"/>
  <c r="X32" i="2"/>
  <c r="W32" i="2"/>
  <c r="V32" i="2"/>
  <c r="U32" i="2"/>
  <c r="T32" i="2"/>
  <c r="Z31" i="2"/>
  <c r="Y31" i="2"/>
  <c r="X31" i="2"/>
  <c r="W31" i="2"/>
  <c r="V31" i="2"/>
  <c r="U31" i="2"/>
  <c r="T31" i="2"/>
  <c r="Z30" i="2"/>
  <c r="Y30" i="2"/>
  <c r="X30" i="2"/>
  <c r="W30" i="2"/>
  <c r="V30" i="2"/>
  <c r="U30" i="2"/>
  <c r="T30" i="2"/>
  <c r="Z29" i="2"/>
  <c r="Y29" i="2"/>
  <c r="X29" i="2"/>
  <c r="W29" i="2"/>
  <c r="V29" i="2"/>
  <c r="U29" i="2"/>
  <c r="T29" i="2"/>
  <c r="Z28" i="2"/>
  <c r="Y28" i="2"/>
  <c r="X28" i="2"/>
  <c r="W28" i="2"/>
  <c r="V28" i="2"/>
  <c r="U28" i="2"/>
  <c r="T28" i="2"/>
  <c r="Z27" i="2"/>
  <c r="Y27" i="2"/>
  <c r="X27" i="2"/>
  <c r="W27" i="2"/>
  <c r="V27" i="2"/>
  <c r="U27" i="2"/>
  <c r="T27" i="2"/>
  <c r="Z26" i="2"/>
  <c r="Y26" i="2"/>
  <c r="X26" i="2"/>
  <c r="W26" i="2"/>
  <c r="V26" i="2"/>
  <c r="U26" i="2"/>
  <c r="T26" i="2"/>
  <c r="Z25" i="2"/>
  <c r="Y25" i="2"/>
  <c r="X25" i="2"/>
  <c r="W25" i="2"/>
  <c r="V25" i="2"/>
  <c r="U25" i="2"/>
  <c r="T25" i="2"/>
  <c r="Z24" i="2"/>
  <c r="Y24" i="2"/>
  <c r="X24" i="2"/>
  <c r="W24" i="2"/>
  <c r="V24" i="2"/>
  <c r="U24" i="2"/>
  <c r="T24" i="2"/>
  <c r="Z23" i="2"/>
  <c r="Y23" i="2"/>
  <c r="X23" i="2"/>
  <c r="W23" i="2"/>
  <c r="V23" i="2"/>
  <c r="U23" i="2"/>
  <c r="T23" i="2"/>
  <c r="Z22" i="2"/>
  <c r="Y22" i="2"/>
  <c r="X22" i="2"/>
  <c r="W22" i="2"/>
  <c r="V22" i="2"/>
  <c r="U22" i="2"/>
  <c r="T22" i="2"/>
  <c r="Z21" i="2"/>
  <c r="Y21" i="2"/>
  <c r="X21" i="2"/>
  <c r="W21" i="2"/>
  <c r="V21" i="2"/>
  <c r="U21" i="2"/>
  <c r="T21" i="2"/>
  <c r="Z20" i="2"/>
  <c r="Y20" i="2"/>
  <c r="X20" i="2"/>
  <c r="W20" i="2"/>
  <c r="V20" i="2"/>
  <c r="U20" i="2"/>
  <c r="T20" i="2"/>
  <c r="Z19" i="2"/>
  <c r="Y19" i="2"/>
  <c r="X19" i="2"/>
  <c r="W19" i="2"/>
  <c r="V19" i="2"/>
  <c r="U19" i="2"/>
  <c r="T19" i="2"/>
  <c r="Z18" i="2"/>
  <c r="Y18" i="2"/>
  <c r="X18" i="2"/>
  <c r="W18" i="2"/>
  <c r="V18" i="2"/>
  <c r="U18" i="2"/>
  <c r="T18" i="2"/>
  <c r="Z17" i="2"/>
  <c r="Y17" i="2"/>
  <c r="X17" i="2"/>
  <c r="W17" i="2"/>
  <c r="V17" i="2"/>
  <c r="U17" i="2"/>
  <c r="T17" i="2"/>
  <c r="Z16" i="2"/>
  <c r="Y16" i="2"/>
  <c r="X16" i="2"/>
  <c r="W16" i="2"/>
  <c r="V16" i="2"/>
  <c r="U16" i="2"/>
  <c r="T16" i="2"/>
  <c r="Z15" i="2"/>
  <c r="Y15" i="2"/>
  <c r="X15" i="2"/>
  <c r="W15" i="2"/>
  <c r="V15" i="2"/>
  <c r="U15" i="2"/>
  <c r="T15" i="2"/>
  <c r="Z14" i="2"/>
  <c r="Y14" i="2"/>
  <c r="X14" i="2"/>
  <c r="W14" i="2"/>
  <c r="V14" i="2"/>
  <c r="U14" i="2"/>
  <c r="T14" i="2"/>
  <c r="Z13" i="2"/>
  <c r="Y13" i="2"/>
  <c r="X13" i="2"/>
  <c r="W13" i="2"/>
  <c r="V13" i="2"/>
  <c r="U13" i="2"/>
  <c r="T13" i="2"/>
  <c r="Z12" i="2"/>
  <c r="Y12" i="2"/>
  <c r="X12" i="2"/>
  <c r="W12" i="2"/>
  <c r="V12" i="2"/>
  <c r="U12" i="2"/>
  <c r="T12" i="2"/>
  <c r="Z11" i="2"/>
  <c r="Y11" i="2"/>
  <c r="X11" i="2"/>
  <c r="W11" i="2"/>
  <c r="V11" i="2"/>
  <c r="U11" i="2"/>
  <c r="T11" i="2"/>
  <c r="Z10" i="2"/>
  <c r="Y10" i="2"/>
  <c r="X10" i="2"/>
  <c r="W10" i="2"/>
  <c r="V10" i="2"/>
  <c r="U10" i="2"/>
  <c r="T10" i="2"/>
  <c r="Z9" i="2"/>
  <c r="Y9" i="2"/>
  <c r="X9" i="2"/>
  <c r="W9" i="2"/>
  <c r="V9" i="2"/>
  <c r="U9" i="2"/>
  <c r="T9" i="2"/>
  <c r="Z8" i="2"/>
  <c r="Y8" i="2"/>
  <c r="X8" i="2"/>
  <c r="W8" i="2"/>
  <c r="V8" i="2"/>
  <c r="U8" i="2"/>
  <c r="T8" i="2"/>
  <c r="T65" i="2" l="1"/>
  <c r="W65" i="2"/>
  <c r="Z65" i="2"/>
  <c r="U65" i="2"/>
  <c r="V65" i="2"/>
  <c r="X65" i="2"/>
  <c r="Y65" i="2"/>
  <c r="D33" i="5"/>
  <c r="O20" i="5"/>
  <c r="L32" i="5"/>
  <c r="M32" i="5"/>
  <c r="L20" i="5"/>
  <c r="K32" i="5"/>
  <c r="O32" i="5"/>
  <c r="P32" i="5"/>
  <c r="Q32" i="5"/>
  <c r="N32" i="5"/>
  <c r="M20" i="5"/>
  <c r="N20" i="5"/>
  <c r="P20" i="5"/>
  <c r="K20" i="5"/>
  <c r="Q20" i="5"/>
  <c r="F33" i="5"/>
  <c r="I33" i="5"/>
  <c r="J33" i="5"/>
  <c r="E33" i="5"/>
  <c r="G33" i="5"/>
  <c r="H33" i="5"/>
  <c r="O33" i="5" l="1"/>
  <c r="K33" i="5"/>
  <c r="P33" i="5"/>
  <c r="M33" i="5"/>
  <c r="L33" i="5"/>
  <c r="N33" i="5"/>
  <c r="Q33" i="5"/>
</calcChain>
</file>

<file path=xl/sharedStrings.xml><?xml version="1.0" encoding="utf-8"?>
<sst xmlns="http://schemas.openxmlformats.org/spreadsheetml/2006/main" count="5050" uniqueCount="372">
  <si>
    <t>The State of New Jersey</t>
  </si>
  <si>
    <t>Department of Environmental Protection</t>
  </si>
  <si>
    <t>2017 Base Year Inventory</t>
  </si>
  <si>
    <t>2017 Nonroad Sources Emission Inventory Calculations</t>
  </si>
  <si>
    <t>Railroad (Locomotive) Inventory</t>
  </si>
  <si>
    <t>Volatile Organic Compouds (VOC), Nitrogen Oxide (NOx) and Carbon Monoxide (CO)</t>
  </si>
  <si>
    <t>Average Summer Weekday  Emissions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</si>
  <si>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</si>
  <si>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Annual Emissions</t>
  </si>
  <si>
    <t>Controlled 2017</t>
  </si>
  <si>
    <t>for New Jersey</t>
  </si>
  <si>
    <t>TABLE 1</t>
  </si>
  <si>
    <t>2017 BASE AND 2020 PROJECTED EMISSION INVENTORIES</t>
  </si>
  <si>
    <t>CONTROLLED 2017</t>
  </si>
  <si>
    <t>LOCOMOTIVES</t>
  </si>
  <si>
    <t xml:space="preserve">ANNUAL AND SUMMER WEEKDAY EMISSIONS BY O3 NAA AND CTY TONSPERYEAR (TPY) AND TONSPERDAY (TPD) </t>
  </si>
  <si>
    <t>O3 AQCR</t>
  </si>
  <si>
    <t>COUNTY</t>
  </si>
  <si>
    <t>STCNTYFIPS</t>
  </si>
  <si>
    <t>CO_TPY</t>
  </si>
  <si>
    <t>NH3_TPY</t>
  </si>
  <si>
    <t>NOX_TPY</t>
  </si>
  <si>
    <t>PM10-PRI_TPY</t>
  </si>
  <si>
    <t>PM25-PRI_TPY</t>
  </si>
  <si>
    <t>SO2_TPY</t>
  </si>
  <si>
    <t>VOC_TPY</t>
  </si>
  <si>
    <t>CO_TPD</t>
  </si>
  <si>
    <t>NH3_TPD</t>
  </si>
  <si>
    <t>NOX_TPD</t>
  </si>
  <si>
    <t>PM10-PRI_TPD</t>
  </si>
  <si>
    <t>PM25-PRI_TPD</t>
  </si>
  <si>
    <t>SO2_TPD</t>
  </si>
  <si>
    <t>VOC_TPD</t>
  </si>
  <si>
    <t>NNJ-NY-Conn</t>
  </si>
  <si>
    <t>Bergen</t>
  </si>
  <si>
    <t>34003</t>
  </si>
  <si>
    <t>Essex</t>
  </si>
  <si>
    <t>34013</t>
  </si>
  <si>
    <t>Hudson</t>
  </si>
  <si>
    <t>34017</t>
  </si>
  <si>
    <t>Hunterdon</t>
  </si>
  <si>
    <t>34019</t>
  </si>
  <si>
    <t xml:space="preserve">Middlesex </t>
  </si>
  <si>
    <t>34023</t>
  </si>
  <si>
    <t>Monmouth</t>
  </si>
  <si>
    <t>34025</t>
  </si>
  <si>
    <t>Morris</t>
  </si>
  <si>
    <t>34027</t>
  </si>
  <si>
    <t>Passaic</t>
  </si>
  <si>
    <t>34031</t>
  </si>
  <si>
    <t>Somerset</t>
  </si>
  <si>
    <t>34035</t>
  </si>
  <si>
    <t>Sussex</t>
  </si>
  <si>
    <t>34037</t>
  </si>
  <si>
    <t>Union</t>
  </si>
  <si>
    <t>34039</t>
  </si>
  <si>
    <t>Warren</t>
  </si>
  <si>
    <t>34041</t>
  </si>
  <si>
    <t>TOT NNJ-NY-Conn O3 AQCR Pop &amp; Emissions</t>
  </si>
  <si>
    <t>NOx_TPY</t>
  </si>
  <si>
    <t>PM10_TPY</t>
  </si>
  <si>
    <t>PM2.5 _TPY</t>
  </si>
  <si>
    <t>NOx_TPD</t>
  </si>
  <si>
    <t>PM10_TPD</t>
  </si>
  <si>
    <t>PM2.5 _TPD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</si>
  <si>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</si>
  <si>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</si>
  <si>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</si>
  <si>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</si>
  <si>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</si>
  <si>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</si>
  <si>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</si>
  <si>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</si>
  <si>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</si>
  <si>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</si>
  <si>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</si>
  <si>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</si>
  <si>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</si>
  <si>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</si>
  <si>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</si>
  <si>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</si>
  <si>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</si>
  <si>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</si>
  <si>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</si>
  <si>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</si>
  <si>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</si>
  <si>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TABLE 2</t>
  </si>
  <si>
    <t xml:space="preserve">ANNUAL AND SUMMER WEEKDAY EMISSIONS BY SCC TONSPERYEAR (TPY) AND TONSPERDAY (TPD) </t>
  </si>
  <si>
    <t>2017 TPY</t>
  </si>
  <si>
    <t>2017 TPD</t>
  </si>
  <si>
    <t>data category</t>
  </si>
  <si>
    <t>SCC</t>
  </si>
  <si>
    <t>scc level one</t>
  </si>
  <si>
    <t>scc level two</t>
  </si>
  <si>
    <t>scc level three</t>
  </si>
  <si>
    <t>scc level four</t>
  </si>
  <si>
    <t>sector</t>
  </si>
  <si>
    <t>P</t>
  </si>
  <si>
    <t>Mobile Sources</t>
  </si>
  <si>
    <t>Railroad Equipment</t>
  </si>
  <si>
    <t>Diesel</t>
  </si>
  <si>
    <t>Yard Locomotives</t>
  </si>
  <si>
    <t>Mobile - Locomotives</t>
  </si>
  <si>
    <t>NP</t>
  </si>
  <si>
    <t>Line Haul Locomotives: Class I Operations</t>
  </si>
  <si>
    <t>Line Haul Locomotives: Class II / III Operations</t>
  </si>
  <si>
    <t>Line Haul Locomotives: Commuter Lines</t>
  </si>
  <si>
    <t xml:space="preserve">TOTAL EMISSIONS </t>
  </si>
  <si>
    <t>TABLE 3</t>
  </si>
  <si>
    <t xml:space="preserve">ANNUAL AND SUMMER WEEKDAY EMISSIONS BY CTY AND SCC TONSPERYEAR (TPY) AND TONSPERDAY (TPD) </t>
  </si>
  <si>
    <t>state</t>
  </si>
  <si>
    <t>fips state code</t>
  </si>
  <si>
    <t>tribal name</t>
  </si>
  <si>
    <t>county</t>
  </si>
  <si>
    <t>NJ</t>
  </si>
  <si>
    <t>Atlantic</t>
  </si>
  <si>
    <t>Burlington</t>
  </si>
  <si>
    <t>Camden</t>
  </si>
  <si>
    <t>Cape May</t>
  </si>
  <si>
    <t>Cumberland</t>
  </si>
  <si>
    <t>Gloucester</t>
  </si>
  <si>
    <t>Mercer</t>
  </si>
  <si>
    <t>Middlesex</t>
  </si>
  <si>
    <t>Ocean</t>
  </si>
  <si>
    <t>Salem</t>
  </si>
  <si>
    <t>TOTAL EMISSIONS</t>
  </si>
  <si>
    <t>TABLE 4</t>
  </si>
  <si>
    <t>NEI DOWNLOAD</t>
  </si>
  <si>
    <t>ANNUAL AND SUMMER WEEKDAY EMISSIONS BY CTY AND SCC TONSPERYEAR (TPY)</t>
  </si>
  <si>
    <t>fips code</t>
  </si>
  <si>
    <t>emissions type code</t>
  </si>
  <si>
    <t>scc</t>
  </si>
  <si>
    <t>reporting period</t>
  </si>
  <si>
    <t>emissions operating type</t>
  </si>
  <si>
    <t>pollutant code</t>
  </si>
  <si>
    <t>pollutant desc</t>
  </si>
  <si>
    <t>total emissions</t>
  </si>
  <si>
    <t>emissions uom</t>
  </si>
  <si>
    <t>data set</t>
  </si>
  <si>
    <t>A</t>
  </si>
  <si>
    <t>R</t>
  </si>
  <si>
    <t>NH3</t>
  </si>
  <si>
    <t>Ammonia</t>
  </si>
  <si>
    <t>TON</t>
  </si>
  <si>
    <t>2017ERTAC_Rail</t>
  </si>
  <si>
    <t>PM10-PRI</t>
  </si>
  <si>
    <t>PM10 Primary (Filt + Cond)</t>
  </si>
  <si>
    <t>PM25-PRI</t>
  </si>
  <si>
    <t>PM2.5 Primary (Filt + Cond)</t>
  </si>
  <si>
    <t>VOC</t>
  </si>
  <si>
    <t>Volatile Organic Compounds</t>
  </si>
  <si>
    <t>SO2</t>
  </si>
  <si>
    <t>Sulfur Dioxide</t>
  </si>
  <si>
    <t>NOX</t>
  </si>
  <si>
    <t>Nitrogen Oxides</t>
  </si>
  <si>
    <t>CO</t>
  </si>
  <si>
    <t>Carbon Monoxide</t>
  </si>
  <si>
    <t>TABLE 5</t>
  </si>
  <si>
    <r>
      <t>2016 ERTAC CLASS 2&amp;3 FUEL USE BASED ON INFORMATION FR NJDEP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</si>
  <si>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PPPPP</t>
  </si>
  <si>
    <t>REP_MARK</t>
  </si>
  <si>
    <t>Company Name</t>
  </si>
  <si>
    <t xml:space="preserve">FIPS </t>
  </si>
  <si>
    <t>State</t>
  </si>
  <si>
    <t>County</t>
  </si>
  <si>
    <t>LINKS</t>
  </si>
  <si>
    <t>County Miles</t>
  </si>
  <si>
    <t>Company Miles</t>
  </si>
  <si>
    <t>County Fuel Use</t>
  </si>
  <si>
    <t>NJDEP FUEL USE</t>
  </si>
  <si>
    <t>EF Group</t>
  </si>
  <si>
    <t>NOX TPY</t>
  </si>
  <si>
    <t>PM2.5 TPY</t>
  </si>
  <si>
    <t>SO2 TPY</t>
  </si>
  <si>
    <t>VOC TPY</t>
  </si>
  <si>
    <t>CO TPY</t>
  </si>
  <si>
    <t>PM10 TPY</t>
  </si>
  <si>
    <t>NH3 TPY</t>
  </si>
  <si>
    <t>CSAO</t>
  </si>
  <si>
    <t>New Jersey</t>
  </si>
  <si>
    <t>default</t>
  </si>
  <si>
    <t>NJT</t>
  </si>
  <si>
    <t>SRNJ</t>
  </si>
  <si>
    <t>NYGL</t>
  </si>
  <si>
    <t>NYSW</t>
  </si>
  <si>
    <t>HIRR</t>
  </si>
  <si>
    <t>PATC</t>
  </si>
  <si>
    <t>SEPA</t>
  </si>
  <si>
    <t>CMSL</t>
  </si>
  <si>
    <t>WW</t>
  </si>
  <si>
    <t>ME</t>
  </si>
  <si>
    <t>SLRS</t>
  </si>
  <si>
    <t>EJR</t>
  </si>
  <si>
    <t>NJRC</t>
  </si>
  <si>
    <t>NYNJ</t>
  </si>
  <si>
    <t>PATH</t>
  </si>
  <si>
    <t>PJR</t>
  </si>
  <si>
    <t>BDRV</t>
  </si>
  <si>
    <t>BRW</t>
  </si>
  <si>
    <t>RCRY</t>
  </si>
  <si>
    <t>USG</t>
  </si>
  <si>
    <t>RVCR</t>
  </si>
  <si>
    <t>SIRR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</si>
  <si>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Email from Mark Jannsen of ERTAC, Class23_2016_V.55_depupdate2.xlsx,  September 5, 2018</t>
    </r>
  </si>
  <si>
    <t>TABLE 6</t>
  </si>
  <si>
    <t>2016 ERTAC YARD FUEL USE BASED ON INFORMATION FR NJDEP, CLASS 1 RAILROADS AND ERTAC STUDY</t>
  </si>
  <si>
    <t>Yard.Count</t>
  </si>
  <si>
    <t>eis.facility.id</t>
  </si>
  <si>
    <t>fips</t>
  </si>
  <si>
    <t>Owner</t>
  </si>
  <si>
    <t>Yard Name</t>
  </si>
  <si>
    <t>site.latitude</t>
  </si>
  <si>
    <t>site.longitude</t>
  </si>
  <si>
    <t>address</t>
  </si>
  <si>
    <t>city</t>
  </si>
  <si>
    <t>zip.code</t>
  </si>
  <si>
    <t>Pollutant</t>
  </si>
  <si>
    <t>2014 Estimate</t>
  </si>
  <si>
    <t>2014 Unit</t>
  </si>
  <si>
    <t>First_RROW</t>
  </si>
  <si>
    <t>National Fraction</t>
  </si>
  <si>
    <t>2016 DefaultYard Fuel Use</t>
  </si>
  <si>
    <t>Aprox Switchers</t>
  </si>
  <si>
    <t>Supplied Activity</t>
  </si>
  <si>
    <t>Supplied Fuel use</t>
  </si>
  <si>
    <t>Final 2016 Fuel Use</t>
  </si>
  <si>
    <t>2016 Nox Tons/Year</t>
  </si>
  <si>
    <t>2016 PM10 Tons/Year</t>
  </si>
  <si>
    <t>2016 PM2.5 Tons/Year</t>
  </si>
  <si>
    <t>2016 HC Tons/Year</t>
  </si>
  <si>
    <t>2016 VOC Tons/Year</t>
  </si>
  <si>
    <t>2016 CO Tons/Year</t>
  </si>
  <si>
    <t>2016 SO2 Tons/Year</t>
  </si>
  <si>
    <t>2016 NH3 Tons/Year</t>
  </si>
  <si>
    <t>2016 CO2 Tons/Year</t>
  </si>
  <si>
    <t>Comments</t>
  </si>
  <si>
    <t>Atlantic City</t>
  </si>
  <si>
    <t>1 atlantic city expressway</t>
  </si>
  <si>
    <t>atlantic city</t>
  </si>
  <si>
    <t>08401</t>
  </si>
  <si>
    <t>Ridgefield Park</t>
  </si>
  <si>
    <t>47 bergen turnpike</t>
  </si>
  <si>
    <t>CSXT</t>
  </si>
  <si>
    <t>Little Ferry</t>
  </si>
  <si>
    <t>2200 83rd st</t>
  </si>
  <si>
    <t>AIS_NEEDED_1375</t>
  </si>
  <si>
    <t>07160</t>
  </si>
  <si>
    <t>518 neck rd</t>
  </si>
  <si>
    <t>burlington</t>
  </si>
  <si>
    <t>08016-2116</t>
  </si>
  <si>
    <t>AIS_NEEDED_1371</t>
  </si>
  <si>
    <t xml:space="preserve">burlington </t>
  </si>
  <si>
    <t>PAVONIA</t>
  </si>
  <si>
    <t>1516 river ave</t>
  </si>
  <si>
    <t>camden</t>
  </si>
  <si>
    <t>08105-3914</t>
  </si>
  <si>
    <t>AIS_NEEDED_1372</t>
  </si>
  <si>
    <t>Millville</t>
  </si>
  <si>
    <t>98 north ladow ave</t>
  </si>
  <si>
    <t>millville</t>
  </si>
  <si>
    <t>08332-1410</t>
  </si>
  <si>
    <t>AIS_NEEDED_1373</t>
  </si>
  <si>
    <t>Brills</t>
  </si>
  <si>
    <t>Hawkins st/611 delancy st</t>
  </si>
  <si>
    <t>Newark</t>
  </si>
  <si>
    <t>Waverly</t>
  </si>
  <si>
    <t>200 US highway 1 &amp; 9</t>
  </si>
  <si>
    <t>OAK ISLAND</t>
  </si>
  <si>
    <t>611 delancy st</t>
  </si>
  <si>
    <t>newark</t>
  </si>
  <si>
    <t>Port Newark</t>
  </si>
  <si>
    <t>corbin st 1000  south of north fleet st</t>
  </si>
  <si>
    <t>Doremus</t>
  </si>
  <si>
    <t>861 Doremus ave</t>
  </si>
  <si>
    <t>Expressrail Newark</t>
  </si>
  <si>
    <t>241 calcutta st</t>
  </si>
  <si>
    <t>AIS_NEEDED_1361</t>
  </si>
  <si>
    <t>07114</t>
  </si>
  <si>
    <t>AIS_NEEDED_1363</t>
  </si>
  <si>
    <t>Budweiser</t>
  </si>
  <si>
    <t>AIS_NEEDED_1364</t>
  </si>
  <si>
    <t>AIS_NEEDED_1366</t>
  </si>
  <si>
    <t>Oak Island</t>
  </si>
  <si>
    <t>AIS_NEEDED_1367</t>
  </si>
  <si>
    <t>AIS_NEEDED_1368</t>
  </si>
  <si>
    <t>corbin st 1000' south of north fleet st</t>
  </si>
  <si>
    <t>AIS_NEEDED_1385</t>
  </si>
  <si>
    <t>Paulsboro</t>
  </si>
  <si>
    <t>240 west jefferson st</t>
  </si>
  <si>
    <t>paulsboro</t>
  </si>
  <si>
    <t>AIS_NEEDED_1374</t>
  </si>
  <si>
    <t>08066</t>
  </si>
  <si>
    <t>Bayonne</t>
  </si>
  <si>
    <t>Kull Rd Bayonne NJ 07002</t>
  </si>
  <si>
    <t>Greenville</t>
  </si>
  <si>
    <t>Colony rd</t>
  </si>
  <si>
    <t>jersey city</t>
  </si>
  <si>
    <t>Hoboken</t>
  </si>
  <si>
    <t>newark &amp; belleville turnpike</t>
  </si>
  <si>
    <t>hoboken</t>
  </si>
  <si>
    <t>Kearny (Meadows IMF)</t>
  </si>
  <si>
    <t>1148 newark turnpike</t>
  </si>
  <si>
    <t>kearny</t>
  </si>
  <si>
    <t>North Bergen</t>
  </si>
  <si>
    <t>6201 Tonnelle Avenue</t>
  </si>
  <si>
    <t>South Kearny</t>
  </si>
  <si>
    <t>700 OLD FISH HOUSE RD</t>
  </si>
  <si>
    <t>KEARNY</t>
  </si>
  <si>
    <t>AIS_NEEDED_1324</t>
  </si>
  <si>
    <t>NS</t>
  </si>
  <si>
    <t>CROXTON</t>
  </si>
  <si>
    <t>AIS_NEEDED_1360</t>
  </si>
  <si>
    <t>Rt 169 &amp; Ave F</t>
  </si>
  <si>
    <t>07002</t>
  </si>
  <si>
    <t>AIS_NEEDED_1376</t>
  </si>
  <si>
    <t xml:space="preserve">700 OLD FISH HOUSE RD </t>
  </si>
  <si>
    <t>07032</t>
  </si>
  <si>
    <t>AIS_NEEDED_1377</t>
  </si>
  <si>
    <t>07047</t>
  </si>
  <si>
    <t>AIS_NEEDED_1378</t>
  </si>
  <si>
    <t>AIS_NEEDED_1381</t>
  </si>
  <si>
    <t>07030</t>
  </si>
  <si>
    <t>AIS_NEEDED_1382</t>
  </si>
  <si>
    <t>AIS_NEEDED_1386</t>
  </si>
  <si>
    <t>07305</t>
  </si>
  <si>
    <t>Browns</t>
  </si>
  <si>
    <t>4950 bordentown ave</t>
  </si>
  <si>
    <t>old bridge</t>
  </si>
  <si>
    <t>08857-1724</t>
  </si>
  <si>
    <t>Metuchen</t>
  </si>
  <si>
    <t>141 whitman</t>
  </si>
  <si>
    <t>edison</t>
  </si>
  <si>
    <t>Port Reading</t>
  </si>
  <si>
    <t>600 port reading rd</t>
  </si>
  <si>
    <t>port reading</t>
  </si>
  <si>
    <t>AIS_NEEDED_1362</t>
  </si>
  <si>
    <t>AIS_NEEDED_1365</t>
  </si>
  <si>
    <t>08837</t>
  </si>
  <si>
    <t>AIS_NEEDED_1369</t>
  </si>
  <si>
    <t xml:space="preserve">Port Reading </t>
  </si>
  <si>
    <t xml:space="preserve">port reading </t>
  </si>
  <si>
    <t>07064</t>
  </si>
  <si>
    <t>Port Morris</t>
  </si>
  <si>
    <t>30 canal st</t>
  </si>
  <si>
    <t>port morris</t>
  </si>
  <si>
    <t>AIS_NEEDED_1380</t>
  </si>
  <si>
    <t>07850</t>
  </si>
  <si>
    <t>Manville</t>
  </si>
  <si>
    <t>999 manville ave</t>
  </si>
  <si>
    <t>manville</t>
  </si>
  <si>
    <t>08835-2457</t>
  </si>
  <si>
    <t>Raritan</t>
  </si>
  <si>
    <t>24 johnson drive</t>
  </si>
  <si>
    <t>raritan</t>
  </si>
  <si>
    <t>AIS_NEEDED_1370</t>
  </si>
  <si>
    <t>AIS_NEEDED_1383</t>
  </si>
  <si>
    <t>08869</t>
  </si>
  <si>
    <t>Expressrail Elizabeth</t>
  </si>
  <si>
    <t>2380 Tripoli St</t>
  </si>
  <si>
    <t>elizabeth</t>
  </si>
  <si>
    <t>07201-3021</t>
  </si>
  <si>
    <t xml:space="preserve">Elizabethport </t>
  </si>
  <si>
    <t>454 York st</t>
  </si>
  <si>
    <t>AIS_NEEDED_1325</t>
  </si>
  <si>
    <t>ERAIL</t>
  </si>
  <si>
    <t>AIS_NEEDED_1379</t>
  </si>
  <si>
    <t>Trumbull</t>
  </si>
  <si>
    <t>07201</t>
  </si>
  <si>
    <t>AIS_NEEDED_1387</t>
  </si>
  <si>
    <t>2380 Tripoli St &amp; formosa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</si>
  <si>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Email from Mark Jannsen of ERTAC to James Koroniades of NJDEP, ERTAC_RAIL_YARDS_2016_v89_Nov28_2018.xlsxClass23_2016_V.55_depupdate2.xlsx,  November 28, 2018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</si>
  <si>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ERTAC or EPA modified that results of this table for 2017 since it does not match Nei yard emissions .  NJDEP has not been able to receive this updated information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</si>
</sst>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0"/>
    <numFmt numFmtId="165" formatCode="0.0"/>
    <numFmt numFmtId="166" formatCode="#,##0.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51" applyNumberFormat="0" applyFill="0" applyAlignment="0" applyProtection="0"/>
    <xf numFmtId="0" fontId="9" fillId="0" borderId="52" applyNumberFormat="0" applyFill="0" applyAlignment="0" applyProtection="0"/>
    <xf numFmtId="0" fontId="10" fillId="0" borderId="5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54" applyNumberFormat="0" applyAlignment="0" applyProtection="0"/>
    <xf numFmtId="0" fontId="14" fillId="7" borderId="55" applyNumberFormat="0" applyAlignment="0" applyProtection="0"/>
    <xf numFmtId="0" fontId="15" fillId="7" borderId="54" applyNumberFormat="0" applyAlignment="0" applyProtection="0"/>
    <xf numFmtId="0" fontId="16" fillId="0" borderId="56" applyNumberFormat="0" applyFill="0" applyAlignment="0" applyProtection="0"/>
    <xf numFmtId="0" fontId="17" fillId="8" borderId="57" applyNumberFormat="0" applyAlignment="0" applyProtection="0"/>
    <xf numFmtId="0" fontId="18" fillId="0" borderId="0" applyNumberFormat="0" applyFill="0" applyBorder="0" applyAlignment="0" applyProtection="0"/>
    <xf numFmtId="0" fontId="6" fillId="9" borderId="58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59" applyNumberFormat="0" applyFill="0" applyAlignment="0" applyProtection="0"/>
    <xf numFmtId="0" fontId="2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23" fillId="0" borderId="0"/>
  </cellStyleXfs>
  <cellXfs count="1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7" xfId="0" applyFont="1" applyBorder="1"/>
    <xf numFmtId="0" fontId="4" fillId="0" borderId="18" xfId="0" applyFont="1" applyBorder="1" applyAlignment="1">
      <alignment wrapText="1"/>
    </xf>
    <xf numFmtId="0" fontId="0" fillId="0" borderId="18" xfId="0" applyBorder="1"/>
    <xf numFmtId="0" fontId="0" fillId="0" borderId="20" xfId="0" applyBorder="1"/>
    <xf numFmtId="0" fontId="0" fillId="0" borderId="0" xfId="0" applyBorder="1"/>
    <xf numFmtId="0" fontId="4" fillId="0" borderId="21" xfId="0" applyFont="1" applyBorder="1" applyAlignment="1">
      <alignment wrapText="1"/>
    </xf>
    <xf numFmtId="0" fontId="0" fillId="0" borderId="21" xfId="0" applyBorder="1"/>
    <xf numFmtId="4" fontId="0" fillId="0" borderId="22" xfId="0" applyNumberFormat="1" applyBorder="1"/>
    <xf numFmtId="0" fontId="0" fillId="0" borderId="23" xfId="0" applyBorder="1"/>
    <xf numFmtId="0" fontId="0" fillId="0" borderId="22" xfId="0" applyBorder="1"/>
    <xf numFmtId="0" fontId="0" fillId="0" borderId="1" xfId="0" quotePrefix="1" applyBorder="1"/>
    <xf numFmtId="0" fontId="5" fillId="0" borderId="2" xfId="0" applyFont="1" applyBorder="1"/>
    <xf numFmtId="0" fontId="0" fillId="0" borderId="7" xfId="0" quotePrefix="1" applyBorder="1"/>
    <xf numFmtId="0" fontId="5" fillId="0" borderId="8" xfId="0" applyFont="1" applyBorder="1"/>
    <xf numFmtId="2" fontId="0" fillId="0" borderId="8" xfId="0" applyNumberFormat="1" applyBorder="1"/>
    <xf numFmtId="0" fontId="5" fillId="0" borderId="7" xfId="0" quotePrefix="1" applyFont="1" applyBorder="1"/>
    <xf numFmtId="0" fontId="5" fillId="0" borderId="13" xfId="0" applyFont="1" applyBorder="1"/>
    <xf numFmtId="0" fontId="5" fillId="0" borderId="18" xfId="0" applyFont="1" applyBorder="1"/>
    <xf numFmtId="0" fontId="4" fillId="0" borderId="8" xfId="0" applyFont="1" applyBorder="1" applyAlignment="1">
      <alignment wrapText="1"/>
    </xf>
    <xf numFmtId="0" fontId="0" fillId="0" borderId="30" xfId="0" applyBorder="1"/>
    <xf numFmtId="0" fontId="5" fillId="0" borderId="30" xfId="0" applyFont="1" applyBorder="1"/>
    <xf numFmtId="0" fontId="0" fillId="0" borderId="27" xfId="0" applyBorder="1"/>
    <xf numFmtId="0" fontId="5" fillId="0" borderId="27" xfId="0" applyFont="1" applyBorder="1"/>
    <xf numFmtId="2" fontId="0" fillId="0" borderId="13" xfId="0" applyNumberFormat="1" applyBorder="1"/>
    <xf numFmtId="0" fontId="0" fillId="0" borderId="0" xfId="0" applyFill="1" applyBorder="1"/>
    <xf numFmtId="164" fontId="0" fillId="0" borderId="0" xfId="0" applyNumberFormat="1" applyFill="1" applyBorder="1"/>
    <xf numFmtId="3" fontId="0" fillId="0" borderId="0" xfId="0" applyNumberForma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5" fontId="3" fillId="0" borderId="0" xfId="0" applyNumberFormat="1" applyFont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3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4" xfId="0" applyBorder="1"/>
    <xf numFmtId="2" fontId="0" fillId="0" borderId="2" xfId="0" applyNumberFormat="1" applyBorder="1"/>
    <xf numFmtId="2" fontId="0" fillId="0" borderId="5" xfId="0" applyNumberFormat="1" applyBorder="1"/>
    <xf numFmtId="2" fontId="0" fillId="0" borderId="10" xfId="0" applyNumberFormat="1" applyBorder="1"/>
    <xf numFmtId="2" fontId="0" fillId="0" borderId="15" xfId="0" applyNumberFormat="1" applyBorder="1"/>
    <xf numFmtId="2" fontId="0" fillId="0" borderId="47" xfId="0" applyNumberFormat="1" applyBorder="1"/>
    <xf numFmtId="2" fontId="0" fillId="0" borderId="48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47" xfId="0" applyNumberFormat="1" applyBorder="1"/>
    <xf numFmtId="164" fontId="0" fillId="0" borderId="48" xfId="0" applyNumberFormat="1" applyBorder="1"/>
    <xf numFmtId="164" fontId="0" fillId="0" borderId="9" xfId="0" applyNumberFormat="1" applyBorder="1"/>
    <xf numFmtId="164" fontId="0" fillId="0" borderId="14" xfId="0" applyNumberFormat="1" applyBorder="1"/>
    <xf numFmtId="0" fontId="0" fillId="0" borderId="23" xfId="0" applyFill="1" applyBorder="1"/>
    <xf numFmtId="165" fontId="0" fillId="0" borderId="23" xfId="0" applyNumberFormat="1" applyBorder="1"/>
    <xf numFmtId="165" fontId="0" fillId="0" borderId="18" xfId="0" applyNumberFormat="1" applyBorder="1"/>
    <xf numFmtId="165" fontId="0" fillId="0" borderId="40" xfId="0" applyNumberFormat="1" applyBorder="1"/>
    <xf numFmtId="164" fontId="0" fillId="0" borderId="23" xfId="0" applyNumberFormat="1" applyBorder="1"/>
    <xf numFmtId="164" fontId="0" fillId="0" borderId="18" xfId="0" applyNumberFormat="1" applyBorder="1"/>
    <xf numFmtId="164" fontId="0" fillId="0" borderId="40" xfId="0" applyNumberFormat="1" applyBorder="1"/>
    <xf numFmtId="49" fontId="1" fillId="34" borderId="8" xfId="0" applyNumberFormat="1" applyFont="1" applyFill="1" applyBorder="1" applyProtection="1">
      <protection locked="0"/>
    </xf>
    <xf numFmtId="0" fontId="1" fillId="34" borderId="30" xfId="0" applyFont="1" applyFill="1" applyBorder="1"/>
    <xf numFmtId="1" fontId="1" fillId="34" borderId="8" xfId="0" applyNumberFormat="1" applyFont="1" applyFill="1" applyBorder="1"/>
    <xf numFmtId="1" fontId="1" fillId="34" borderId="30" xfId="0" applyNumberFormat="1" applyFont="1" applyFill="1" applyBorder="1"/>
    <xf numFmtId="0" fontId="1" fillId="35" borderId="8" xfId="0" applyFont="1" applyFill="1" applyBorder="1"/>
    <xf numFmtId="1" fontId="1" fillId="35" borderId="30" xfId="0" applyNumberFormat="1" applyFont="1" applyFill="1" applyBorder="1"/>
    <xf numFmtId="0" fontId="1" fillId="36" borderId="8" xfId="0" applyFont="1" applyFill="1" applyBorder="1"/>
    <xf numFmtId="2" fontId="1" fillId="37" borderId="30" xfId="0" applyNumberFormat="1" applyFont="1" applyFill="1" applyBorder="1"/>
    <xf numFmtId="164" fontId="1" fillId="37" borderId="30" xfId="0" applyNumberFormat="1" applyFont="1" applyFill="1" applyBorder="1"/>
    <xf numFmtId="1" fontId="1" fillId="0" borderId="0" xfId="0" applyNumberFormat="1" applyFont="1"/>
    <xf numFmtId="2" fontId="0" fillId="37" borderId="61" xfId="0" applyNumberFormat="1" applyFill="1" applyBorder="1"/>
    <xf numFmtId="0" fontId="0" fillId="35" borderId="61" xfId="0" applyFill="1" applyBorder="1"/>
    <xf numFmtId="1" fontId="0" fillId="0" borderId="0" xfId="0" applyNumberFormat="1"/>
    <xf numFmtId="164" fontId="0" fillId="37" borderId="62" xfId="0" applyNumberFormat="1" applyFill="1" applyBorder="1"/>
    <xf numFmtId="1" fontId="0" fillId="35" borderId="61" xfId="0" applyNumberFormat="1" applyFill="1" applyBorder="1"/>
    <xf numFmtId="164" fontId="0" fillId="37" borderId="61" xfId="0" applyNumberFormat="1" applyFill="1" applyBorder="1"/>
    <xf numFmtId="49" fontId="0" fillId="34" borderId="60" xfId="0" applyNumberFormat="1" applyFill="1" applyBorder="1" applyProtection="1">
      <protection locked="0"/>
    </xf>
    <xf numFmtId="0" fontId="0" fillId="36" borderId="61" xfId="0" applyFill="1" applyBorder="1"/>
    <xf numFmtId="0" fontId="0" fillId="34" borderId="61" xfId="0" applyFill="1" applyBorder="1"/>
    <xf numFmtId="166" fontId="0" fillId="0" borderId="22" xfId="0" applyNumberFormat="1" applyBorder="1"/>
    <xf numFmtId="166" fontId="0" fillId="0" borderId="2" xfId="0" applyNumberFormat="1" applyBorder="1"/>
    <xf numFmtId="166" fontId="0" fillId="0" borderId="9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24" xfId="0" applyNumberFormat="1" applyBorder="1"/>
    <xf numFmtId="166" fontId="0" fillId="0" borderId="8" xfId="0" applyNumberFormat="1" applyBorder="1"/>
    <xf numFmtId="166" fontId="0" fillId="0" borderId="25" xfId="0" applyNumberFormat="1" applyBorder="1"/>
    <xf numFmtId="166" fontId="0" fillId="0" borderId="26" xfId="0" applyNumberFormat="1" applyBorder="1"/>
    <xf numFmtId="166" fontId="0" fillId="0" borderId="27" xfId="0" applyNumberFormat="1" applyBorder="1"/>
    <xf numFmtId="166" fontId="0" fillId="0" borderId="28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0" fillId="0" borderId="18" xfId="0" applyNumberFormat="1" applyBorder="1"/>
    <xf numFmtId="166" fontId="0" fillId="0" borderId="4" xfId="0" applyNumberFormat="1" applyBorder="1"/>
    <xf numFmtId="166" fontId="0" fillId="0" borderId="32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166" fontId="0" fillId="0" borderId="33" xfId="0" applyNumberFormat="1" applyBorder="1"/>
    <xf numFmtId="166" fontId="0" fillId="0" borderId="34" xfId="0" applyNumberFormat="1" applyBorder="1"/>
    <xf numFmtId="166" fontId="0" fillId="0" borderId="35" xfId="0" applyNumberFormat="1" applyBorder="1"/>
    <xf numFmtId="166" fontId="0" fillId="0" borderId="13" xfId="0" applyNumberFormat="1" applyBorder="1"/>
    <xf numFmtId="166" fontId="0" fillId="0" borderId="36" xfId="0" applyNumberFormat="1" applyBorder="1"/>
    <xf numFmtId="2" fontId="0" fillId="0" borderId="0" xfId="0" applyNumberFormat="1"/>
    <xf numFmtId="0" fontId="1" fillId="0" borderId="10" xfId="0" applyFont="1" applyBorder="1"/>
    <xf numFmtId="0" fontId="1" fillId="0" borderId="8" xfId="0" applyFont="1" applyBorder="1"/>
    <xf numFmtId="0" fontId="1" fillId="0" borderId="7" xfId="0" applyFont="1" applyBorder="1"/>
    <xf numFmtId="0" fontId="2" fillId="0" borderId="41" xfId="0" applyFont="1" applyBorder="1"/>
    <xf numFmtId="164" fontId="0" fillId="0" borderId="16" xfId="0" applyNumberFormat="1" applyBorder="1"/>
    <xf numFmtId="164" fontId="0" fillId="0" borderId="11" xfId="0" applyNumberFormat="1" applyBorder="1"/>
    <xf numFmtId="2" fontId="0" fillId="0" borderId="49" xfId="0" applyNumberFormat="1" applyBorder="1"/>
    <xf numFmtId="164" fontId="0" fillId="0" borderId="6" xfId="0" applyNumberFormat="1" applyBorder="1"/>
    <xf numFmtId="2" fontId="0" fillId="0" borderId="12" xfId="0" applyNumberFormat="1" applyBorder="1"/>
    <xf numFmtId="0" fontId="0" fillId="0" borderId="64" xfId="0" applyBorder="1"/>
    <xf numFmtId="2" fontId="0" fillId="0" borderId="7" xfId="0" applyNumberFormat="1" applyBorder="1"/>
    <xf numFmtId="49" fontId="0" fillId="34" borderId="63" xfId="0" applyNumberFormat="1" applyFont="1" applyFill="1" applyBorder="1" applyProtection="1">
      <protection locked="0"/>
    </xf>
    <xf numFmtId="2" fontId="0" fillId="0" borderId="1" xfId="0" applyNumberFormat="1" applyBorder="1"/>
    <xf numFmtId="164" fontId="0" fillId="0" borderId="46" xfId="0" applyNumberFormat="1" applyBorder="1"/>
    <xf numFmtId="0" fontId="0" fillId="0" borderId="0" xfId="0"/>
    <xf numFmtId="0" fontId="1" fillId="0" borderId="0" xfId="0" applyFont="1"/>
    <xf numFmtId="0" fontId="0" fillId="0" borderId="8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23" xfId="0" quotePrefix="1" applyFont="1" applyBorder="1" applyAlignment="1">
      <alignment wrapText="1"/>
    </xf>
    <xf numFmtId="0" fontId="0" fillId="0" borderId="18" xfId="0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49A796DD-828F-420D-8818-B19CEC96BCB5}"/>
    <cellStyle name="60% - Accent2 2" xfId="37" xr:uid="{F5DEBFB9-B3C5-4038-9B30-7B87C62BD6FD}"/>
    <cellStyle name="60% - Accent3 2" xfId="38" xr:uid="{A64A9DB7-5504-4CBE-9091-BA268DD0FF94}"/>
    <cellStyle name="60% - Accent4 2" xfId="39" xr:uid="{5885AC3C-466F-4E0B-98FA-D92220D597CE}"/>
    <cellStyle name="60% - Accent5 2" xfId="40" xr:uid="{1EAA8DA9-3CBD-412E-AB12-E0299CA88F0F}"/>
    <cellStyle name="60% - Accent6 2" xfId="41" xr:uid="{AE3CD1F1-2E57-461B-BC44-5382A7413A8D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A620BA79-DC52-4F92-8DDB-F4C2AA6EBB3E}"/>
    <cellStyle name="Normal" xfId="0" builtinId="0"/>
    <cellStyle name="Normal 2" xfId="43" xr:uid="{BF53F7D5-FC65-4CE8-A98C-0D0CC03F3E66}"/>
    <cellStyle name="Normal 2 2" xfId="42" xr:uid="{D27C8A54-B1AD-46D3-8D72-2F334429CB2B}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7175B15-B3AB-4438-AC96-EEDAD7E92A4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&amp;2020\Class23_2016_V.55_depupdate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_Sheet"/>
      <sheetName val="Fuel Use"/>
      <sheetName val="Emission Rates"/>
      <sheetName val="State_Pivot"/>
      <sheetName val="Mark_Lookup"/>
      <sheetName val="Commuter List"/>
      <sheetName val="County List"/>
    </sheetNames>
    <sheetDataSet>
      <sheetData sheetId="0"/>
      <sheetData sheetId="1">
        <row r="2">
          <cell r="A2" t="str">
            <v>AA</v>
          </cell>
          <cell r="B2">
            <v>52.450828000000001</v>
          </cell>
          <cell r="C2">
            <v>52.450828000000001</v>
          </cell>
          <cell r="D2">
            <v>142400.71404039123</v>
          </cell>
          <cell r="E2"/>
          <cell r="F2"/>
          <cell r="G2">
            <v>142400.71404039123</v>
          </cell>
        </row>
        <row r="3">
          <cell r="A3" t="str">
            <v>AB</v>
          </cell>
          <cell r="B3">
            <v>30.560563000000002</v>
          </cell>
          <cell r="C3">
            <v>30.560563000000002</v>
          </cell>
          <cell r="D3">
            <v>82970.015128767089</v>
          </cell>
          <cell r="E3"/>
          <cell r="F3"/>
          <cell r="G3">
            <v>82970.015128767089</v>
          </cell>
        </row>
        <row r="4">
          <cell r="A4" t="str">
            <v>ABR</v>
          </cell>
          <cell r="B4">
            <v>20.199627</v>
          </cell>
          <cell r="C4">
            <v>20.199627</v>
          </cell>
          <cell r="D4">
            <v>54840.722593541628</v>
          </cell>
          <cell r="E4"/>
          <cell r="F4"/>
          <cell r="G4">
            <v>54840.722593541628</v>
          </cell>
        </row>
        <row r="5">
          <cell r="A5" t="str">
            <v>ABS</v>
          </cell>
          <cell r="B5">
            <v>103.18754</v>
          </cell>
          <cell r="C5">
            <v>103.18754</v>
          </cell>
          <cell r="D5">
            <v>280147.7104626724</v>
          </cell>
          <cell r="E5"/>
          <cell r="F5"/>
          <cell r="G5">
            <v>280147.7104626724</v>
          </cell>
        </row>
        <row r="6">
          <cell r="A6" t="str">
            <v>ABWR</v>
          </cell>
          <cell r="B6">
            <v>7.3250710000000003</v>
          </cell>
          <cell r="C6">
            <v>7.3250710000000003</v>
          </cell>
          <cell r="D6">
            <v>19887.109137658659</v>
          </cell>
          <cell r="E6"/>
          <cell r="F6"/>
          <cell r="G6">
            <v>19887.109137658659</v>
          </cell>
        </row>
        <row r="7">
          <cell r="A7" t="str">
            <v>ACEX</v>
          </cell>
          <cell r="B7">
            <v>88.78955400000001</v>
          </cell>
          <cell r="C7">
            <v>0</v>
          </cell>
          <cell r="D7">
            <v>0</v>
          </cell>
          <cell r="E7">
            <v>0</v>
          </cell>
          <cell r="F7"/>
          <cell r="G7">
            <v>0</v>
          </cell>
        </row>
        <row r="8">
          <cell r="A8" t="str">
            <v>ACJR</v>
          </cell>
          <cell r="B8">
            <v>6.0271150000000002</v>
          </cell>
          <cell r="C8">
            <v>6.0271150000000002</v>
          </cell>
          <cell r="D8">
            <v>16363.239863507066</v>
          </cell>
          <cell r="E8"/>
          <cell r="F8"/>
          <cell r="G8">
            <v>16363.239863507066</v>
          </cell>
        </row>
        <row r="9">
          <cell r="A9" t="str">
            <v>ACWR</v>
          </cell>
          <cell r="B9">
            <v>139.257093</v>
          </cell>
          <cell r="C9">
            <v>139.257093</v>
          </cell>
          <cell r="D9">
            <v>378074.28852008149</v>
          </cell>
          <cell r="E9"/>
          <cell r="F9"/>
          <cell r="G9">
            <v>378074.28852008149</v>
          </cell>
        </row>
        <row r="10">
          <cell r="A10" t="str">
            <v>ADBF</v>
          </cell>
          <cell r="B10">
            <v>16.571632999999999</v>
          </cell>
          <cell r="C10">
            <v>16.571632999999999</v>
          </cell>
          <cell r="D10">
            <v>44990.946034547072</v>
          </cell>
          <cell r="E10"/>
          <cell r="F10"/>
          <cell r="G10">
            <v>44990.946034547072</v>
          </cell>
        </row>
        <row r="11">
          <cell r="A11" t="str">
            <v>ADIX</v>
          </cell>
          <cell r="B11">
            <v>62.245666</v>
          </cell>
          <cell r="C11">
            <v>62.245666</v>
          </cell>
          <cell r="D11">
            <v>168993.08594937154</v>
          </cell>
          <cell r="E11"/>
          <cell r="F11"/>
          <cell r="G11">
            <v>168993.08594937154</v>
          </cell>
        </row>
        <row r="12">
          <cell r="A12" t="str">
            <v>AERC</v>
          </cell>
          <cell r="B12">
            <v>67.142354999999995</v>
          </cell>
          <cell r="C12">
            <v>67.142354999999995</v>
          </cell>
          <cell r="D12">
            <v>182287.28999956744</v>
          </cell>
          <cell r="E12"/>
          <cell r="F12"/>
          <cell r="G12">
            <v>182287.28999956744</v>
          </cell>
        </row>
        <row r="13">
          <cell r="A13" t="str">
            <v>AF</v>
          </cell>
          <cell r="B13">
            <v>24.516797999999998</v>
          </cell>
          <cell r="C13">
            <v>24.516797999999998</v>
          </cell>
          <cell r="D13">
            <v>66561.571557727075</v>
          </cell>
          <cell r="E13"/>
          <cell r="F13"/>
          <cell r="G13">
            <v>66561.571557727075</v>
          </cell>
        </row>
        <row r="14">
          <cell r="A14" t="str">
            <v>AGCR</v>
          </cell>
          <cell r="B14">
            <v>13.889889</v>
          </cell>
          <cell r="C14">
            <v>13.889889</v>
          </cell>
          <cell r="D14">
            <v>37710.178980239849</v>
          </cell>
          <cell r="E14"/>
          <cell r="F14"/>
          <cell r="G14">
            <v>37710.178980239849</v>
          </cell>
        </row>
        <row r="15">
          <cell r="A15" t="str">
            <v>AGR</v>
          </cell>
          <cell r="B15">
            <v>491.89278300000001</v>
          </cell>
          <cell r="C15">
            <v>491.89278300000001</v>
          </cell>
          <cell r="D15">
            <v>1335458.1081258664</v>
          </cell>
          <cell r="E15"/>
          <cell r="F15"/>
          <cell r="G15">
            <v>1335458.1081258664</v>
          </cell>
        </row>
        <row r="16">
          <cell r="A16" t="str">
            <v>AIKR</v>
          </cell>
          <cell r="B16">
            <v>18.235792</v>
          </cell>
          <cell r="C16">
            <v>18.235792</v>
          </cell>
          <cell r="D16">
            <v>49509.033525496568</v>
          </cell>
          <cell r="E16"/>
          <cell r="F16"/>
          <cell r="G16">
            <v>49509.033525496568</v>
          </cell>
        </row>
        <row r="17">
          <cell r="A17" t="str">
            <v>AKDN</v>
          </cell>
          <cell r="B17">
            <v>91.656858999999997</v>
          </cell>
          <cell r="C17">
            <v>91.656858999999997</v>
          </cell>
          <cell r="D17">
            <v>248842.63349092333</v>
          </cell>
          <cell r="E17"/>
          <cell r="F17"/>
          <cell r="G17">
            <v>248842.63349092333</v>
          </cell>
        </row>
        <row r="18">
          <cell r="A18" t="str">
            <v>AKMD</v>
          </cell>
          <cell r="B18">
            <v>133.487515</v>
          </cell>
          <cell r="C18">
            <v>133.487515</v>
          </cell>
          <cell r="D18">
            <v>362410.24548701948</v>
          </cell>
          <cell r="E18"/>
          <cell r="F18"/>
          <cell r="G18">
            <v>362410.24548701948</v>
          </cell>
        </row>
        <row r="19">
          <cell r="A19" t="str">
            <v>ALAB</v>
          </cell>
          <cell r="B19">
            <v>57.174687000000006</v>
          </cell>
          <cell r="C19">
            <v>57.174687000000006</v>
          </cell>
          <cell r="D19">
            <v>155225.69546158309</v>
          </cell>
          <cell r="E19"/>
          <cell r="F19"/>
          <cell r="G19">
            <v>155225.69546158309</v>
          </cell>
        </row>
        <row r="20">
          <cell r="A20" t="str">
            <v>ALLN</v>
          </cell>
          <cell r="B20">
            <v>4.2761440000000004</v>
          </cell>
          <cell r="C20">
            <v>4.2761440000000004</v>
          </cell>
          <cell r="D20">
            <v>11609.463227911954</v>
          </cell>
          <cell r="E20"/>
          <cell r="F20"/>
          <cell r="G20">
            <v>11609.463227911954</v>
          </cell>
        </row>
        <row r="21">
          <cell r="A21" t="str">
            <v>ALM</v>
          </cell>
          <cell r="B21">
            <v>57.845759999999999</v>
          </cell>
          <cell r="C21">
            <v>57.845759999999999</v>
          </cell>
          <cell r="D21">
            <v>157047.61664027689</v>
          </cell>
          <cell r="E21"/>
          <cell r="F21"/>
          <cell r="G21">
            <v>157047.61664027689</v>
          </cell>
        </row>
        <row r="22">
          <cell r="A22" t="str">
            <v>ALS</v>
          </cell>
          <cell r="B22">
            <v>35.723319000000004</v>
          </cell>
          <cell r="C22">
            <v>35.723319000000004</v>
          </cell>
          <cell r="D22">
            <v>96986.574425339408</v>
          </cell>
          <cell r="E22"/>
          <cell r="F22"/>
          <cell r="G22">
            <v>96986.574425339408</v>
          </cell>
        </row>
        <row r="23">
          <cell r="A23" t="str">
            <v>AM</v>
          </cell>
          <cell r="B23">
            <v>145.87077599999998</v>
          </cell>
          <cell r="C23">
            <v>145.87077599999998</v>
          </cell>
          <cell r="D23">
            <v>396030.02377819392</v>
          </cell>
          <cell r="E23"/>
          <cell r="F23"/>
          <cell r="G23">
            <v>396030.02377819392</v>
          </cell>
        </row>
        <row r="24">
          <cell r="A24" t="str">
            <v>AN</v>
          </cell>
          <cell r="B24">
            <v>98.081578000000007</v>
          </cell>
          <cell r="C24">
            <v>98.081578000000007</v>
          </cell>
          <cell r="D24">
            <v>266285.34332019184</v>
          </cell>
          <cell r="E24"/>
          <cell r="F24"/>
          <cell r="G24">
            <v>266285.34332019184</v>
          </cell>
        </row>
        <row r="25">
          <cell r="A25" t="str">
            <v>ANR</v>
          </cell>
          <cell r="B25">
            <v>17.897705999999999</v>
          </cell>
          <cell r="C25">
            <v>17.897705999999999</v>
          </cell>
          <cell r="D25">
            <v>48591.151203275462</v>
          </cell>
          <cell r="E25"/>
          <cell r="F25"/>
          <cell r="G25">
            <v>48591.151203275462</v>
          </cell>
        </row>
        <row r="26">
          <cell r="A26" t="str">
            <v>AO</v>
          </cell>
          <cell r="B26">
            <v>140.286462</v>
          </cell>
          <cell r="C26">
            <v>140.286462</v>
          </cell>
          <cell r="D26">
            <v>380868.9609056355</v>
          </cell>
          <cell r="E26"/>
          <cell r="F26"/>
          <cell r="G26">
            <v>380868.9609056355</v>
          </cell>
        </row>
        <row r="27">
          <cell r="A27" t="str">
            <v>AOK</v>
          </cell>
          <cell r="B27">
            <v>193.31172500000002</v>
          </cell>
          <cell r="C27">
            <v>193.31172500000002</v>
          </cell>
          <cell r="D27">
            <v>524829.2300052871</v>
          </cell>
          <cell r="E27"/>
          <cell r="F27"/>
          <cell r="G27">
            <v>524829.2300052871</v>
          </cell>
        </row>
        <row r="28">
          <cell r="A28" t="str">
            <v>AOR</v>
          </cell>
          <cell r="B28">
            <v>6.3460840000000003</v>
          </cell>
          <cell r="C28">
            <v>6.3460840000000003</v>
          </cell>
          <cell r="D28">
            <v>17229.220727655666</v>
          </cell>
          <cell r="E28"/>
          <cell r="F28"/>
          <cell r="G28">
            <v>17229.220727655666</v>
          </cell>
        </row>
        <row r="29">
          <cell r="A29" t="str">
            <v>APA</v>
          </cell>
          <cell r="B29">
            <v>47.479331000000002</v>
          </cell>
          <cell r="C29">
            <v>47.479331000000002</v>
          </cell>
          <cell r="D29">
            <v>128903.41095397164</v>
          </cell>
          <cell r="E29"/>
          <cell r="F29"/>
          <cell r="G29">
            <v>128903.41095397164</v>
          </cell>
        </row>
        <row r="30">
          <cell r="A30" t="str">
            <v>APD</v>
          </cell>
          <cell r="B30">
            <v>2.847051</v>
          </cell>
          <cell r="C30">
            <v>2.847051</v>
          </cell>
          <cell r="D30">
            <v>7729.5652093311073</v>
          </cell>
          <cell r="E30"/>
          <cell r="F30"/>
          <cell r="G30">
            <v>7729.5652093311073</v>
          </cell>
        </row>
        <row r="31">
          <cell r="A31" t="str">
            <v>APNC</v>
          </cell>
          <cell r="B31">
            <v>34.103109000000003</v>
          </cell>
          <cell r="C31">
            <v>34.103109000000003</v>
          </cell>
          <cell r="D31">
            <v>92587.80571771515</v>
          </cell>
          <cell r="E31"/>
          <cell r="F31"/>
          <cell r="G31">
            <v>92587.80571771515</v>
          </cell>
        </row>
        <row r="32">
          <cell r="A32" t="str">
            <v>AR</v>
          </cell>
          <cell r="B32">
            <v>47.496476999999999</v>
          </cell>
          <cell r="C32">
            <v>47.496476999999999</v>
          </cell>
          <cell r="D32">
            <v>128949.96127044971</v>
          </cell>
          <cell r="E32"/>
          <cell r="F32"/>
          <cell r="G32">
            <v>128949.96127044971</v>
          </cell>
        </row>
        <row r="33">
          <cell r="A33" t="str">
            <v>ARA</v>
          </cell>
          <cell r="B33">
            <v>15.9658</v>
          </cell>
          <cell r="C33">
            <v>15.9658</v>
          </cell>
          <cell r="D33">
            <v>43346.147371135463</v>
          </cell>
          <cell r="E33"/>
          <cell r="F33"/>
          <cell r="G33">
            <v>43346.147371135463</v>
          </cell>
        </row>
        <row r="34">
          <cell r="A34" t="str">
            <v>ARC</v>
          </cell>
          <cell r="B34">
            <v>20.365922000000001</v>
          </cell>
          <cell r="C34">
            <v>20.365922000000001</v>
          </cell>
          <cell r="D34">
            <v>55292.203106706205</v>
          </cell>
          <cell r="E34"/>
          <cell r="F34"/>
          <cell r="G34">
            <v>55292.203106706205</v>
          </cell>
        </row>
        <row r="35">
          <cell r="A35" t="str">
            <v>ARR</v>
          </cell>
          <cell r="B35">
            <v>564.72485300000005</v>
          </cell>
          <cell r="C35">
            <v>564.72485300000005</v>
          </cell>
          <cell r="D35">
            <v>1533192.6181137692</v>
          </cell>
          <cell r="E35"/>
          <cell r="F35"/>
          <cell r="G35">
            <v>1533192.6181137692</v>
          </cell>
        </row>
        <row r="36">
          <cell r="A36" t="str">
            <v>ARS</v>
          </cell>
          <cell r="B36">
            <v>64.317135999999991</v>
          </cell>
          <cell r="C36">
            <v>64.317135999999991</v>
          </cell>
          <cell r="D36">
            <v>174616.99730332094</v>
          </cell>
          <cell r="E36"/>
          <cell r="F36"/>
          <cell r="G36">
            <v>174616.99730332094</v>
          </cell>
        </row>
        <row r="37">
          <cell r="A37" t="str">
            <v>ARZC</v>
          </cell>
          <cell r="B37">
            <v>249.33950899999996</v>
          </cell>
          <cell r="C37">
            <v>249.33950899999996</v>
          </cell>
          <cell r="D37">
            <v>676941.15563019423</v>
          </cell>
          <cell r="E37"/>
          <cell r="F37"/>
          <cell r="G37">
            <v>676941.15563019423</v>
          </cell>
        </row>
        <row r="38">
          <cell r="A38" t="str">
            <v>ASRY</v>
          </cell>
          <cell r="B38">
            <v>57.651040999999999</v>
          </cell>
          <cell r="C38">
            <v>57.651040999999999</v>
          </cell>
          <cell r="D38">
            <v>156518.96674675698</v>
          </cell>
          <cell r="E38"/>
          <cell r="F38"/>
          <cell r="G38">
            <v>156518.96674675698</v>
          </cell>
        </row>
        <row r="39">
          <cell r="A39" t="str">
            <v>ASVX</v>
          </cell>
          <cell r="B39">
            <v>5.7424410000000004</v>
          </cell>
          <cell r="C39">
            <v>5.7424410000000004</v>
          </cell>
          <cell r="D39">
            <v>15590.367777126765</v>
          </cell>
          <cell r="E39"/>
          <cell r="F39"/>
          <cell r="G39">
            <v>15590.367777126765</v>
          </cell>
        </row>
        <row r="40">
          <cell r="A40" t="str">
            <v>ATLT</v>
          </cell>
          <cell r="B40">
            <v>47.107498</v>
          </cell>
          <cell r="C40">
            <v>47.107498</v>
          </cell>
          <cell r="D40">
            <v>127893.90763967161</v>
          </cell>
          <cell r="E40"/>
          <cell r="F40"/>
          <cell r="G40">
            <v>127893.90763967161</v>
          </cell>
        </row>
        <row r="41">
          <cell r="A41" t="str">
            <v>ATN</v>
          </cell>
          <cell r="B41">
            <v>120.16430699999999</v>
          </cell>
          <cell r="C41">
            <v>120.16430699999999</v>
          </cell>
          <cell r="D41">
            <v>326238.56994152279</v>
          </cell>
          <cell r="E41"/>
          <cell r="F41"/>
          <cell r="G41">
            <v>326238.56994152279</v>
          </cell>
        </row>
        <row r="42">
          <cell r="A42" t="str">
            <v>ATRG</v>
          </cell>
          <cell r="B42">
            <v>2.4007109999999998</v>
          </cell>
          <cell r="C42">
            <v>2.4007109999999998</v>
          </cell>
          <cell r="D42">
            <v>6517.7800549616049</v>
          </cell>
          <cell r="E42"/>
          <cell r="F42"/>
          <cell r="G42">
            <v>6517.7800549616049</v>
          </cell>
        </row>
        <row r="43">
          <cell r="A43" t="str">
            <v>ATW</v>
          </cell>
          <cell r="B43">
            <v>24.591460000000001</v>
          </cell>
          <cell r="C43">
            <v>24.591460000000001</v>
          </cell>
          <cell r="D43">
            <v>66764.274213091921</v>
          </cell>
          <cell r="E43"/>
          <cell r="F43"/>
          <cell r="G43">
            <v>66764.274213091921</v>
          </cell>
        </row>
        <row r="44">
          <cell r="A44" t="str">
            <v>AUT</v>
          </cell>
          <cell r="B44">
            <v>39.227120999999997</v>
          </cell>
          <cell r="C44">
            <v>39.227120999999997</v>
          </cell>
          <cell r="D44">
            <v>106499.17748007383</v>
          </cell>
          <cell r="E44"/>
          <cell r="F44"/>
          <cell r="G44">
            <v>106499.17748007383</v>
          </cell>
        </row>
        <row r="45">
          <cell r="A45" t="str">
            <v>AVR</v>
          </cell>
          <cell r="B45">
            <v>91.813036999999994</v>
          </cell>
          <cell r="C45">
            <v>91.813036999999994</v>
          </cell>
          <cell r="D45">
            <v>249266.64698251971</v>
          </cell>
          <cell r="E45"/>
          <cell r="F45"/>
          <cell r="G45">
            <v>249266.64698251971</v>
          </cell>
        </row>
        <row r="46">
          <cell r="A46" t="str">
            <v>AWRR</v>
          </cell>
          <cell r="B46">
            <v>168.176355</v>
          </cell>
          <cell r="C46">
            <v>168.176355</v>
          </cell>
          <cell r="D46">
            <v>456588.27419674519</v>
          </cell>
          <cell r="E46"/>
          <cell r="F46"/>
          <cell r="G46">
            <v>456588.27419674519</v>
          </cell>
        </row>
        <row r="47">
          <cell r="A47" t="str">
            <v>AWRY</v>
          </cell>
          <cell r="B47">
            <v>1.670966</v>
          </cell>
          <cell r="C47">
            <v>1.670966</v>
          </cell>
          <cell r="D47">
            <v>4536.5680697589059</v>
          </cell>
          <cell r="E47"/>
          <cell r="F47"/>
          <cell r="G47">
            <v>4536.5680697589059</v>
          </cell>
        </row>
        <row r="48">
          <cell r="A48" t="str">
            <v>AWW</v>
          </cell>
          <cell r="B48">
            <v>19.489025000000002</v>
          </cell>
          <cell r="C48">
            <v>19.489025000000002</v>
          </cell>
          <cell r="D48">
            <v>52911.482654783555</v>
          </cell>
          <cell r="E48"/>
          <cell r="F48"/>
          <cell r="G48">
            <v>52911.482654783555</v>
          </cell>
        </row>
        <row r="49">
          <cell r="A49" t="str">
            <v>AZCR</v>
          </cell>
          <cell r="B49">
            <v>38.397317000000001</v>
          </cell>
          <cell r="C49">
            <v>38.397317000000001</v>
          </cell>
          <cell r="D49">
            <v>104246.31157462858</v>
          </cell>
          <cell r="E49"/>
          <cell r="F49"/>
          <cell r="G49">
            <v>104246.31157462858</v>
          </cell>
        </row>
        <row r="50">
          <cell r="A50" t="str">
            <v>AZER</v>
          </cell>
          <cell r="B50">
            <v>278.63057900000001</v>
          </cell>
          <cell r="C50">
            <v>278.63057900000001</v>
          </cell>
          <cell r="D50">
            <v>756464.57674772339</v>
          </cell>
          <cell r="E50"/>
          <cell r="F50"/>
          <cell r="G50">
            <v>756464.57674772339</v>
          </cell>
        </row>
        <row r="51">
          <cell r="A51" t="str">
            <v>BAP</v>
          </cell>
          <cell r="B51">
            <v>27.136793999999998</v>
          </cell>
          <cell r="C51">
            <v>27.136793999999998</v>
          </cell>
          <cell r="D51">
            <v>73674.696658115747</v>
          </cell>
          <cell r="E51"/>
          <cell r="F51"/>
          <cell r="G51">
            <v>73674.696658115747</v>
          </cell>
        </row>
        <row r="52">
          <cell r="A52" t="str">
            <v>BART</v>
          </cell>
          <cell r="B52">
            <v>96.642015999999998</v>
          </cell>
          <cell r="C52">
            <v>96.642015999999998</v>
          </cell>
          <cell r="D52">
            <v>262377.02262208168</v>
          </cell>
          <cell r="E52"/>
          <cell r="F52"/>
          <cell r="G52">
            <v>262377.02262208168</v>
          </cell>
        </row>
        <row r="53">
          <cell r="A53" t="str">
            <v>BAYL</v>
          </cell>
          <cell r="B53">
            <v>147.316057</v>
          </cell>
          <cell r="C53">
            <v>147.316057</v>
          </cell>
          <cell r="D53">
            <v>399953.8712032339</v>
          </cell>
          <cell r="E53"/>
          <cell r="F53"/>
          <cell r="G53">
            <v>399953.8712032339</v>
          </cell>
        </row>
        <row r="54">
          <cell r="A54" t="str">
            <v>BB</v>
          </cell>
          <cell r="B54">
            <v>286.36674099999999</v>
          </cell>
          <cell r="C54">
            <v>286.36674099999999</v>
          </cell>
          <cell r="D54">
            <v>777467.77221171383</v>
          </cell>
          <cell r="E54"/>
          <cell r="F54"/>
          <cell r="G54">
            <v>777467.77221171383</v>
          </cell>
        </row>
        <row r="55">
          <cell r="A55" t="str">
            <v>BCLR</v>
          </cell>
          <cell r="B55">
            <v>45.776527000000002</v>
          </cell>
          <cell r="C55">
            <v>45.776527000000002</v>
          </cell>
          <cell r="D55">
            <v>124280.40470761011</v>
          </cell>
          <cell r="E55"/>
          <cell r="F55"/>
          <cell r="G55">
            <v>124280.40470761011</v>
          </cell>
        </row>
        <row r="56">
          <cell r="A56" t="str">
            <v>BCR</v>
          </cell>
          <cell r="B56">
            <v>69.783241000000004</v>
          </cell>
          <cell r="C56">
            <v>69.783241000000004</v>
          </cell>
          <cell r="D56">
            <v>189457.13014201997</v>
          </cell>
          <cell r="E56"/>
          <cell r="F56"/>
          <cell r="G56">
            <v>189457.13014201997</v>
          </cell>
        </row>
        <row r="57">
          <cell r="A57" t="str">
            <v>BDRV</v>
          </cell>
          <cell r="B57">
            <v>15.209226000000001</v>
          </cell>
          <cell r="C57">
            <v>15.209226000000001</v>
          </cell>
          <cell r="D57">
            <v>41292.096330713473</v>
          </cell>
          <cell r="E57"/>
          <cell r="F57"/>
          <cell r="G57">
            <v>41292.096330713473</v>
          </cell>
        </row>
        <row r="58">
          <cell r="A58" t="str">
            <v>BDTL</v>
          </cell>
          <cell r="B58">
            <v>3.0170340000000002</v>
          </cell>
          <cell r="C58">
            <v>3.0170340000000002</v>
          </cell>
          <cell r="D58">
            <v>8191.0584115876645</v>
          </cell>
          <cell r="E58"/>
          <cell r="F58"/>
          <cell r="G58">
            <v>8191.0584115876645</v>
          </cell>
        </row>
        <row r="59">
          <cell r="A59" t="str">
            <v>BDW</v>
          </cell>
          <cell r="B59">
            <v>30.308823</v>
          </cell>
          <cell r="C59">
            <v>30.308823</v>
          </cell>
          <cell r="D59">
            <v>82286.556790368166</v>
          </cell>
          <cell r="E59"/>
          <cell r="F59"/>
          <cell r="G59">
            <v>82286.556790368166</v>
          </cell>
        </row>
        <row r="60">
          <cell r="A60" t="str">
            <v>BEEM</v>
          </cell>
          <cell r="B60">
            <v>7.8086099999999998</v>
          </cell>
          <cell r="C60">
            <v>7.8086099999999998</v>
          </cell>
          <cell r="D60">
            <v>21199.887247975177</v>
          </cell>
          <cell r="E60"/>
          <cell r="F60"/>
          <cell r="G60">
            <v>21199.887247975177</v>
          </cell>
        </row>
        <row r="61">
          <cell r="A61" t="str">
            <v>BGCM</v>
          </cell>
          <cell r="B61">
            <v>77.552221000000003</v>
          </cell>
          <cell r="C61">
            <v>77.552221000000003</v>
          </cell>
          <cell r="D61">
            <v>210549.42442125457</v>
          </cell>
          <cell r="E61"/>
          <cell r="F61"/>
          <cell r="G61">
            <v>210549.42442125457</v>
          </cell>
        </row>
        <row r="62">
          <cell r="A62" t="str">
            <v>BH</v>
          </cell>
          <cell r="B62">
            <v>44.040322000000003</v>
          </cell>
          <cell r="C62">
            <v>44.040322000000003</v>
          </cell>
          <cell r="D62">
            <v>119566.71683750639</v>
          </cell>
          <cell r="E62"/>
          <cell r="F62"/>
          <cell r="G62">
            <v>119566.71683750639</v>
          </cell>
        </row>
        <row r="63">
          <cell r="A63" t="str">
            <v>BHC</v>
          </cell>
          <cell r="B63">
            <v>9.6845320000000008</v>
          </cell>
          <cell r="C63">
            <v>9.6845320000000008</v>
          </cell>
          <cell r="D63">
            <v>26292.898025308932</v>
          </cell>
          <cell r="E63"/>
          <cell r="F63"/>
          <cell r="G63">
            <v>26292.898025308932</v>
          </cell>
        </row>
        <row r="64">
          <cell r="A64" t="str">
            <v>BHRR</v>
          </cell>
          <cell r="B64">
            <v>52.997315999999998</v>
          </cell>
          <cell r="C64">
            <v>52.997315999999998</v>
          </cell>
          <cell r="D64">
            <v>143884.39474443093</v>
          </cell>
          <cell r="E64"/>
          <cell r="F64"/>
          <cell r="G64">
            <v>143884.39474443093</v>
          </cell>
        </row>
        <row r="65">
          <cell r="A65" t="str">
            <v>BHWY</v>
          </cell>
          <cell r="B65">
            <v>2.499825</v>
          </cell>
          <cell r="C65">
            <v>2.499825</v>
          </cell>
          <cell r="D65">
            <v>6786.8683593712003</v>
          </cell>
          <cell r="E65"/>
          <cell r="F65"/>
          <cell r="G65">
            <v>6786.8683593712003</v>
          </cell>
        </row>
        <row r="66">
          <cell r="A66" t="str">
            <v>BIRR</v>
          </cell>
          <cell r="B66">
            <v>1.2733909999999999</v>
          </cell>
          <cell r="C66">
            <v>1.2733909999999999</v>
          </cell>
          <cell r="D66">
            <v>3457.1768371818234</v>
          </cell>
          <cell r="E66"/>
          <cell r="F66"/>
          <cell r="G66">
            <v>3457.1768371818234</v>
          </cell>
        </row>
        <row r="67">
          <cell r="A67" t="str">
            <v>BJRR</v>
          </cell>
          <cell r="B67">
            <v>0.94651700000000005</v>
          </cell>
          <cell r="C67">
            <v>0.94651700000000005</v>
          </cell>
          <cell r="D67">
            <v>2569.7343929702879</v>
          </cell>
          <cell r="E67"/>
          <cell r="F67"/>
          <cell r="G67">
            <v>2569.7343929702879</v>
          </cell>
        </row>
        <row r="68">
          <cell r="A68" t="str">
            <v>BJRY</v>
          </cell>
          <cell r="B68">
            <v>18.728263999999999</v>
          </cell>
          <cell r="C68">
            <v>18.728263999999999</v>
          </cell>
          <cell r="D68">
            <v>50846.064171512291</v>
          </cell>
          <cell r="E68"/>
          <cell r="F68"/>
          <cell r="G68">
            <v>50846.064171512291</v>
          </cell>
        </row>
        <row r="69">
          <cell r="A69" t="str">
            <v>BKRR</v>
          </cell>
          <cell r="B69">
            <v>34.814081999999999</v>
          </cell>
          <cell r="C69">
            <v>34.814081999999999</v>
          </cell>
          <cell r="D69">
            <v>94518.052898244656</v>
          </cell>
          <cell r="E69"/>
          <cell r="F69"/>
          <cell r="G69">
            <v>94518.052898244656</v>
          </cell>
        </row>
        <row r="70">
          <cell r="A70" t="str">
            <v>BLKM</v>
          </cell>
          <cell r="B70">
            <v>142.06975499999999</v>
          </cell>
          <cell r="C70">
            <v>142.06975499999999</v>
          </cell>
          <cell r="D70">
            <v>385710.48974752962</v>
          </cell>
          <cell r="E70"/>
          <cell r="F70"/>
          <cell r="G70">
            <v>385710.48974752962</v>
          </cell>
        </row>
        <row r="71">
          <cell r="A71" t="str">
            <v>BLOL</v>
          </cell>
          <cell r="B71">
            <v>50.722273000000001</v>
          </cell>
          <cell r="C71">
            <v>50.722273000000001</v>
          </cell>
          <cell r="D71">
            <v>137707.79544131615</v>
          </cell>
          <cell r="E71"/>
          <cell r="F71"/>
          <cell r="G71">
            <v>137707.79544131615</v>
          </cell>
        </row>
        <row r="72">
          <cell r="A72" t="str">
            <v>BLR</v>
          </cell>
          <cell r="B72">
            <v>76.644418999999999</v>
          </cell>
          <cell r="C72">
            <v>76.644418999999999</v>
          </cell>
          <cell r="D72">
            <v>208084.7988293136</v>
          </cell>
          <cell r="E72"/>
          <cell r="F72"/>
          <cell r="G72">
            <v>208084.7988293136</v>
          </cell>
        </row>
        <row r="73">
          <cell r="A73" t="str">
            <v>BLU</v>
          </cell>
          <cell r="B73">
            <v>98.970982000000006</v>
          </cell>
          <cell r="C73">
            <v>98.970982000000006</v>
          </cell>
          <cell r="D73">
            <v>268700.01949404326</v>
          </cell>
          <cell r="E73"/>
          <cell r="F73"/>
          <cell r="G73">
            <v>268700.01949404326</v>
          </cell>
        </row>
        <row r="74">
          <cell r="A74" t="str">
            <v>BNG</v>
          </cell>
          <cell r="B74">
            <v>36.543309000000001</v>
          </cell>
          <cell r="C74">
            <v>36.543309000000001</v>
          </cell>
          <cell r="D74">
            <v>99212.795935245391</v>
          </cell>
          <cell r="E74"/>
          <cell r="F74"/>
          <cell r="G74">
            <v>99212.795935245391</v>
          </cell>
        </row>
        <row r="75">
          <cell r="A75" t="str">
            <v>BOP</v>
          </cell>
          <cell r="B75">
            <v>36.184350999999999</v>
          </cell>
          <cell r="C75">
            <v>36.184350999999999</v>
          </cell>
          <cell r="D75">
            <v>98238.247439833445</v>
          </cell>
          <cell r="E75"/>
          <cell r="F75"/>
          <cell r="G75">
            <v>98238.247439833445</v>
          </cell>
        </row>
        <row r="76">
          <cell r="A76" t="str">
            <v>BPRR</v>
          </cell>
          <cell r="B76">
            <v>747.55074599999989</v>
          </cell>
          <cell r="C76">
            <v>747.55074599999989</v>
          </cell>
          <cell r="D76">
            <v>2029553.4707636479</v>
          </cell>
          <cell r="E76"/>
          <cell r="F76"/>
          <cell r="G76">
            <v>2029553.4707636479</v>
          </cell>
        </row>
        <row r="77">
          <cell r="A77" t="str">
            <v>BRAN</v>
          </cell>
          <cell r="B77">
            <v>1.7028760000000001</v>
          </cell>
          <cell r="C77">
            <v>1.7028760000000001</v>
          </cell>
          <cell r="D77">
            <v>4623.2017218535666</v>
          </cell>
          <cell r="E77"/>
          <cell r="F77"/>
          <cell r="G77">
            <v>4623.2017218535666</v>
          </cell>
        </row>
        <row r="78">
          <cell r="A78" t="str">
            <v>BRC</v>
          </cell>
          <cell r="B78">
            <v>48.529049000000001</v>
          </cell>
          <cell r="C78">
            <v>48.529049000000001</v>
          </cell>
          <cell r="D78">
            <v>131753.32960046188</v>
          </cell>
          <cell r="E78"/>
          <cell r="F78"/>
          <cell r="G78">
            <v>131753.32960046188</v>
          </cell>
        </row>
        <row r="79">
          <cell r="A79" t="str">
            <v>BRFD</v>
          </cell>
          <cell r="B79">
            <v>6.1746790000000003</v>
          </cell>
          <cell r="C79">
            <v>6.1746790000000003</v>
          </cell>
          <cell r="D79">
            <v>16763.866884431431</v>
          </cell>
          <cell r="E79"/>
          <cell r="F79"/>
          <cell r="G79">
            <v>16763.866884431431</v>
          </cell>
        </row>
        <row r="80">
          <cell r="A80" t="str">
            <v>BRG</v>
          </cell>
          <cell r="B80">
            <v>13.030766</v>
          </cell>
          <cell r="C80">
            <v>13.030766</v>
          </cell>
          <cell r="D80">
            <v>35377.713825475788</v>
          </cell>
          <cell r="E80"/>
          <cell r="F80"/>
          <cell r="G80">
            <v>35377.713825475788</v>
          </cell>
        </row>
        <row r="81">
          <cell r="A81" t="str">
            <v>BRMI</v>
          </cell>
          <cell r="B81">
            <v>2.7754180000000002</v>
          </cell>
          <cell r="C81">
            <v>2.7754180000000002</v>
          </cell>
          <cell r="D81">
            <v>7535.0860993186716</v>
          </cell>
          <cell r="E81"/>
          <cell r="F81"/>
          <cell r="G81">
            <v>7535.0860993186716</v>
          </cell>
        </row>
        <row r="82">
          <cell r="A82" t="str">
            <v>BRW</v>
          </cell>
          <cell r="B82">
            <v>15.725491999999999</v>
          </cell>
          <cell r="C82">
            <v>15.725491999999999</v>
          </cell>
          <cell r="D82">
            <v>42693.726196971758</v>
          </cell>
          <cell r="E82"/>
          <cell r="F82"/>
          <cell r="G82">
            <v>42693.726196971758</v>
          </cell>
        </row>
        <row r="83">
          <cell r="A83" t="str">
            <v>BSOR</v>
          </cell>
          <cell r="B83">
            <v>31.517845000000001</v>
          </cell>
          <cell r="C83">
            <v>31.517845000000001</v>
          </cell>
          <cell r="D83">
            <v>85568.975822733904</v>
          </cell>
          <cell r="E83"/>
          <cell r="F83"/>
          <cell r="G83">
            <v>85568.975822733904</v>
          </cell>
        </row>
        <row r="84">
          <cell r="A84" t="str">
            <v>BSR</v>
          </cell>
          <cell r="B84">
            <v>2.1216840000000001</v>
          </cell>
          <cell r="C84">
            <v>2.1216840000000001</v>
          </cell>
          <cell r="D84">
            <v>5760.2392200190516</v>
          </cell>
          <cell r="E84"/>
          <cell r="F84"/>
          <cell r="G84">
            <v>5760.2392200190516</v>
          </cell>
        </row>
        <row r="85">
          <cell r="A85" t="str">
            <v>BSTX</v>
          </cell>
          <cell r="B85">
            <v>35.484729000000002</v>
          </cell>
          <cell r="C85">
            <v>35.484729000000002</v>
          </cell>
          <cell r="D85">
            <v>96338.817513610615</v>
          </cell>
          <cell r="E85"/>
          <cell r="F85"/>
          <cell r="G85">
            <v>96338.817513610615</v>
          </cell>
        </row>
        <row r="86">
          <cell r="A86" t="str">
            <v>BVRR</v>
          </cell>
          <cell r="B86">
            <v>44.835372</v>
          </cell>
          <cell r="C86">
            <v>44.835372</v>
          </cell>
          <cell r="D86">
            <v>121725.2278089216</v>
          </cell>
          <cell r="E86"/>
          <cell r="F86"/>
          <cell r="G86">
            <v>121725.2278089216</v>
          </cell>
        </row>
        <row r="87">
          <cell r="A87" t="str">
            <v>BXN</v>
          </cell>
          <cell r="B87">
            <v>3.3584399999999999</v>
          </cell>
          <cell r="C87">
            <v>3.3584399999999999</v>
          </cell>
          <cell r="D87">
            <v>9117.9543259414622</v>
          </cell>
          <cell r="E87"/>
          <cell r="F87"/>
          <cell r="G87">
            <v>9117.9543259414622</v>
          </cell>
        </row>
        <row r="88">
          <cell r="A88" t="str">
            <v>BYCX</v>
          </cell>
          <cell r="B88">
            <v>14.480529000000001</v>
          </cell>
          <cell r="C88">
            <v>14.480529000000001</v>
          </cell>
          <cell r="D88">
            <v>39313.729599894825</v>
          </cell>
          <cell r="E88"/>
          <cell r="F88"/>
          <cell r="G88">
            <v>39313.729599894825</v>
          </cell>
        </row>
        <row r="89">
          <cell r="A89" t="str">
            <v>CA</v>
          </cell>
          <cell r="B89">
            <v>72.205562999999998</v>
          </cell>
          <cell r="C89">
            <v>72.205562999999998</v>
          </cell>
          <cell r="D89">
            <v>196033.58270890315</v>
          </cell>
          <cell r="E89"/>
          <cell r="F89"/>
          <cell r="G89">
            <v>196033.58270890315</v>
          </cell>
        </row>
        <row r="90">
          <cell r="A90" t="str">
            <v>CACV</v>
          </cell>
          <cell r="B90">
            <v>8.2975860000000008</v>
          </cell>
          <cell r="C90">
            <v>8.2975860000000008</v>
          </cell>
          <cell r="D90">
            <v>22527.426472877676</v>
          </cell>
          <cell r="E90"/>
          <cell r="F90"/>
          <cell r="G90">
            <v>22527.426472877676</v>
          </cell>
        </row>
        <row r="91">
          <cell r="A91" t="str">
            <v>CAGY</v>
          </cell>
          <cell r="B91">
            <v>111.38116599999999</v>
          </cell>
          <cell r="C91">
            <v>111.38116599999999</v>
          </cell>
          <cell r="D91">
            <v>302392.89204455161</v>
          </cell>
          <cell r="E91"/>
          <cell r="F91"/>
          <cell r="G91">
            <v>302392.89204455161</v>
          </cell>
        </row>
        <row r="92">
          <cell r="A92" t="str">
            <v>CASS</v>
          </cell>
          <cell r="B92">
            <v>11.295067</v>
          </cell>
          <cell r="C92">
            <v>11.295067</v>
          </cell>
          <cell r="D92">
            <v>30665.399713691073</v>
          </cell>
          <cell r="E92"/>
          <cell r="F92"/>
          <cell r="G92">
            <v>30665.399713691073</v>
          </cell>
        </row>
        <row r="93">
          <cell r="A93" t="str">
            <v>CBEC</v>
          </cell>
          <cell r="B93">
            <v>3.0401039999999999</v>
          </cell>
          <cell r="C93">
            <v>3.0401039999999999</v>
          </cell>
          <cell r="D93">
            <v>8253.6920171603306</v>
          </cell>
          <cell r="E93"/>
          <cell r="F93"/>
          <cell r="G93">
            <v>8253.6920171603306</v>
          </cell>
        </row>
        <row r="94">
          <cell r="A94" t="str">
            <v>CBR</v>
          </cell>
          <cell r="B94">
            <v>141.15271000000001</v>
          </cell>
          <cell r="C94">
            <v>141.15271000000001</v>
          </cell>
          <cell r="D94">
            <v>383220.76998929883</v>
          </cell>
          <cell r="E94"/>
          <cell r="F94"/>
          <cell r="G94">
            <v>383220.76998929883</v>
          </cell>
        </row>
        <row r="95">
          <cell r="A95" t="str">
            <v>CBRW</v>
          </cell>
          <cell r="B95">
            <v>84.178550999999999</v>
          </cell>
          <cell r="C95">
            <v>84.178550999999999</v>
          </cell>
          <cell r="D95">
            <v>228539.49549253043</v>
          </cell>
          <cell r="E95"/>
          <cell r="F95"/>
          <cell r="G95">
            <v>228539.49549253043</v>
          </cell>
        </row>
        <row r="96">
          <cell r="A96" t="str">
            <v>CBRY</v>
          </cell>
          <cell r="B96">
            <v>80.300849999999997</v>
          </cell>
          <cell r="C96">
            <v>80.300849999999997</v>
          </cell>
          <cell r="D96">
            <v>218011.78006284955</v>
          </cell>
          <cell r="E96"/>
          <cell r="F96"/>
          <cell r="G96">
            <v>218011.78006284955</v>
          </cell>
        </row>
        <row r="97">
          <cell r="A97" t="str">
            <v>CCET</v>
          </cell>
          <cell r="B97">
            <v>24.355446999999998</v>
          </cell>
          <cell r="C97">
            <v>24.355446999999998</v>
          </cell>
          <cell r="D97">
            <v>66123.513695015528</v>
          </cell>
          <cell r="E97"/>
          <cell r="F97"/>
          <cell r="G97">
            <v>66123.513695015528</v>
          </cell>
        </row>
        <row r="98">
          <cell r="A98" t="str">
            <v>CCH</v>
          </cell>
          <cell r="B98">
            <v>28.285640000000001</v>
          </cell>
          <cell r="C98">
            <v>28.285640000000001</v>
          </cell>
          <cell r="D98">
            <v>76793.741618139029</v>
          </cell>
          <cell r="E98"/>
          <cell r="F98"/>
          <cell r="G98">
            <v>76793.741618139029</v>
          </cell>
        </row>
        <row r="99">
          <cell r="A99" t="str">
            <v>CCKY</v>
          </cell>
          <cell r="B99">
            <v>63.269734999999997</v>
          </cell>
          <cell r="C99">
            <v>63.269734999999997</v>
          </cell>
          <cell r="D99">
            <v>171773.36916676193</v>
          </cell>
          <cell r="E99"/>
          <cell r="F99"/>
          <cell r="G99">
            <v>171773.36916676193</v>
          </cell>
        </row>
        <row r="100">
          <cell r="A100" t="str">
            <v>CCPN</v>
          </cell>
          <cell r="B100">
            <v>13.011168</v>
          </cell>
          <cell r="C100">
            <v>13.011168</v>
          </cell>
          <cell r="D100">
            <v>35324.506482518998</v>
          </cell>
          <cell r="E100"/>
          <cell r="F100"/>
          <cell r="G100">
            <v>35324.506482518998</v>
          </cell>
        </row>
        <row r="101">
          <cell r="A101" t="str">
            <v>CCRA</v>
          </cell>
          <cell r="B101">
            <v>20.106586</v>
          </cell>
          <cell r="C101">
            <v>20.106586</v>
          </cell>
          <cell r="D101">
            <v>54588.122103897651</v>
          </cell>
          <cell r="E101"/>
          <cell r="F101"/>
          <cell r="G101">
            <v>54588.122103897651</v>
          </cell>
        </row>
        <row r="102">
          <cell r="A102" t="str">
            <v>CCRL</v>
          </cell>
          <cell r="B102">
            <v>24.560496000000001</v>
          </cell>
          <cell r="C102">
            <v>24.560496000000001</v>
          </cell>
          <cell r="D102">
            <v>66680.208891767601</v>
          </cell>
          <cell r="E102"/>
          <cell r="F102"/>
          <cell r="G102">
            <v>66680.208891767601</v>
          </cell>
        </row>
        <row r="103">
          <cell r="A103" t="str">
            <v>CCRR</v>
          </cell>
          <cell r="B103">
            <v>2.6133160000000002</v>
          </cell>
          <cell r="C103">
            <v>2.6133160000000002</v>
          </cell>
          <cell r="D103">
            <v>7094.9893186277068</v>
          </cell>
          <cell r="E103"/>
          <cell r="F103"/>
          <cell r="G103">
            <v>7094.9893186277068</v>
          </cell>
        </row>
        <row r="104">
          <cell r="A104" t="str">
            <v>CCT</v>
          </cell>
          <cell r="B104">
            <v>43.173920000000003</v>
          </cell>
          <cell r="C104">
            <v>43.173920000000003</v>
          </cell>
          <cell r="D104">
            <v>117214.48965348513</v>
          </cell>
          <cell r="E104"/>
          <cell r="F104"/>
          <cell r="G104">
            <v>117214.48965348513</v>
          </cell>
        </row>
        <row r="105">
          <cell r="A105" t="str">
            <v>CCUO</v>
          </cell>
          <cell r="B105">
            <v>3.0325419999999998</v>
          </cell>
          <cell r="C105">
            <v>3.0325419999999998</v>
          </cell>
          <cell r="D105">
            <v>8233.1616606219468</v>
          </cell>
          <cell r="E105"/>
          <cell r="F105"/>
          <cell r="G105">
            <v>8233.1616606219468</v>
          </cell>
        </row>
        <row r="106">
          <cell r="A106" t="str">
            <v>CEIW</v>
          </cell>
          <cell r="B106">
            <v>8.9026549999999993</v>
          </cell>
          <cell r="C106">
            <v>8.9026549999999993</v>
          </cell>
          <cell r="D106">
            <v>24170.150924123813</v>
          </cell>
          <cell r="E106"/>
          <cell r="F106"/>
          <cell r="G106">
            <v>24170.150924123813</v>
          </cell>
        </row>
        <row r="107">
          <cell r="A107" t="str">
            <v>CERA</v>
          </cell>
          <cell r="B107">
            <v>55.560243</v>
          </cell>
          <cell r="C107">
            <v>55.560243</v>
          </cell>
          <cell r="D107">
            <v>150842.58108294589</v>
          </cell>
          <cell r="E107"/>
          <cell r="F107"/>
          <cell r="G107">
            <v>150842.58108294589</v>
          </cell>
        </row>
        <row r="108">
          <cell r="A108" t="str">
            <v>CF</v>
          </cell>
          <cell r="B108">
            <v>8.1977949999999993</v>
          </cell>
          <cell r="C108">
            <v>8.1977949999999993</v>
          </cell>
          <cell r="D108">
            <v>22256.50015585548</v>
          </cell>
          <cell r="E108"/>
          <cell r="F108"/>
          <cell r="G108">
            <v>22256.50015585548</v>
          </cell>
        </row>
        <row r="109">
          <cell r="A109" t="str">
            <v>CFE</v>
          </cell>
          <cell r="B109">
            <v>299.03786299999996</v>
          </cell>
          <cell r="C109">
            <v>299.03786299999996</v>
          </cell>
          <cell r="D109">
            <v>811869.07509472838</v>
          </cell>
          <cell r="E109"/>
          <cell r="F109"/>
          <cell r="G109">
            <v>811869.07509472838</v>
          </cell>
        </row>
        <row r="110">
          <cell r="A110" t="str">
            <v>CFNR</v>
          </cell>
          <cell r="B110">
            <v>248.59543300000004</v>
          </cell>
          <cell r="C110">
            <v>248.59543300000004</v>
          </cell>
          <cell r="D110">
            <v>674921.0358772648</v>
          </cell>
          <cell r="E110"/>
          <cell r="F110"/>
          <cell r="G110">
            <v>674921.0358772648</v>
          </cell>
        </row>
        <row r="111">
          <cell r="A111" t="str">
            <v>CFWR</v>
          </cell>
          <cell r="B111">
            <v>60.075674999999997</v>
          </cell>
          <cell r="C111">
            <v>60.075674999999997</v>
          </cell>
          <cell r="D111">
            <v>163101.6962488844</v>
          </cell>
          <cell r="E111"/>
          <cell r="F111"/>
          <cell r="G111">
            <v>163101.6962488844</v>
          </cell>
        </row>
        <row r="112">
          <cell r="A112" t="str">
            <v>CHAT</v>
          </cell>
          <cell r="B112">
            <v>33.617570000000001</v>
          </cell>
          <cell r="C112">
            <v>33.617570000000001</v>
          </cell>
          <cell r="D112">
            <v>91269.597732619877</v>
          </cell>
          <cell r="E112"/>
          <cell r="F112"/>
          <cell r="G112">
            <v>91269.597732619877</v>
          </cell>
        </row>
        <row r="113">
          <cell r="A113" t="str">
            <v>CHB</v>
          </cell>
          <cell r="B113">
            <v>1.961047</v>
          </cell>
          <cell r="C113">
            <v>1.961047</v>
          </cell>
          <cell r="D113">
            <v>5324.1198226035076</v>
          </cell>
          <cell r="E113"/>
          <cell r="F113"/>
          <cell r="G113">
            <v>5324.1198226035076</v>
          </cell>
        </row>
        <row r="114">
          <cell r="A114" t="str">
            <v>CHR</v>
          </cell>
          <cell r="B114">
            <v>0.88481299999999996</v>
          </cell>
          <cell r="C114">
            <v>0.88481299999999996</v>
          </cell>
          <cell r="D114">
            <v>2402.2118962968648</v>
          </cell>
          <cell r="E114"/>
          <cell r="F114"/>
          <cell r="G114">
            <v>2402.2118962968648</v>
          </cell>
        </row>
        <row r="115">
          <cell r="A115" t="str">
            <v>CHS</v>
          </cell>
          <cell r="B115">
            <v>3.0734170000000001</v>
          </cell>
          <cell r="C115">
            <v>3.0734170000000001</v>
          </cell>
          <cell r="D115">
            <v>8344.1347264122705</v>
          </cell>
          <cell r="E115"/>
          <cell r="F115"/>
          <cell r="G115">
            <v>8344.1347264122705</v>
          </cell>
        </row>
        <row r="116">
          <cell r="A116" t="str">
            <v>CIC</v>
          </cell>
          <cell r="B116">
            <v>85.084442999999993</v>
          </cell>
          <cell r="C116">
            <v>85.084442999999993</v>
          </cell>
          <cell r="D116">
            <v>230998.93555405771</v>
          </cell>
          <cell r="E116"/>
          <cell r="F116"/>
          <cell r="G116">
            <v>230998.93555405771</v>
          </cell>
        </row>
        <row r="117">
          <cell r="A117" t="str">
            <v>CIND</v>
          </cell>
          <cell r="B117">
            <v>178.08196999999998</v>
          </cell>
          <cell r="C117">
            <v>178.08196999999998</v>
          </cell>
          <cell r="D117">
            <v>483481.39872490719</v>
          </cell>
          <cell r="E117"/>
          <cell r="F117"/>
          <cell r="G117">
            <v>483481.39872490719</v>
          </cell>
        </row>
        <row r="118">
          <cell r="A118" t="str">
            <v>CIR</v>
          </cell>
          <cell r="B118">
            <v>4.5066009999999999</v>
          </cell>
          <cell r="C118">
            <v>4.5066009999999999</v>
          </cell>
          <cell r="D118">
            <v>12235.139553853014</v>
          </cell>
          <cell r="E118"/>
          <cell r="F118"/>
          <cell r="G118">
            <v>12235.139553853014</v>
          </cell>
        </row>
        <row r="119">
          <cell r="A119" t="str">
            <v>CIRR</v>
          </cell>
          <cell r="B119">
            <v>15.840076</v>
          </cell>
          <cell r="C119">
            <v>15.840076</v>
          </cell>
          <cell r="D119">
            <v>43004.814582794847</v>
          </cell>
          <cell r="E119"/>
          <cell r="F119"/>
          <cell r="G119">
            <v>43004.814582794847</v>
          </cell>
        </row>
        <row r="120">
          <cell r="A120" t="str">
            <v>CIRY</v>
          </cell>
          <cell r="B120">
            <v>4.9436450000000001</v>
          </cell>
          <cell r="C120">
            <v>4.9436450000000001</v>
          </cell>
          <cell r="D120">
            <v>13421.686650250973</v>
          </cell>
          <cell r="E120"/>
          <cell r="F120"/>
          <cell r="G120">
            <v>13421.686650250973</v>
          </cell>
        </row>
        <row r="121">
          <cell r="A121" t="str">
            <v>CKIN</v>
          </cell>
          <cell r="B121">
            <v>32.849486999999996</v>
          </cell>
          <cell r="C121">
            <v>32.849486999999996</v>
          </cell>
          <cell r="D121">
            <v>89184.300477783661</v>
          </cell>
          <cell r="E121"/>
          <cell r="F121"/>
          <cell r="G121">
            <v>89184.300477783661</v>
          </cell>
        </row>
        <row r="122">
          <cell r="A122" t="str">
            <v>CLC</v>
          </cell>
          <cell r="B122">
            <v>31.204719999999998</v>
          </cell>
          <cell r="C122">
            <v>31.204719999999998</v>
          </cell>
          <cell r="D122">
            <v>84718.861052688764</v>
          </cell>
          <cell r="E122"/>
          <cell r="F122"/>
          <cell r="G122">
            <v>84718.861052688764</v>
          </cell>
        </row>
        <row r="123">
          <cell r="A123" t="str">
            <v>CLNA</v>
          </cell>
          <cell r="B123">
            <v>157.90999300000001</v>
          </cell>
          <cell r="C123">
            <v>157.90999300000001</v>
          </cell>
          <cell r="D123">
            <v>428715.74415018165</v>
          </cell>
          <cell r="E123"/>
          <cell r="F123"/>
          <cell r="G123">
            <v>428715.74415018165</v>
          </cell>
        </row>
        <row r="124">
          <cell r="A124" t="str">
            <v>CM</v>
          </cell>
          <cell r="B124">
            <v>89.591206999999997</v>
          </cell>
          <cell r="C124">
            <v>89.591206999999997</v>
          </cell>
          <cell r="D124">
            <v>243234.51764270524</v>
          </cell>
          <cell r="E124"/>
          <cell r="F124"/>
          <cell r="G124">
            <v>243234.51764270524</v>
          </cell>
        </row>
        <row r="125">
          <cell r="A125" t="str">
            <v>CMPA</v>
          </cell>
          <cell r="B125">
            <v>21.518574999999998</v>
          </cell>
          <cell r="C125">
            <v>21.518574999999998</v>
          </cell>
          <cell r="D125">
            <v>58421.583833370787</v>
          </cell>
          <cell r="E125"/>
          <cell r="F125"/>
          <cell r="G125">
            <v>58421.583833370787</v>
          </cell>
        </row>
        <row r="126">
          <cell r="A126" t="str">
            <v>CMQ</v>
          </cell>
          <cell r="B126">
            <v>577.46537000000001</v>
          </cell>
          <cell r="C126">
            <v>577.46537000000001</v>
          </cell>
          <cell r="D126">
            <v>1567782.3240769187</v>
          </cell>
          <cell r="E126"/>
          <cell r="F126"/>
          <cell r="G126">
            <v>1567782.3240769187</v>
          </cell>
        </row>
        <row r="127">
          <cell r="A127" t="str">
            <v>CMR</v>
          </cell>
          <cell r="B127">
            <v>49.601292000000001</v>
          </cell>
          <cell r="C127">
            <v>49.601292000000001</v>
          </cell>
          <cell r="D127">
            <v>134664.40221164754</v>
          </cell>
          <cell r="E127"/>
          <cell r="F127"/>
          <cell r="G127">
            <v>134664.40221164754</v>
          </cell>
        </row>
        <row r="128">
          <cell r="A128" t="str">
            <v>CMRX</v>
          </cell>
          <cell r="B128">
            <v>16.495082</v>
          </cell>
          <cell r="C128">
            <v>16.495082</v>
          </cell>
          <cell r="D128">
            <v>44783.114862453738</v>
          </cell>
          <cell r="E128"/>
          <cell r="F128"/>
          <cell r="G128">
            <v>44783.114862453738</v>
          </cell>
        </row>
        <row r="129">
          <cell r="A129" t="str">
            <v>CMSL</v>
          </cell>
          <cell r="B129">
            <v>27.012267999999999</v>
          </cell>
          <cell r="C129">
            <v>27.012267999999999</v>
          </cell>
          <cell r="D129">
            <v>73336.6163647676</v>
          </cell>
          <cell r="E129"/>
          <cell r="F129"/>
          <cell r="G129">
            <v>73336.6163647676</v>
          </cell>
        </row>
        <row r="130">
          <cell r="A130" t="str">
            <v>CMSX</v>
          </cell>
          <cell r="B130">
            <v>6.8973120000000003</v>
          </cell>
          <cell r="C130">
            <v>6.8973120000000003</v>
          </cell>
          <cell r="D130">
            <v>18725.770234920961</v>
          </cell>
          <cell r="E130"/>
          <cell r="F130"/>
          <cell r="G130">
            <v>18725.770234920961</v>
          </cell>
        </row>
        <row r="131">
          <cell r="A131" t="str">
            <v>CNUR</v>
          </cell>
          <cell r="B131">
            <v>26.218076000000003</v>
          </cell>
          <cell r="C131">
            <v>26.218076000000003</v>
          </cell>
          <cell r="D131">
            <v>71180.434809632454</v>
          </cell>
          <cell r="E131"/>
          <cell r="F131"/>
          <cell r="G131">
            <v>71180.434809632454</v>
          </cell>
        </row>
        <row r="132">
          <cell r="A132" t="str">
            <v>CNYK</v>
          </cell>
          <cell r="B132">
            <v>135.374762</v>
          </cell>
          <cell r="C132">
            <v>135.374762</v>
          </cell>
          <cell r="D132">
            <v>367534.0029302878</v>
          </cell>
          <cell r="E132"/>
          <cell r="F132"/>
          <cell r="G132">
            <v>367534.0029302878</v>
          </cell>
        </row>
        <row r="133">
          <cell r="A133" t="str">
            <v>CNZR</v>
          </cell>
          <cell r="B133">
            <v>25.933222000000001</v>
          </cell>
          <cell r="C133">
            <v>25.933222000000001</v>
          </cell>
          <cell r="D133">
            <v>70407.074034522069</v>
          </cell>
          <cell r="E133"/>
          <cell r="F133"/>
          <cell r="G133">
            <v>70407.074034522069</v>
          </cell>
        </row>
        <row r="134">
          <cell r="A134" t="str">
            <v>COEH</v>
          </cell>
          <cell r="B134">
            <v>13.054164999999999</v>
          </cell>
          <cell r="C134">
            <v>13.054164999999999</v>
          </cell>
          <cell r="D134">
            <v>35441.240645449558</v>
          </cell>
          <cell r="E134"/>
          <cell r="F134"/>
          <cell r="G134">
            <v>35441.240645449558</v>
          </cell>
        </row>
        <row r="135">
          <cell r="A135" t="str">
            <v>COER</v>
          </cell>
          <cell r="B135">
            <v>10.237015</v>
          </cell>
          <cell r="C135">
            <v>10.237015</v>
          </cell>
          <cell r="D135">
            <v>27792.854778997877</v>
          </cell>
          <cell r="E135"/>
          <cell r="F135"/>
          <cell r="G135">
            <v>27792.854778997877</v>
          </cell>
        </row>
        <row r="136">
          <cell r="A136" t="str">
            <v>COP</v>
          </cell>
          <cell r="B136">
            <v>19.600363999999999</v>
          </cell>
          <cell r="C136">
            <v>19.600363999999999</v>
          </cell>
          <cell r="D136">
            <v>53213.761068778149</v>
          </cell>
          <cell r="E136"/>
          <cell r="F136"/>
          <cell r="G136">
            <v>53213.761068778149</v>
          </cell>
        </row>
        <row r="137">
          <cell r="A137" t="str">
            <v>CORP</v>
          </cell>
          <cell r="B137">
            <v>354.19547200000005</v>
          </cell>
          <cell r="C137">
            <v>354.19547200000005</v>
          </cell>
          <cell r="D137">
            <v>961618.53007684473</v>
          </cell>
          <cell r="E137"/>
          <cell r="F137"/>
          <cell r="G137">
            <v>961618.53007684473</v>
          </cell>
        </row>
        <row r="138">
          <cell r="A138" t="str">
            <v>CPDR</v>
          </cell>
          <cell r="B138">
            <v>35.983936</v>
          </cell>
          <cell r="C138">
            <v>35.983936</v>
          </cell>
          <cell r="D138">
            <v>97694.133262943709</v>
          </cell>
          <cell r="E138"/>
          <cell r="F138"/>
          <cell r="G138">
            <v>97694.133262943709</v>
          </cell>
        </row>
        <row r="139">
          <cell r="A139" t="str">
            <v>CPMY</v>
          </cell>
          <cell r="B139">
            <v>17.858176</v>
          </cell>
          <cell r="C139">
            <v>17.858176</v>
          </cell>
          <cell r="D139">
            <v>48483.829728273835</v>
          </cell>
          <cell r="E139"/>
          <cell r="F139"/>
          <cell r="G139">
            <v>48483.829728273835</v>
          </cell>
        </row>
        <row r="140">
          <cell r="A140" t="str">
            <v>CPR</v>
          </cell>
          <cell r="B140">
            <v>44.349578999999999</v>
          </cell>
          <cell r="C140">
            <v>44.349578999999999</v>
          </cell>
          <cell r="D140">
            <v>120406.33022972946</v>
          </cell>
          <cell r="E140"/>
          <cell r="F140"/>
          <cell r="G140">
            <v>120406.33022972946</v>
          </cell>
        </row>
        <row r="141">
          <cell r="A141" t="str">
            <v>CRL</v>
          </cell>
          <cell r="B141">
            <v>54.120539999999998</v>
          </cell>
          <cell r="C141">
            <v>54.120539999999998</v>
          </cell>
          <cell r="D141">
            <v>146933.87757866387</v>
          </cell>
          <cell r="E141"/>
          <cell r="F141"/>
          <cell r="G141">
            <v>146933.87757866387</v>
          </cell>
        </row>
        <row r="142">
          <cell r="A142" t="str">
            <v>CSAO</v>
          </cell>
          <cell r="B142">
            <v>849.67087200000003</v>
          </cell>
          <cell r="C142">
            <v>849.67087200000003</v>
          </cell>
          <cell r="D142">
            <v>2306803.2190477881</v>
          </cell>
          <cell r="E142"/>
          <cell r="F142"/>
          <cell r="G142">
            <v>2306803.2190477881</v>
          </cell>
        </row>
        <row r="143">
          <cell r="A143" t="str">
            <v>CSCD</v>
          </cell>
          <cell r="B143">
            <v>136.62144699999999</v>
          </cell>
          <cell r="C143">
            <v>136.62144699999999</v>
          </cell>
          <cell r="D143">
            <v>370918.67464954924</v>
          </cell>
          <cell r="E143"/>
          <cell r="F143"/>
          <cell r="G143">
            <v>370918.67464954924</v>
          </cell>
        </row>
        <row r="144">
          <cell r="A144" t="str">
            <v>CSKR</v>
          </cell>
          <cell r="B144">
            <v>19.275267999999997</v>
          </cell>
          <cell r="C144">
            <v>19.275267999999997</v>
          </cell>
          <cell r="D144">
            <v>52331.145783244894</v>
          </cell>
          <cell r="E144"/>
          <cell r="F144"/>
          <cell r="G144">
            <v>52331.145783244894</v>
          </cell>
        </row>
        <row r="145">
          <cell r="A145" t="str">
            <v>CSO</v>
          </cell>
          <cell r="B145">
            <v>100.57642800000001</v>
          </cell>
          <cell r="C145">
            <v>100.57642800000001</v>
          </cell>
          <cell r="D145">
            <v>273058.70486605092</v>
          </cell>
          <cell r="E145"/>
          <cell r="F145"/>
          <cell r="G145">
            <v>273058.70486605092</v>
          </cell>
        </row>
        <row r="146">
          <cell r="A146" t="str">
            <v>CSR</v>
          </cell>
          <cell r="B146">
            <v>2.2674829999999999</v>
          </cell>
          <cell r="C146">
            <v>2.2674829999999999</v>
          </cell>
          <cell r="D146">
            <v>6156.0743764511863</v>
          </cell>
          <cell r="E146"/>
          <cell r="F146"/>
          <cell r="G146">
            <v>6156.0743764511863</v>
          </cell>
        </row>
        <row r="147">
          <cell r="A147" t="str">
            <v>CSRX</v>
          </cell>
          <cell r="B147">
            <v>34.540033000000001</v>
          </cell>
          <cell r="C147">
            <v>34.540033000000001</v>
          </cell>
          <cell r="D147">
            <v>93774.02702162636</v>
          </cell>
          <cell r="E147"/>
          <cell r="F147"/>
          <cell r="G147">
            <v>93774.02702162636</v>
          </cell>
        </row>
        <row r="148">
          <cell r="A148" t="str">
            <v>CSS</v>
          </cell>
          <cell r="B148">
            <v>192.37016500000001</v>
          </cell>
          <cell r="C148">
            <v>192.37016500000001</v>
          </cell>
          <cell r="D148">
            <v>522272.95355695591</v>
          </cell>
          <cell r="E148"/>
          <cell r="F148"/>
          <cell r="G148">
            <v>522272.95355695591</v>
          </cell>
        </row>
        <row r="149">
          <cell r="A149" t="str">
            <v>CT</v>
          </cell>
          <cell r="B149">
            <v>21.729616</v>
          </cell>
          <cell r="C149">
            <v>21.729616</v>
          </cell>
          <cell r="D149">
            <v>58994.546934959923</v>
          </cell>
          <cell r="E149"/>
          <cell r="F149"/>
          <cell r="G149">
            <v>58994.546934959923</v>
          </cell>
        </row>
        <row r="150">
          <cell r="A150" t="str">
            <v>CTA</v>
          </cell>
          <cell r="B150">
            <v>93.344657999999995</v>
          </cell>
          <cell r="C150">
            <v>0</v>
          </cell>
          <cell r="D150">
            <v>0</v>
          </cell>
          <cell r="E150">
            <v>0</v>
          </cell>
          <cell r="F150"/>
          <cell r="G150">
            <v>0</v>
          </cell>
        </row>
        <row r="151">
          <cell r="A151" t="str">
            <v>CTM</v>
          </cell>
          <cell r="B151">
            <v>16.794803999999999</v>
          </cell>
          <cell r="C151">
            <v>16.794803999999999</v>
          </cell>
          <cell r="D151">
            <v>45596.841326669215</v>
          </cell>
          <cell r="E151"/>
          <cell r="F151"/>
          <cell r="G151">
            <v>45596.841326669215</v>
          </cell>
        </row>
        <row r="152">
          <cell r="A152" t="str">
            <v>CTN</v>
          </cell>
          <cell r="B152">
            <v>6.6610079999999998</v>
          </cell>
          <cell r="C152">
            <v>6.6610079999999998</v>
          </cell>
          <cell r="D152">
            <v>18084.219670064282</v>
          </cell>
          <cell r="E152"/>
          <cell r="F152"/>
          <cell r="G152">
            <v>18084.219670064282</v>
          </cell>
        </row>
        <row r="153">
          <cell r="A153" t="str">
            <v>CTR</v>
          </cell>
          <cell r="B153">
            <v>3.8761000000000001</v>
          </cell>
          <cell r="C153">
            <v>3.8761000000000001</v>
          </cell>
          <cell r="D153">
            <v>10523.368814920528</v>
          </cell>
          <cell r="E153"/>
          <cell r="F153"/>
          <cell r="G153">
            <v>10523.368814920528</v>
          </cell>
        </row>
        <row r="154">
          <cell r="A154" t="str">
            <v>CTRR</v>
          </cell>
          <cell r="B154">
            <v>7.8426900000000002</v>
          </cell>
          <cell r="C154">
            <v>7.8426900000000002</v>
          </cell>
          <cell r="D154">
            <v>21292.412314204761</v>
          </cell>
          <cell r="E154"/>
          <cell r="F154"/>
          <cell r="G154">
            <v>21292.412314204761</v>
          </cell>
        </row>
        <row r="155">
          <cell r="A155" t="str">
            <v>CTSR</v>
          </cell>
          <cell r="B155">
            <v>65.223654999999994</v>
          </cell>
          <cell r="C155">
            <v>65.223654999999994</v>
          </cell>
          <cell r="D155">
            <v>177078.13963059141</v>
          </cell>
          <cell r="E155"/>
          <cell r="F155"/>
          <cell r="G155">
            <v>177078.13963059141</v>
          </cell>
        </row>
        <row r="156">
          <cell r="A156" t="str">
            <v>CTXR</v>
          </cell>
          <cell r="B156">
            <v>64.711443000000003</v>
          </cell>
          <cell r="C156">
            <v>64.711443000000003</v>
          </cell>
          <cell r="D156">
            <v>175687.51612050962</v>
          </cell>
          <cell r="E156"/>
          <cell r="F156"/>
          <cell r="G156">
            <v>175687.51612050962</v>
          </cell>
        </row>
        <row r="157">
          <cell r="A157" t="str">
            <v>CUMB</v>
          </cell>
          <cell r="B157">
            <v>16.731406</v>
          </cell>
          <cell r="C157">
            <v>16.731406</v>
          </cell>
          <cell r="D157">
            <v>45424.719726058203</v>
          </cell>
          <cell r="E157"/>
          <cell r="F157"/>
          <cell r="G157">
            <v>45424.719726058203</v>
          </cell>
        </row>
        <row r="158">
          <cell r="A158" t="str">
            <v>CUOH</v>
          </cell>
          <cell r="B158">
            <v>273.81819099999996</v>
          </cell>
          <cell r="C158">
            <v>273.81819099999996</v>
          </cell>
          <cell r="D158">
            <v>743399.24463438825</v>
          </cell>
          <cell r="E158"/>
          <cell r="F158"/>
          <cell r="G158">
            <v>743399.24463438825</v>
          </cell>
        </row>
        <row r="159">
          <cell r="A159" t="str">
            <v>CUVA</v>
          </cell>
          <cell r="B159">
            <v>8.7835999999999997E-2</v>
          </cell>
          <cell r="C159">
            <v>8.7835999999999997E-2</v>
          </cell>
          <cell r="D159">
            <v>238.46924053232877</v>
          </cell>
          <cell r="E159"/>
          <cell r="F159"/>
          <cell r="G159">
            <v>238.46924053232877</v>
          </cell>
        </row>
        <row r="160">
          <cell r="A160" t="str">
            <v>CVR</v>
          </cell>
          <cell r="B160">
            <v>268.44447999999994</v>
          </cell>
          <cell r="C160">
            <v>268.44447999999994</v>
          </cell>
          <cell r="D160">
            <v>728809.95572084235</v>
          </cell>
          <cell r="E160"/>
          <cell r="F160"/>
          <cell r="G160">
            <v>728809.95572084235</v>
          </cell>
        </row>
        <row r="161">
          <cell r="A161" t="str">
            <v>CVSR</v>
          </cell>
          <cell r="B161">
            <v>26.285615999999997</v>
          </cell>
          <cell r="C161">
            <v>26.285615999999997</v>
          </cell>
          <cell r="D161">
            <v>71363.801680910197</v>
          </cell>
          <cell r="E161"/>
          <cell r="F161"/>
          <cell r="G161">
            <v>71363.801680910197</v>
          </cell>
        </row>
        <row r="162">
          <cell r="A162" t="str">
            <v>CWA</v>
          </cell>
          <cell r="B162">
            <v>71.189509000000001</v>
          </cell>
          <cell r="C162">
            <v>71.189509000000001</v>
          </cell>
          <cell r="D162">
            <v>193275.05971468854</v>
          </cell>
          <cell r="E162"/>
          <cell r="F162"/>
          <cell r="G162">
            <v>193275.05971468854</v>
          </cell>
        </row>
        <row r="163">
          <cell r="A163" t="str">
            <v>CWCY</v>
          </cell>
          <cell r="B163">
            <v>21.890348000000003</v>
          </cell>
          <cell r="C163">
            <v>21.890348000000003</v>
          </cell>
          <cell r="D163">
            <v>59430.924251427459</v>
          </cell>
          <cell r="E163"/>
          <cell r="F163"/>
          <cell r="G163">
            <v>59430.924251427459</v>
          </cell>
        </row>
        <row r="164">
          <cell r="A164" t="str">
            <v>CWL</v>
          </cell>
          <cell r="B164">
            <v>40.845464999999997</v>
          </cell>
          <cell r="C164">
            <v>40.845464999999997</v>
          </cell>
          <cell r="D164">
            <v>110892.88011452953</v>
          </cell>
          <cell r="E164"/>
          <cell r="F164"/>
          <cell r="G164">
            <v>110892.88011452953</v>
          </cell>
        </row>
        <row r="165">
          <cell r="A165" t="str">
            <v>CWRO</v>
          </cell>
          <cell r="B165">
            <v>4.6621449999999998</v>
          </cell>
          <cell r="C165">
            <v>4.6621449999999998</v>
          </cell>
          <cell r="D165">
            <v>12657.431775144518</v>
          </cell>
          <cell r="E165"/>
          <cell r="F165"/>
          <cell r="G165">
            <v>12657.431775144518</v>
          </cell>
        </row>
        <row r="166">
          <cell r="A166" t="str">
            <v>CWRY</v>
          </cell>
          <cell r="B166">
            <v>22.947189000000002</v>
          </cell>
          <cell r="C166">
            <v>22.947189000000002</v>
          </cell>
          <cell r="D166">
            <v>62300.181396942135</v>
          </cell>
          <cell r="E166"/>
          <cell r="F166"/>
          <cell r="G166">
            <v>62300.181396942135</v>
          </cell>
        </row>
        <row r="167">
          <cell r="A167" t="str">
            <v>CZRY</v>
          </cell>
          <cell r="B167">
            <v>0.94651700000000005</v>
          </cell>
          <cell r="C167">
            <v>0.94651700000000005</v>
          </cell>
          <cell r="D167">
            <v>2569.7343929702879</v>
          </cell>
          <cell r="E167"/>
          <cell r="F167"/>
          <cell r="G167">
            <v>2569.7343929702879</v>
          </cell>
        </row>
        <row r="168">
          <cell r="A168" t="str">
            <v>DAIR</v>
          </cell>
          <cell r="B168">
            <v>128.580814</v>
          </cell>
          <cell r="C168">
            <v>128.580814</v>
          </cell>
          <cell r="D168">
            <v>349088.85948368121</v>
          </cell>
          <cell r="E168"/>
          <cell r="F168"/>
          <cell r="G168">
            <v>349088.85948368121</v>
          </cell>
        </row>
        <row r="169">
          <cell r="A169" t="str">
            <v>DART</v>
          </cell>
          <cell r="B169">
            <v>87.913689000000005</v>
          </cell>
          <cell r="C169">
            <v>0</v>
          </cell>
          <cell r="D169">
            <v>0</v>
          </cell>
          <cell r="E169">
            <v>0</v>
          </cell>
          <cell r="F169"/>
          <cell r="G169">
            <v>0</v>
          </cell>
        </row>
        <row r="170">
          <cell r="A170" t="str">
            <v>DC</v>
          </cell>
          <cell r="B170">
            <v>2.0221640000000001</v>
          </cell>
          <cell r="C170">
            <v>2.0221640000000001</v>
          </cell>
          <cell r="D170">
            <v>5490.048651029374</v>
          </cell>
          <cell r="E170"/>
          <cell r="F170"/>
          <cell r="G170">
            <v>5490.048651029374</v>
          </cell>
        </row>
        <row r="171">
          <cell r="A171" t="str">
            <v>DCLR</v>
          </cell>
          <cell r="B171">
            <v>22.591978000000001</v>
          </cell>
          <cell r="C171">
            <v>22.591978000000001</v>
          </cell>
          <cell r="D171">
            <v>61335.805771928135</v>
          </cell>
          <cell r="E171"/>
          <cell r="F171"/>
          <cell r="G171">
            <v>61335.805771928135</v>
          </cell>
        </row>
        <row r="172">
          <cell r="A172" t="str">
            <v>DCON</v>
          </cell>
          <cell r="B172">
            <v>2.060403</v>
          </cell>
          <cell r="C172">
            <v>2.060403</v>
          </cell>
          <cell r="D172">
            <v>5593.8651418613299</v>
          </cell>
          <cell r="E172"/>
          <cell r="F172"/>
          <cell r="G172">
            <v>5593.8651418613299</v>
          </cell>
        </row>
        <row r="173">
          <cell r="A173" t="str">
            <v>DCRR</v>
          </cell>
          <cell r="B173">
            <v>16.036885000000002</v>
          </cell>
          <cell r="C173">
            <v>16.036885000000002</v>
          </cell>
          <cell r="D173">
            <v>43539.138695458525</v>
          </cell>
          <cell r="E173"/>
          <cell r="F173"/>
          <cell r="G173">
            <v>43539.138695458525</v>
          </cell>
        </row>
        <row r="174">
          <cell r="A174" t="str">
            <v>DGNO</v>
          </cell>
          <cell r="B174">
            <v>340.50817699999999</v>
          </cell>
          <cell r="C174">
            <v>340.50817699999999</v>
          </cell>
          <cell r="D174">
            <v>924458.38112206582</v>
          </cell>
          <cell r="E174"/>
          <cell r="F174"/>
          <cell r="G174">
            <v>924458.38112206582</v>
          </cell>
        </row>
        <row r="175">
          <cell r="A175" t="str">
            <v>DGVR</v>
          </cell>
          <cell r="B175">
            <v>60.937142000000009</v>
          </cell>
          <cell r="C175">
            <v>60.937142000000009</v>
          </cell>
          <cell r="D175">
            <v>165440.52521688916</v>
          </cell>
          <cell r="E175"/>
          <cell r="F175"/>
          <cell r="G175">
            <v>165440.52521688916</v>
          </cell>
        </row>
        <row r="176">
          <cell r="A176" t="str">
            <v>DL</v>
          </cell>
          <cell r="B176">
            <v>98.790504999999996</v>
          </cell>
          <cell r="C176">
            <v>98.790504999999996</v>
          </cell>
          <cell r="D176">
            <v>268210.03573882265</v>
          </cell>
          <cell r="E176"/>
          <cell r="F176"/>
          <cell r="G176">
            <v>268210.03573882265</v>
          </cell>
        </row>
        <row r="177">
          <cell r="A177" t="str">
            <v>DLWR</v>
          </cell>
          <cell r="B177">
            <v>71.658187999999996</v>
          </cell>
          <cell r="C177">
            <v>71.658187999999996</v>
          </cell>
          <cell r="D177">
            <v>194547.49385539908</v>
          </cell>
          <cell r="E177"/>
          <cell r="F177"/>
          <cell r="G177">
            <v>194547.49385539908</v>
          </cell>
        </row>
        <row r="178">
          <cell r="A178" t="str">
            <v>DMVW</v>
          </cell>
          <cell r="B178">
            <v>541.14631300000008</v>
          </cell>
          <cell r="C178">
            <v>541.14631300000008</v>
          </cell>
          <cell r="D178">
            <v>1469178.3582811137</v>
          </cell>
          <cell r="E178"/>
          <cell r="F178"/>
          <cell r="G178">
            <v>1469178.3582811137</v>
          </cell>
        </row>
        <row r="179">
          <cell r="A179" t="str">
            <v>DN</v>
          </cell>
          <cell r="B179">
            <v>69.280643999999995</v>
          </cell>
          <cell r="C179">
            <v>69.280643999999995</v>
          </cell>
          <cell r="D179">
            <v>188092.61075493693</v>
          </cell>
          <cell r="E179"/>
          <cell r="F179"/>
          <cell r="G179">
            <v>188092.61075493693</v>
          </cell>
        </row>
        <row r="180">
          <cell r="A180" t="str">
            <v>DPR</v>
          </cell>
          <cell r="B180">
            <v>34.583358000000004</v>
          </cell>
          <cell r="C180">
            <v>34.583358000000004</v>
          </cell>
          <cell r="D180">
            <v>93891.651684020646</v>
          </cell>
          <cell r="E180"/>
          <cell r="F180"/>
          <cell r="G180">
            <v>93891.651684020646</v>
          </cell>
        </row>
        <row r="181">
          <cell r="A181" t="str">
            <v>DQE</v>
          </cell>
          <cell r="B181">
            <v>100.680296</v>
          </cell>
          <cell r="C181">
            <v>100.680296</v>
          </cell>
          <cell r="D181">
            <v>273340.69998280954</v>
          </cell>
          <cell r="E181"/>
          <cell r="F181"/>
          <cell r="G181">
            <v>273340.69998280954</v>
          </cell>
        </row>
        <row r="182">
          <cell r="A182" t="str">
            <v>DR</v>
          </cell>
          <cell r="B182">
            <v>4.7305320000000002</v>
          </cell>
          <cell r="C182">
            <v>4.7305320000000002</v>
          </cell>
          <cell r="D182">
            <v>12843.098198391073</v>
          </cell>
          <cell r="E182"/>
          <cell r="F182"/>
          <cell r="G182">
            <v>12843.098198391073</v>
          </cell>
        </row>
        <row r="183">
          <cell r="A183" t="str">
            <v>DRIR</v>
          </cell>
          <cell r="B183">
            <v>7.9419630000000003</v>
          </cell>
          <cell r="C183">
            <v>7.9419630000000003</v>
          </cell>
          <cell r="D183">
            <v>21561.932293659265</v>
          </cell>
          <cell r="E183"/>
          <cell r="F183"/>
          <cell r="G183">
            <v>21561.932293659265</v>
          </cell>
        </row>
        <row r="184">
          <cell r="A184" t="str">
            <v>DRTD</v>
          </cell>
          <cell r="B184">
            <v>21.345946999999999</v>
          </cell>
          <cell r="C184">
            <v>21.345946999999999</v>
          </cell>
          <cell r="D184">
            <v>57952.909621719358</v>
          </cell>
          <cell r="E184"/>
          <cell r="F184"/>
          <cell r="G184">
            <v>57952.909621719358</v>
          </cell>
        </row>
        <row r="185">
          <cell r="A185" t="str">
            <v>DSNG</v>
          </cell>
          <cell r="B185">
            <v>46.066288999999998</v>
          </cell>
          <cell r="C185">
            <v>46.066288999999998</v>
          </cell>
          <cell r="D185">
            <v>125067.09039542751</v>
          </cell>
          <cell r="E185"/>
          <cell r="F185"/>
          <cell r="G185">
            <v>125067.09039542751</v>
          </cell>
        </row>
        <row r="186">
          <cell r="A186" t="str">
            <v>DSRC</v>
          </cell>
          <cell r="B186">
            <v>65.604416999999998</v>
          </cell>
          <cell r="C186">
            <v>65.604416999999998</v>
          </cell>
          <cell r="D186">
            <v>178111.8846208411</v>
          </cell>
          <cell r="E186"/>
          <cell r="F186"/>
          <cell r="G186">
            <v>178111.8846208411</v>
          </cell>
        </row>
        <row r="187">
          <cell r="A187" t="str">
            <v>DSRR</v>
          </cell>
          <cell r="B187">
            <v>24.795789999999997</v>
          </cell>
          <cell r="C187">
            <v>24.795789999999997</v>
          </cell>
          <cell r="D187">
            <v>67319.017369861001</v>
          </cell>
          <cell r="E187"/>
          <cell r="F187"/>
          <cell r="G187">
            <v>67319.017369861001</v>
          </cell>
        </row>
        <row r="188">
          <cell r="A188" t="str">
            <v>DT</v>
          </cell>
          <cell r="B188">
            <v>41.035853000000003</v>
          </cell>
          <cell r="C188">
            <v>41.035853000000003</v>
          </cell>
          <cell r="D188">
            <v>111409.77161421609</v>
          </cell>
          <cell r="E188"/>
          <cell r="F188"/>
          <cell r="G188">
            <v>111409.77161421609</v>
          </cell>
        </row>
        <row r="189">
          <cell r="A189" t="str">
            <v>DURR</v>
          </cell>
          <cell r="B189">
            <v>15.562675</v>
          </cell>
          <cell r="C189">
            <v>15.562675</v>
          </cell>
          <cell r="D189">
            <v>42251.688236047397</v>
          </cell>
          <cell r="E189"/>
          <cell r="F189"/>
          <cell r="G189">
            <v>42251.688236047397</v>
          </cell>
        </row>
        <row r="190">
          <cell r="A190" t="str">
            <v>DVS</v>
          </cell>
          <cell r="B190">
            <v>1.66248</v>
          </cell>
          <cell r="C190">
            <v>1.66248</v>
          </cell>
          <cell r="D190">
            <v>4513.5291110727485</v>
          </cell>
          <cell r="E190"/>
          <cell r="F190"/>
          <cell r="G190">
            <v>4513.5291110727485</v>
          </cell>
        </row>
        <row r="191">
          <cell r="A191" t="str">
            <v>EACH</v>
          </cell>
          <cell r="B191">
            <v>21.54316</v>
          </cell>
          <cell r="C191">
            <v>21.54316</v>
          </cell>
          <cell r="D191">
            <v>58488.330569088343</v>
          </cell>
          <cell r="E191"/>
          <cell r="F191"/>
          <cell r="G191">
            <v>58488.330569088343</v>
          </cell>
        </row>
        <row r="192">
          <cell r="A192" t="str">
            <v>EARY</v>
          </cell>
          <cell r="B192">
            <v>26.744444000000001</v>
          </cell>
          <cell r="C192">
            <v>26.744444000000001</v>
          </cell>
          <cell r="D192">
            <v>72609.490973398119</v>
          </cell>
          <cell r="E192"/>
          <cell r="F192"/>
          <cell r="G192">
            <v>72609.490973398119</v>
          </cell>
        </row>
        <row r="193">
          <cell r="A193" t="str">
            <v>EBSR</v>
          </cell>
          <cell r="B193">
            <v>1.881321</v>
          </cell>
          <cell r="C193">
            <v>1.881321</v>
          </cell>
          <cell r="D193">
            <v>5107.6687242989356</v>
          </cell>
          <cell r="E193"/>
          <cell r="F193"/>
          <cell r="G193">
            <v>5107.6687242989356</v>
          </cell>
        </row>
        <row r="194">
          <cell r="A194" t="str">
            <v>ECBR</v>
          </cell>
          <cell r="B194">
            <v>21.504168</v>
          </cell>
          <cell r="C194">
            <v>21.504168</v>
          </cell>
          <cell r="D194">
            <v>58382.469730402197</v>
          </cell>
          <cell r="E194"/>
          <cell r="F194"/>
          <cell r="G194">
            <v>58382.469730402197</v>
          </cell>
        </row>
        <row r="195">
          <cell r="A195" t="str">
            <v>ECTB</v>
          </cell>
          <cell r="B195">
            <v>5.0662799999999999</v>
          </cell>
          <cell r="C195">
            <v>5.0662799999999999</v>
          </cell>
          <cell r="D195">
            <v>13754.632996995839</v>
          </cell>
          <cell r="E195"/>
          <cell r="F195"/>
          <cell r="G195">
            <v>13754.632996995839</v>
          </cell>
        </row>
        <row r="196">
          <cell r="A196" t="str">
            <v>ECTX</v>
          </cell>
          <cell r="B196">
            <v>4.061896</v>
          </cell>
          <cell r="C196">
            <v>4.061896</v>
          </cell>
          <cell r="D196">
            <v>11027.793322115125</v>
          </cell>
          <cell r="E196"/>
          <cell r="F196"/>
          <cell r="G196">
            <v>11027.793322115125</v>
          </cell>
        </row>
        <row r="197">
          <cell r="A197" t="str">
            <v>EDW</v>
          </cell>
          <cell r="B197">
            <v>5.6576339999999998</v>
          </cell>
          <cell r="C197">
            <v>5.6576339999999998</v>
          </cell>
          <cell r="D197">
            <v>15360.122081946825</v>
          </cell>
          <cell r="E197"/>
          <cell r="F197"/>
          <cell r="G197">
            <v>15360.122081946825</v>
          </cell>
        </row>
        <row r="198">
          <cell r="A198" t="str">
            <v>EE</v>
          </cell>
          <cell r="B198">
            <v>15.969728</v>
          </cell>
          <cell r="C198">
            <v>15.969728</v>
          </cell>
          <cell r="D198">
            <v>43356.811645200891</v>
          </cell>
          <cell r="E198"/>
          <cell r="F198"/>
          <cell r="G198">
            <v>43356.811645200891</v>
          </cell>
        </row>
        <row r="199">
          <cell r="A199" t="str">
            <v>EEC</v>
          </cell>
          <cell r="B199">
            <v>4.4575719999999999</v>
          </cell>
          <cell r="C199">
            <v>4.4575719999999999</v>
          </cell>
          <cell r="D199">
            <v>12102.028888589801</v>
          </cell>
          <cell r="E199"/>
          <cell r="F199"/>
          <cell r="G199">
            <v>12102.028888589801</v>
          </cell>
        </row>
        <row r="200">
          <cell r="A200" t="str">
            <v>EFRR</v>
          </cell>
          <cell r="B200">
            <v>1.9882029999999999</v>
          </cell>
          <cell r="C200">
            <v>1.9882029999999999</v>
          </cell>
          <cell r="D200">
            <v>5397.846662349124</v>
          </cell>
          <cell r="E200"/>
          <cell r="F200"/>
          <cell r="G200">
            <v>5397.846662349124</v>
          </cell>
        </row>
        <row r="201">
          <cell r="A201" t="str">
            <v>EIRC</v>
          </cell>
          <cell r="B201">
            <v>50.658118999999999</v>
          </cell>
          <cell r="C201">
            <v>50.658118999999999</v>
          </cell>
          <cell r="D201">
            <v>137533.62134803878</v>
          </cell>
          <cell r="E201"/>
          <cell r="F201"/>
          <cell r="G201">
            <v>137533.62134803878</v>
          </cell>
        </row>
        <row r="202">
          <cell r="A202" t="str">
            <v>EIRR</v>
          </cell>
          <cell r="B202">
            <v>261.66348099999999</v>
          </cell>
          <cell r="C202">
            <v>261.66348099999999</v>
          </cell>
          <cell r="D202">
            <v>710399.96799849079</v>
          </cell>
          <cell r="E202"/>
          <cell r="F202"/>
          <cell r="G202">
            <v>710399.96799849079</v>
          </cell>
        </row>
        <row r="203">
          <cell r="A203" t="str">
            <v>EJR</v>
          </cell>
          <cell r="B203">
            <v>3.866527</v>
          </cell>
          <cell r="C203">
            <v>3.866527</v>
          </cell>
          <cell r="D203">
            <v>10497.37871929213</v>
          </cell>
          <cell r="E203"/>
          <cell r="F203"/>
          <cell r="G203">
            <v>10497.37871929213</v>
          </cell>
        </row>
        <row r="204">
          <cell r="A204" t="str">
            <v>ELS</v>
          </cell>
          <cell r="B204">
            <v>434.52550500000001</v>
          </cell>
          <cell r="C204">
            <v>434.52550500000001</v>
          </cell>
          <cell r="D204">
            <v>1179709.5401575279</v>
          </cell>
          <cell r="E204"/>
          <cell r="F204"/>
          <cell r="G204">
            <v>1179709.5401575279</v>
          </cell>
        </row>
        <row r="205">
          <cell r="A205" t="str">
            <v>EMRY</v>
          </cell>
          <cell r="B205">
            <v>23.594344</v>
          </cell>
          <cell r="C205">
            <v>23.594344</v>
          </cell>
          <cell r="D205">
            <v>64057.166703157112</v>
          </cell>
          <cell r="E205"/>
          <cell r="F205"/>
          <cell r="G205">
            <v>64057.166703157112</v>
          </cell>
        </row>
        <row r="206">
          <cell r="A206" t="str">
            <v>ESPN</v>
          </cell>
          <cell r="B206">
            <v>93.227256999999994</v>
          </cell>
          <cell r="C206">
            <v>93.227256999999994</v>
          </cell>
          <cell r="D206">
            <v>253106.1657373085</v>
          </cell>
          <cell r="E206"/>
          <cell r="F206"/>
          <cell r="G206">
            <v>253106.1657373085</v>
          </cell>
        </row>
        <row r="207">
          <cell r="A207" t="str">
            <v>ETRY</v>
          </cell>
          <cell r="B207">
            <v>0.61910900000000002</v>
          </cell>
          <cell r="C207">
            <v>0.61910900000000002</v>
          </cell>
          <cell r="D207">
            <v>1680.8421721928312</v>
          </cell>
          <cell r="E207"/>
          <cell r="F207"/>
          <cell r="G207">
            <v>1680.8421721928312</v>
          </cell>
        </row>
        <row r="208">
          <cell r="A208" t="str">
            <v>EV</v>
          </cell>
          <cell r="B208">
            <v>24.944075000000002</v>
          </cell>
          <cell r="C208">
            <v>24.944075000000002</v>
          </cell>
          <cell r="D208">
            <v>67721.601860643117</v>
          </cell>
          <cell r="E208"/>
          <cell r="F208"/>
          <cell r="G208">
            <v>67721.601860643117</v>
          </cell>
        </row>
        <row r="209">
          <cell r="A209" t="str">
            <v>EVWR</v>
          </cell>
          <cell r="B209">
            <v>163.24321499999999</v>
          </cell>
          <cell r="C209">
            <v>163.24321499999999</v>
          </cell>
          <cell r="D209">
            <v>443195.10796376952</v>
          </cell>
          <cell r="E209"/>
          <cell r="F209"/>
          <cell r="G209">
            <v>443195.10796376952</v>
          </cell>
        </row>
        <row r="210">
          <cell r="A210" t="str">
            <v>EWG</v>
          </cell>
          <cell r="B210">
            <v>109.157095</v>
          </cell>
          <cell r="C210">
            <v>109.157095</v>
          </cell>
          <cell r="D210">
            <v>296354.67853004759</v>
          </cell>
          <cell r="E210"/>
          <cell r="F210"/>
          <cell r="G210">
            <v>296354.67853004759</v>
          </cell>
        </row>
        <row r="211">
          <cell r="A211" t="str">
            <v>EWR</v>
          </cell>
          <cell r="B211">
            <v>43.706805999999993</v>
          </cell>
          <cell r="C211">
            <v>43.706805999999993</v>
          </cell>
          <cell r="D211">
            <v>118661.24177915466</v>
          </cell>
          <cell r="E211"/>
          <cell r="F211"/>
          <cell r="G211">
            <v>118661.24177915466</v>
          </cell>
        </row>
        <row r="212">
          <cell r="A212" t="str">
            <v>FC</v>
          </cell>
          <cell r="B212">
            <v>12.410585000000001</v>
          </cell>
          <cell r="C212">
            <v>12.410585000000001</v>
          </cell>
          <cell r="D212">
            <v>33693.961240401564</v>
          </cell>
          <cell r="E212"/>
          <cell r="F212"/>
          <cell r="G212">
            <v>33693.961240401564</v>
          </cell>
        </row>
        <row r="213">
          <cell r="A213" t="str">
            <v>FCEN</v>
          </cell>
          <cell r="B213">
            <v>72.249334000000005</v>
          </cell>
          <cell r="C213">
            <v>72.249334000000005</v>
          </cell>
          <cell r="D213">
            <v>196152.41823337309</v>
          </cell>
          <cell r="E213"/>
          <cell r="F213"/>
          <cell r="G213">
            <v>196152.41823337309</v>
          </cell>
        </row>
        <row r="214">
          <cell r="A214" t="str">
            <v>FCR</v>
          </cell>
          <cell r="B214">
            <v>10.916422000000001</v>
          </cell>
          <cell r="C214">
            <v>10.916422000000001</v>
          </cell>
          <cell r="D214">
            <v>29637.402245894682</v>
          </cell>
          <cell r="E214"/>
          <cell r="F214"/>
          <cell r="G214">
            <v>29637.402245894682</v>
          </cell>
        </row>
        <row r="215">
          <cell r="A215" t="str">
            <v>FCRD</v>
          </cell>
          <cell r="B215">
            <v>31.772489999999998</v>
          </cell>
          <cell r="C215">
            <v>31.772489999999998</v>
          </cell>
          <cell r="D215">
            <v>86260.32105424894</v>
          </cell>
          <cell r="E215"/>
          <cell r="F215"/>
          <cell r="G215">
            <v>86260.32105424894</v>
          </cell>
        </row>
        <row r="216">
          <cell r="A216" t="str">
            <v>FEC</v>
          </cell>
          <cell r="B216">
            <v>374.98654300000004</v>
          </cell>
          <cell r="C216">
            <v>374.98654300000004</v>
          </cell>
          <cell r="D216">
            <v>1018064.9860997023</v>
          </cell>
          <cell r="E216"/>
          <cell r="F216"/>
          <cell r="G216">
            <v>1018064.9860997023</v>
          </cell>
        </row>
        <row r="217">
          <cell r="A217" t="str">
            <v>FEVR</v>
          </cell>
          <cell r="B217">
            <v>16.235900999999998</v>
          </cell>
          <cell r="C217">
            <v>16.235900999999998</v>
          </cell>
          <cell r="D217">
            <v>44079.454674940527</v>
          </cell>
          <cell r="E217"/>
          <cell r="F217"/>
          <cell r="G217">
            <v>44079.454674940527</v>
          </cell>
        </row>
        <row r="218">
          <cell r="A218" t="str">
            <v>FGCX</v>
          </cell>
          <cell r="B218">
            <v>6.5199990000000003</v>
          </cell>
          <cell r="C218">
            <v>6.5199990000000003</v>
          </cell>
          <cell r="D218">
            <v>17701.389063727209</v>
          </cell>
          <cell r="E218"/>
          <cell r="F218"/>
          <cell r="G218">
            <v>17701.389063727209</v>
          </cell>
        </row>
        <row r="219">
          <cell r="A219" t="str">
            <v>FGLK</v>
          </cell>
          <cell r="B219">
            <v>145.203338</v>
          </cell>
          <cell r="C219">
            <v>145.203338</v>
          </cell>
          <cell r="D219">
            <v>394217.97139691055</v>
          </cell>
          <cell r="E219"/>
          <cell r="F219"/>
          <cell r="G219">
            <v>394217.97139691055</v>
          </cell>
        </row>
        <row r="220">
          <cell r="A220" t="str">
            <v>FIR</v>
          </cell>
          <cell r="B220">
            <v>1.9940979999999999</v>
          </cell>
          <cell r="C220">
            <v>1.9940979999999999</v>
          </cell>
          <cell r="D220">
            <v>5413.851218259435</v>
          </cell>
          <cell r="E220"/>
          <cell r="F220"/>
          <cell r="G220">
            <v>5413.851218259435</v>
          </cell>
        </row>
        <row r="221">
          <cell r="A221" t="str">
            <v>FLWB</v>
          </cell>
          <cell r="B221">
            <v>9.9801029999999997</v>
          </cell>
          <cell r="C221">
            <v>9.9801029999999997</v>
          </cell>
          <cell r="D221">
            <v>27095.354784421146</v>
          </cell>
          <cell r="E221"/>
          <cell r="F221"/>
          <cell r="G221">
            <v>27095.354784421146</v>
          </cell>
        </row>
        <row r="222">
          <cell r="A222" t="str">
            <v>FMID</v>
          </cell>
          <cell r="B222">
            <v>23.427291</v>
          </cell>
          <cell r="C222">
            <v>23.427291</v>
          </cell>
          <cell r="D222">
            <v>63603.628267451393</v>
          </cell>
          <cell r="E222"/>
          <cell r="F222"/>
          <cell r="G222">
            <v>63603.628267451393</v>
          </cell>
        </row>
        <row r="223">
          <cell r="A223" t="str">
            <v>FMRC</v>
          </cell>
          <cell r="B223">
            <v>169.63183800000002</v>
          </cell>
          <cell r="C223">
            <v>169.63183800000002</v>
          </cell>
          <cell r="D223">
            <v>460539.81941303145</v>
          </cell>
          <cell r="E223"/>
          <cell r="F223"/>
          <cell r="G223">
            <v>460539.81941303145</v>
          </cell>
        </row>
        <row r="224">
          <cell r="A224" t="str">
            <v>FNOR</v>
          </cell>
          <cell r="B224">
            <v>91.324083000000002</v>
          </cell>
          <cell r="C224">
            <v>91.324083000000002</v>
          </cell>
          <cell r="D224">
            <v>247939.16748623978</v>
          </cell>
          <cell r="E224"/>
          <cell r="F224"/>
          <cell r="G224">
            <v>247939.16748623978</v>
          </cell>
        </row>
        <row r="225">
          <cell r="A225" t="str">
            <v>FP</v>
          </cell>
          <cell r="B225">
            <v>58.547272</v>
          </cell>
          <cell r="C225">
            <v>58.547272</v>
          </cell>
          <cell r="D225">
            <v>158952.17779816565</v>
          </cell>
          <cell r="E225"/>
          <cell r="F225"/>
          <cell r="G225">
            <v>158952.17779816565</v>
          </cell>
        </row>
        <row r="226">
          <cell r="A226" t="str">
            <v>FRR</v>
          </cell>
          <cell r="B226">
            <v>57.911922000000004</v>
          </cell>
          <cell r="C226">
            <v>57.911922000000004</v>
          </cell>
          <cell r="D226">
            <v>157227.24232783212</v>
          </cell>
          <cell r="E226"/>
          <cell r="F226"/>
          <cell r="G226">
            <v>157227.24232783212</v>
          </cell>
        </row>
        <row r="227">
          <cell r="A227" t="str">
            <v>FRTX</v>
          </cell>
          <cell r="B227">
            <v>1.658766</v>
          </cell>
          <cell r="C227">
            <v>1.658766</v>
          </cell>
          <cell r="D227">
            <v>4503.4458336086436</v>
          </cell>
          <cell r="E227"/>
          <cell r="F227"/>
          <cell r="G227">
            <v>4503.4458336086436</v>
          </cell>
        </row>
        <row r="228">
          <cell r="A228" t="str">
            <v>FRVT</v>
          </cell>
          <cell r="B228">
            <v>2.0326909999999998</v>
          </cell>
          <cell r="C228">
            <v>2.0326909999999998</v>
          </cell>
          <cell r="D228">
            <v>5518.6287969272271</v>
          </cell>
          <cell r="E228"/>
          <cell r="F228"/>
          <cell r="G228">
            <v>5518.6287969272271</v>
          </cell>
        </row>
        <row r="229">
          <cell r="A229" t="str">
            <v>FSR</v>
          </cell>
          <cell r="B229">
            <v>19.353107000000001</v>
          </cell>
          <cell r="C229">
            <v>19.353107000000001</v>
          </cell>
          <cell r="D229">
            <v>52542.473794695747</v>
          </cell>
          <cell r="E229"/>
          <cell r="F229"/>
          <cell r="G229">
            <v>52542.473794695747</v>
          </cell>
        </row>
        <row r="230">
          <cell r="A230" t="str">
            <v>FTRL</v>
          </cell>
          <cell r="B230">
            <v>3.0257719999999999</v>
          </cell>
          <cell r="C230">
            <v>3.0257719999999999</v>
          </cell>
          <cell r="D230">
            <v>8214.7815344959417</v>
          </cell>
          <cell r="E230"/>
          <cell r="F230"/>
          <cell r="G230">
            <v>8214.7815344959417</v>
          </cell>
        </row>
        <row r="231">
          <cell r="A231" t="str">
            <v>FVRR</v>
          </cell>
          <cell r="B231">
            <v>10.414253</v>
          </cell>
          <cell r="C231">
            <v>10.414253</v>
          </cell>
          <cell r="D231">
            <v>28274.044852014282</v>
          </cell>
          <cell r="E231"/>
          <cell r="F231"/>
          <cell r="G231">
            <v>28274.044852014282</v>
          </cell>
        </row>
        <row r="232">
          <cell r="A232" t="str">
            <v>FWCR</v>
          </cell>
          <cell r="B232">
            <v>2.4964110000000002</v>
          </cell>
          <cell r="C232">
            <v>2.4964110000000002</v>
          </cell>
          <cell r="D232">
            <v>6777.5995631239057</v>
          </cell>
          <cell r="E232"/>
          <cell r="F232"/>
          <cell r="G232">
            <v>6777.5995631239057</v>
          </cell>
        </row>
        <row r="233">
          <cell r="A233" t="str">
            <v>FWRY</v>
          </cell>
          <cell r="B233">
            <v>30.578922000000002</v>
          </cell>
          <cell r="C233">
            <v>30.578922000000002</v>
          </cell>
          <cell r="D233">
            <v>83019.858664298459</v>
          </cell>
          <cell r="E233"/>
          <cell r="F233"/>
          <cell r="G233">
            <v>83019.858664298459</v>
          </cell>
        </row>
        <row r="234">
          <cell r="A234" t="str">
            <v>FWWR</v>
          </cell>
          <cell r="B234">
            <v>262.22826799999996</v>
          </cell>
          <cell r="C234">
            <v>262.22826799999996</v>
          </cell>
          <cell r="D234">
            <v>711933.32934181835</v>
          </cell>
          <cell r="E234"/>
          <cell r="F234"/>
          <cell r="G234">
            <v>711933.32934181835</v>
          </cell>
        </row>
        <row r="235">
          <cell r="A235" t="str">
            <v>FXE</v>
          </cell>
          <cell r="B235">
            <v>9.2854709999999994</v>
          </cell>
          <cell r="C235">
            <v>9.2854709999999994</v>
          </cell>
          <cell r="D235">
            <v>25209.472395771249</v>
          </cell>
          <cell r="E235"/>
          <cell r="F235"/>
          <cell r="G235">
            <v>25209.472395771249</v>
          </cell>
        </row>
        <row r="236">
          <cell r="A236" t="str">
            <v>GC</v>
          </cell>
          <cell r="B236">
            <v>173.40719899999999</v>
          </cell>
          <cell r="C236">
            <v>173.40719899999999</v>
          </cell>
          <cell r="D236">
            <v>470789.68815028464</v>
          </cell>
          <cell r="E236"/>
          <cell r="F236"/>
          <cell r="G236">
            <v>470789.68815028464</v>
          </cell>
        </row>
        <row r="237">
          <cell r="A237" t="str">
            <v>GCRX</v>
          </cell>
          <cell r="B237">
            <v>66.426755</v>
          </cell>
          <cell r="C237">
            <v>66.426755</v>
          </cell>
          <cell r="D237">
            <v>180344.48080373733</v>
          </cell>
          <cell r="E237"/>
          <cell r="F237"/>
          <cell r="G237">
            <v>180344.48080373733</v>
          </cell>
        </row>
        <row r="238">
          <cell r="A238" t="str">
            <v>GCW</v>
          </cell>
          <cell r="B238">
            <v>38.710166999999998</v>
          </cell>
          <cell r="C238">
            <v>38.710166999999998</v>
          </cell>
          <cell r="D238">
            <v>105095.67973689166</v>
          </cell>
          <cell r="E238"/>
          <cell r="F238"/>
          <cell r="G238">
            <v>105095.67973689166</v>
          </cell>
        </row>
        <row r="239">
          <cell r="A239" t="str">
            <v>GDLK</v>
          </cell>
          <cell r="B239">
            <v>126.12791100000001</v>
          </cell>
          <cell r="C239">
            <v>126.12791100000001</v>
          </cell>
          <cell r="D239">
            <v>342429.38141649385</v>
          </cell>
          <cell r="E239"/>
          <cell r="F239"/>
          <cell r="G239">
            <v>342429.38141649385</v>
          </cell>
        </row>
        <row r="240">
          <cell r="A240" t="str">
            <v>GET</v>
          </cell>
          <cell r="B240">
            <v>25.196367000000002</v>
          </cell>
          <cell r="C240">
            <v>25.196367000000002</v>
          </cell>
          <cell r="D240">
            <v>68406.558844480984</v>
          </cell>
          <cell r="E240"/>
          <cell r="F240"/>
          <cell r="G240">
            <v>68406.558844480984</v>
          </cell>
        </row>
        <row r="241">
          <cell r="A241" t="str">
            <v>GFRR</v>
          </cell>
          <cell r="B241">
            <v>263.29778699999997</v>
          </cell>
          <cell r="C241">
            <v>263.29778699999997</v>
          </cell>
          <cell r="D241">
            <v>714837.00646355539</v>
          </cell>
          <cell r="E241"/>
          <cell r="F241"/>
          <cell r="G241">
            <v>714837.00646355539</v>
          </cell>
        </row>
        <row r="242">
          <cell r="A242" t="str">
            <v>GGRL</v>
          </cell>
          <cell r="B242">
            <v>17.236388999999999</v>
          </cell>
          <cell r="C242">
            <v>17.236388999999999</v>
          </cell>
          <cell r="D242">
            <v>46795.716953752286</v>
          </cell>
          <cell r="E242"/>
          <cell r="F242"/>
          <cell r="G242">
            <v>46795.716953752286</v>
          </cell>
        </row>
        <row r="243">
          <cell r="A243" t="str">
            <v>GITM</v>
          </cell>
          <cell r="B243">
            <v>12.883545</v>
          </cell>
          <cell r="C243">
            <v>12.883545</v>
          </cell>
          <cell r="D243">
            <v>34978.018028075974</v>
          </cell>
          <cell r="E243"/>
          <cell r="F243"/>
          <cell r="G243">
            <v>34978.018028075974</v>
          </cell>
        </row>
        <row r="244">
          <cell r="A244" t="str">
            <v>GLC</v>
          </cell>
          <cell r="B244">
            <v>372.15866000000005</v>
          </cell>
          <cell r="C244">
            <v>372.15866000000005</v>
          </cell>
          <cell r="D244">
            <v>1010387.4608102506</v>
          </cell>
          <cell r="E244"/>
          <cell r="F244"/>
          <cell r="G244">
            <v>1010387.4608102506</v>
          </cell>
        </row>
        <row r="245">
          <cell r="A245" t="str">
            <v>GNBC</v>
          </cell>
          <cell r="B245">
            <v>257.86101600000001</v>
          </cell>
          <cell r="C245">
            <v>257.86101600000001</v>
          </cell>
          <cell r="D245">
            <v>700076.51359823626</v>
          </cell>
          <cell r="E245"/>
          <cell r="F245"/>
          <cell r="G245">
            <v>700076.51359823626</v>
          </cell>
        </row>
        <row r="246">
          <cell r="A246" t="str">
            <v>GNRR</v>
          </cell>
          <cell r="B246">
            <v>97.819147000000001</v>
          </cell>
          <cell r="C246">
            <v>97.819147000000001</v>
          </cell>
          <cell r="D246">
            <v>265572.85958616313</v>
          </cell>
          <cell r="E246"/>
          <cell r="F246"/>
          <cell r="G246">
            <v>265572.85958616313</v>
          </cell>
        </row>
        <row r="247">
          <cell r="A247" t="str">
            <v>GOOS</v>
          </cell>
          <cell r="B247">
            <v>97.944700000000012</v>
          </cell>
          <cell r="C247">
            <v>97.944700000000012</v>
          </cell>
          <cell r="D247">
            <v>265913.72812021023</v>
          </cell>
          <cell r="E247"/>
          <cell r="F247"/>
          <cell r="G247">
            <v>265913.72812021023</v>
          </cell>
        </row>
        <row r="248">
          <cell r="A248" t="str">
            <v>GOVX</v>
          </cell>
          <cell r="B248">
            <v>3.8733430000000002</v>
          </cell>
          <cell r="C248">
            <v>3.8733430000000002</v>
          </cell>
          <cell r="D248">
            <v>10515.883732538046</v>
          </cell>
          <cell r="E248"/>
          <cell r="F248"/>
          <cell r="G248">
            <v>10515.883732538046</v>
          </cell>
        </row>
        <row r="249">
          <cell r="A249" t="str">
            <v>GR</v>
          </cell>
          <cell r="B249">
            <v>32.505153999999997</v>
          </cell>
          <cell r="C249">
            <v>32.505153999999997</v>
          </cell>
          <cell r="D249">
            <v>88249.457941691202</v>
          </cell>
          <cell r="E249"/>
          <cell r="F249"/>
          <cell r="G249">
            <v>88249.457941691202</v>
          </cell>
        </row>
        <row r="250">
          <cell r="A250" t="str">
            <v>GRLW</v>
          </cell>
          <cell r="B250">
            <v>13.804774999999999</v>
          </cell>
          <cell r="C250">
            <v>13.804774999999999</v>
          </cell>
          <cell r="D250">
            <v>37479.099799281372</v>
          </cell>
          <cell r="E250"/>
          <cell r="F250"/>
          <cell r="G250">
            <v>37479.099799281372</v>
          </cell>
        </row>
        <row r="251">
          <cell r="A251" t="str">
            <v>GRNW</v>
          </cell>
          <cell r="B251">
            <v>81.973151999999999</v>
          </cell>
          <cell r="C251">
            <v>81.973151999999999</v>
          </cell>
          <cell r="D251">
            <v>222551.97528896065</v>
          </cell>
          <cell r="E251"/>
          <cell r="F251"/>
          <cell r="G251">
            <v>222551.97528896065</v>
          </cell>
        </row>
        <row r="252">
          <cell r="A252" t="str">
            <v>GRR</v>
          </cell>
          <cell r="B252">
            <v>29.959340999999998</v>
          </cell>
          <cell r="C252">
            <v>29.959340999999998</v>
          </cell>
          <cell r="D252">
            <v>81337.735041657856</v>
          </cell>
          <cell r="E252"/>
          <cell r="F252"/>
          <cell r="G252">
            <v>81337.735041657856</v>
          </cell>
        </row>
        <row r="253">
          <cell r="A253" t="str">
            <v>GRW</v>
          </cell>
          <cell r="B253">
            <v>20.955727</v>
          </cell>
          <cell r="C253">
            <v>20.955727</v>
          </cell>
          <cell r="D253">
            <v>56893.48675364106</v>
          </cell>
          <cell r="E253"/>
          <cell r="F253"/>
          <cell r="G253">
            <v>56893.48675364106</v>
          </cell>
        </row>
        <row r="254">
          <cell r="A254" t="str">
            <v>GRWR</v>
          </cell>
          <cell r="B254">
            <v>35.812303999999997</v>
          </cell>
          <cell r="C254">
            <v>35.812303999999997</v>
          </cell>
          <cell r="D254">
            <v>97228.163128932094</v>
          </cell>
          <cell r="E254"/>
          <cell r="F254"/>
          <cell r="G254">
            <v>97228.163128932094</v>
          </cell>
        </row>
        <row r="255">
          <cell r="A255" t="str">
            <v>GRYR</v>
          </cell>
          <cell r="B255">
            <v>114.526613</v>
          </cell>
          <cell r="C255">
            <v>114.526613</v>
          </cell>
          <cell r="D255">
            <v>310932.58371111995</v>
          </cell>
          <cell r="E255"/>
          <cell r="F255"/>
          <cell r="G255">
            <v>310932.58371111995</v>
          </cell>
        </row>
        <row r="256">
          <cell r="A256" t="str">
            <v>GS</v>
          </cell>
          <cell r="B256">
            <v>74.608049999999992</v>
          </cell>
          <cell r="C256">
            <v>74.608049999999992</v>
          </cell>
          <cell r="D256">
            <v>202556.18449266825</v>
          </cell>
          <cell r="E256"/>
          <cell r="F256"/>
          <cell r="G256">
            <v>202556.18449266825</v>
          </cell>
        </row>
        <row r="257">
          <cell r="A257" t="str">
            <v>GSM</v>
          </cell>
          <cell r="B257">
            <v>66.216814999999997</v>
          </cell>
          <cell r="C257">
            <v>66.216814999999997</v>
          </cell>
          <cell r="D257">
            <v>179774.50684821387</v>
          </cell>
          <cell r="E257"/>
          <cell r="F257"/>
          <cell r="G257">
            <v>179774.50684821387</v>
          </cell>
        </row>
        <row r="258">
          <cell r="A258" t="str">
            <v>GSWR</v>
          </cell>
          <cell r="B258">
            <v>296.22409600000003</v>
          </cell>
          <cell r="C258">
            <v>296.22409600000003</v>
          </cell>
          <cell r="D258">
            <v>804229.87386146525</v>
          </cell>
          <cell r="E258"/>
          <cell r="F258"/>
          <cell r="G258">
            <v>804229.87386146525</v>
          </cell>
        </row>
        <row r="259">
          <cell r="A259" t="str">
            <v>GTR</v>
          </cell>
          <cell r="B259">
            <v>0.98916000000000004</v>
          </cell>
          <cell r="C259">
            <v>0.98916000000000004</v>
          </cell>
          <cell r="D259">
            <v>2685.5074680650109</v>
          </cell>
          <cell r="E259"/>
          <cell r="F259"/>
          <cell r="G259">
            <v>2685.5074680650109</v>
          </cell>
        </row>
        <row r="260">
          <cell r="A260" t="str">
            <v>GTRA</v>
          </cell>
          <cell r="B260">
            <v>16.129062999999999</v>
          </cell>
          <cell r="C260">
            <v>16.129062999999999</v>
          </cell>
          <cell r="D260">
            <v>43789.396194135479</v>
          </cell>
          <cell r="E260"/>
          <cell r="F260"/>
          <cell r="G260">
            <v>43789.396194135479</v>
          </cell>
        </row>
        <row r="261">
          <cell r="A261" t="str">
            <v>GU</v>
          </cell>
          <cell r="B261">
            <v>15.569936</v>
          </cell>
          <cell r="C261">
            <v>15.569936</v>
          </cell>
          <cell r="D261">
            <v>42271.401396431589</v>
          </cell>
          <cell r="E261"/>
          <cell r="F261"/>
          <cell r="G261">
            <v>42271.401396431589</v>
          </cell>
        </row>
        <row r="262">
          <cell r="A262" t="str">
            <v>GVSR</v>
          </cell>
          <cell r="B262">
            <v>3.3001239999999998</v>
          </cell>
          <cell r="C262">
            <v>3.3001239999999998</v>
          </cell>
          <cell r="D262">
            <v>8959.6300371432098</v>
          </cell>
          <cell r="E262"/>
          <cell r="F262"/>
          <cell r="G262">
            <v>8959.6300371432098</v>
          </cell>
        </row>
        <row r="263">
          <cell r="A263" t="str">
            <v>GWR</v>
          </cell>
          <cell r="B263">
            <v>75.220123000000001</v>
          </cell>
          <cell r="C263">
            <v>75.220123000000001</v>
          </cell>
          <cell r="D263">
            <v>204217.92436538954</v>
          </cell>
          <cell r="E263"/>
          <cell r="F263"/>
          <cell r="G263">
            <v>204217.92436538954</v>
          </cell>
        </row>
        <row r="264">
          <cell r="A264" t="str">
            <v>GWRC</v>
          </cell>
          <cell r="B264">
            <v>16.390316000000002</v>
          </cell>
          <cell r="C264">
            <v>16.390316000000002</v>
          </cell>
          <cell r="D264">
            <v>44498.68173191946</v>
          </cell>
          <cell r="E264"/>
          <cell r="F264"/>
          <cell r="G264">
            <v>44498.68173191946</v>
          </cell>
        </row>
        <row r="265">
          <cell r="A265" t="str">
            <v>HAL</v>
          </cell>
          <cell r="B265">
            <v>59.123277000000002</v>
          </cell>
          <cell r="C265">
            <v>59.123277000000002</v>
          </cell>
          <cell r="D265">
            <v>160515.99530912723</v>
          </cell>
          <cell r="E265"/>
          <cell r="F265"/>
          <cell r="G265">
            <v>160515.99530912723</v>
          </cell>
        </row>
        <row r="266">
          <cell r="A266" t="str">
            <v>HBX</v>
          </cell>
          <cell r="B266">
            <v>6.3166859999999998</v>
          </cell>
          <cell r="C266">
            <v>6.3166859999999998</v>
          </cell>
          <cell r="D266">
            <v>17149.406998283092</v>
          </cell>
          <cell r="E266"/>
          <cell r="F266"/>
          <cell r="G266">
            <v>17149.406998283092</v>
          </cell>
        </row>
        <row r="267">
          <cell r="A267" t="str">
            <v>HCRR</v>
          </cell>
          <cell r="B267">
            <v>4.8959000000000001</v>
          </cell>
          <cell r="C267">
            <v>4.8959000000000001</v>
          </cell>
          <cell r="D267">
            <v>13292.061964595705</v>
          </cell>
          <cell r="E267"/>
          <cell r="F267"/>
          <cell r="G267">
            <v>13292.061964595705</v>
          </cell>
        </row>
        <row r="268">
          <cell r="A268" t="str">
            <v>HE</v>
          </cell>
          <cell r="B268">
            <v>0.25749699999999998</v>
          </cell>
          <cell r="C268">
            <v>0.25749699999999998</v>
          </cell>
          <cell r="D268">
            <v>699.08823294950889</v>
          </cell>
          <cell r="E268"/>
          <cell r="F268"/>
          <cell r="G268">
            <v>699.08823294950889</v>
          </cell>
        </row>
        <row r="269">
          <cell r="A269" t="str">
            <v>HESR</v>
          </cell>
          <cell r="B269">
            <v>324.579633</v>
          </cell>
          <cell r="C269">
            <v>324.579633</v>
          </cell>
          <cell r="D269">
            <v>881213.38145830855</v>
          </cell>
          <cell r="E269"/>
          <cell r="F269"/>
          <cell r="G269">
            <v>881213.38145830855</v>
          </cell>
        </row>
        <row r="270">
          <cell r="A270" t="str">
            <v>HIRR</v>
          </cell>
          <cell r="B270">
            <v>0.39306799999999997</v>
          </cell>
          <cell r="C270">
            <v>0.39306799999999997</v>
          </cell>
          <cell r="D270">
            <v>1067.155009763211</v>
          </cell>
          <cell r="E270"/>
          <cell r="F270"/>
          <cell r="G270">
            <v>1067.155009763211</v>
          </cell>
        </row>
        <row r="271">
          <cell r="A271" t="str">
            <v>HLSC</v>
          </cell>
          <cell r="B271">
            <v>5.7099759999999993</v>
          </cell>
          <cell r="C271">
            <v>5.7099759999999993</v>
          </cell>
          <cell r="D271">
            <v>15502.227334781004</v>
          </cell>
          <cell r="E271"/>
          <cell r="F271"/>
          <cell r="G271">
            <v>15502.227334781004</v>
          </cell>
        </row>
        <row r="272">
          <cell r="A272" t="str">
            <v>HMCR</v>
          </cell>
          <cell r="B272">
            <v>13.362743999999999</v>
          </cell>
          <cell r="C272">
            <v>13.362743999999999</v>
          </cell>
          <cell r="D272">
            <v>36279.013310122646</v>
          </cell>
          <cell r="E272"/>
          <cell r="F272"/>
          <cell r="G272">
            <v>36279.013310122646</v>
          </cell>
        </row>
        <row r="273">
          <cell r="A273" t="str">
            <v>HN</v>
          </cell>
          <cell r="B273">
            <v>3.4607739999999998</v>
          </cell>
          <cell r="C273">
            <v>3.4607739999999998</v>
          </cell>
          <cell r="D273">
            <v>9395.784728744813</v>
          </cell>
          <cell r="E273"/>
          <cell r="F273"/>
          <cell r="G273">
            <v>9395.784728744813</v>
          </cell>
        </row>
        <row r="274">
          <cell r="A274" t="str">
            <v>HODX</v>
          </cell>
          <cell r="B274">
            <v>4.9650749999999997</v>
          </cell>
          <cell r="C274">
            <v>4.9650749999999997</v>
          </cell>
          <cell r="D274">
            <v>13479.867758505081</v>
          </cell>
          <cell r="E274"/>
          <cell r="F274"/>
          <cell r="G274">
            <v>13479.867758505081</v>
          </cell>
        </row>
        <row r="275">
          <cell r="A275" t="str">
            <v>HOG</v>
          </cell>
          <cell r="B275">
            <v>139.256201</v>
          </cell>
          <cell r="C275">
            <v>139.256201</v>
          </cell>
          <cell r="D275">
            <v>378071.86679593014</v>
          </cell>
          <cell r="E275"/>
          <cell r="F275"/>
          <cell r="G275">
            <v>378071.86679593014</v>
          </cell>
        </row>
        <row r="276">
          <cell r="A276" t="str">
            <v>HOS</v>
          </cell>
          <cell r="B276">
            <v>19.085232999999999</v>
          </cell>
          <cell r="C276">
            <v>19.085232999999999</v>
          </cell>
          <cell r="D276">
            <v>51815.212656456788</v>
          </cell>
          <cell r="E276"/>
          <cell r="F276"/>
          <cell r="G276">
            <v>51815.212656456788</v>
          </cell>
        </row>
        <row r="277">
          <cell r="A277" t="str">
            <v>HPTD</v>
          </cell>
          <cell r="B277">
            <v>3.5664769999999999</v>
          </cell>
          <cell r="C277">
            <v>3.5664769999999999</v>
          </cell>
          <cell r="D277">
            <v>9682.7617556129408</v>
          </cell>
          <cell r="E277"/>
          <cell r="F277"/>
          <cell r="G277">
            <v>9682.7617556129408</v>
          </cell>
        </row>
        <row r="278">
          <cell r="A278" t="str">
            <v>HR</v>
          </cell>
          <cell r="B278">
            <v>8.309806</v>
          </cell>
          <cell r="C278">
            <v>8.309806</v>
          </cell>
          <cell r="D278">
            <v>22560.603007775728</v>
          </cell>
          <cell r="E278"/>
          <cell r="F278"/>
          <cell r="G278">
            <v>22560.603007775728</v>
          </cell>
        </row>
        <row r="279">
          <cell r="A279" t="str">
            <v>HRR</v>
          </cell>
          <cell r="B279">
            <v>1.7524519999999999</v>
          </cell>
          <cell r="C279">
            <v>1.7524519999999999</v>
          </cell>
          <cell r="D279">
            <v>4757.7974578687617</v>
          </cell>
          <cell r="E279"/>
          <cell r="F279"/>
          <cell r="G279">
            <v>4757.7974578687617</v>
          </cell>
        </row>
        <row r="280">
          <cell r="A280" t="str">
            <v>HRRC</v>
          </cell>
          <cell r="B280">
            <v>175.966184</v>
          </cell>
          <cell r="C280">
            <v>175.966184</v>
          </cell>
          <cell r="D280">
            <v>477737.17220561067</v>
          </cell>
          <cell r="E280"/>
          <cell r="F280"/>
          <cell r="G280">
            <v>477737.17220561067</v>
          </cell>
        </row>
        <row r="281">
          <cell r="A281" t="str">
            <v>HRRX</v>
          </cell>
          <cell r="B281">
            <v>4.3708720000000003</v>
          </cell>
          <cell r="C281">
            <v>4.3708720000000003</v>
          </cell>
          <cell r="D281">
            <v>11866.643816931792</v>
          </cell>
          <cell r="E281"/>
          <cell r="F281"/>
          <cell r="G281">
            <v>11866.643816931792</v>
          </cell>
        </row>
        <row r="282">
          <cell r="A282" t="str">
            <v>HRS</v>
          </cell>
          <cell r="B282">
            <v>11.384886</v>
          </cell>
          <cell r="C282">
            <v>11.384886</v>
          </cell>
          <cell r="D282">
            <v>30909.252675066513</v>
          </cell>
          <cell r="E282"/>
          <cell r="F282"/>
          <cell r="G282">
            <v>30909.252675066513</v>
          </cell>
        </row>
        <row r="283">
          <cell r="A283" t="str">
            <v>HRT</v>
          </cell>
          <cell r="B283">
            <v>58.569070000000004</v>
          </cell>
          <cell r="C283">
            <v>58.569070000000004</v>
          </cell>
          <cell r="D283">
            <v>159011.35800337902</v>
          </cell>
          <cell r="E283"/>
          <cell r="F283"/>
          <cell r="G283">
            <v>159011.35800337902</v>
          </cell>
        </row>
        <row r="284">
          <cell r="A284" t="str">
            <v>HVRX</v>
          </cell>
          <cell r="B284">
            <v>21.090063999999998</v>
          </cell>
          <cell r="C284">
            <v>21.090063999999998</v>
          </cell>
          <cell r="D284">
            <v>57258.203297716274</v>
          </cell>
          <cell r="E284"/>
          <cell r="F284"/>
          <cell r="G284">
            <v>57258.203297716274</v>
          </cell>
        </row>
        <row r="285">
          <cell r="A285" t="str">
            <v>HVSR</v>
          </cell>
          <cell r="B285">
            <v>10.923109999999999</v>
          </cell>
          <cell r="C285">
            <v>10.923109999999999</v>
          </cell>
          <cell r="D285">
            <v>29655.559747154763</v>
          </cell>
          <cell r="E285"/>
          <cell r="F285"/>
          <cell r="G285">
            <v>29655.559747154763</v>
          </cell>
        </row>
        <row r="286">
          <cell r="A286" t="str">
            <v>IAIS</v>
          </cell>
          <cell r="B286">
            <v>612.25837000000001</v>
          </cell>
          <cell r="C286">
            <v>612.25837000000001</v>
          </cell>
          <cell r="D286">
            <v>1662243.1406651207</v>
          </cell>
          <cell r="E286"/>
          <cell r="F286"/>
          <cell r="G286">
            <v>1662243.1406651207</v>
          </cell>
        </row>
        <row r="287">
          <cell r="A287" t="str">
            <v>IANR</v>
          </cell>
          <cell r="B287">
            <v>234.46072700000002</v>
          </cell>
          <cell r="C287">
            <v>234.46072700000002</v>
          </cell>
          <cell r="D287">
            <v>636546.1940701725</v>
          </cell>
          <cell r="E287"/>
          <cell r="F287"/>
          <cell r="G287">
            <v>636546.1940701725</v>
          </cell>
        </row>
        <row r="288">
          <cell r="A288" t="str">
            <v>IARR</v>
          </cell>
          <cell r="B288">
            <v>12.04838</v>
          </cell>
          <cell r="C288">
            <v>12.04838</v>
          </cell>
          <cell r="D288">
            <v>32710.597343286343</v>
          </cell>
          <cell r="E288"/>
          <cell r="F288"/>
          <cell r="G288">
            <v>32710.597343286343</v>
          </cell>
        </row>
        <row r="289">
          <cell r="A289" t="str">
            <v>IATR</v>
          </cell>
          <cell r="B289">
            <v>6.093445</v>
          </cell>
          <cell r="C289">
            <v>6.093445</v>
          </cell>
          <cell r="D289">
            <v>16543.321660543694</v>
          </cell>
          <cell r="E289"/>
          <cell r="F289"/>
          <cell r="G289">
            <v>16543.321660543694</v>
          </cell>
        </row>
        <row r="290">
          <cell r="A290" t="str">
            <v>IBT</v>
          </cell>
          <cell r="B290">
            <v>0.236648</v>
          </cell>
          <cell r="C290">
            <v>0.236648</v>
          </cell>
          <cell r="D290">
            <v>642.48450331862261</v>
          </cell>
          <cell r="E290"/>
          <cell r="F290"/>
          <cell r="G290">
            <v>642.48450331862261</v>
          </cell>
        </row>
        <row r="291">
          <cell r="A291" t="str">
            <v>ICRK</v>
          </cell>
          <cell r="B291">
            <v>5.5204969999999998</v>
          </cell>
          <cell r="C291">
            <v>5.5204969999999998</v>
          </cell>
          <cell r="D291">
            <v>14987.803713181376</v>
          </cell>
          <cell r="E291"/>
          <cell r="F291"/>
          <cell r="G291">
            <v>14987.803713181376</v>
          </cell>
        </row>
        <row r="292">
          <cell r="A292" t="str">
            <v>IERR</v>
          </cell>
          <cell r="B292">
            <v>44.021270000000001</v>
          </cell>
          <cell r="C292">
            <v>44.021270000000001</v>
          </cell>
          <cell r="D292">
            <v>119514.99185036418</v>
          </cell>
          <cell r="E292"/>
          <cell r="F292"/>
          <cell r="G292">
            <v>119514.99185036418</v>
          </cell>
        </row>
        <row r="293">
          <cell r="A293" t="str">
            <v>IHB</v>
          </cell>
          <cell r="B293">
            <v>110.186036</v>
          </cell>
          <cell r="C293">
            <v>110.186036</v>
          </cell>
          <cell r="D293">
            <v>299148.18892239896</v>
          </cell>
          <cell r="E293"/>
          <cell r="F293"/>
          <cell r="G293">
            <v>299148.18892239896</v>
          </cell>
        </row>
        <row r="294">
          <cell r="A294" t="str">
            <v>ILW</v>
          </cell>
          <cell r="B294">
            <v>0.49690600000000001</v>
          </cell>
          <cell r="C294">
            <v>0.49690600000000001</v>
          </cell>
          <cell r="D294">
            <v>1349.0686784001703</v>
          </cell>
          <cell r="E294"/>
          <cell r="F294"/>
          <cell r="G294">
            <v>1349.0686784001703</v>
          </cell>
        </row>
        <row r="295">
          <cell r="A295" t="str">
            <v>IMR</v>
          </cell>
          <cell r="B295">
            <v>22.945546999999998</v>
          </cell>
          <cell r="C295">
            <v>22.945546999999998</v>
          </cell>
          <cell r="D295">
            <v>62295.72346974878</v>
          </cell>
          <cell r="E295"/>
          <cell r="F295"/>
          <cell r="G295">
            <v>62295.72346974878</v>
          </cell>
        </row>
        <row r="296">
          <cell r="A296" t="str">
            <v>IMRR</v>
          </cell>
          <cell r="B296">
            <v>174.19942399999999</v>
          </cell>
          <cell r="C296">
            <v>174.19942399999999</v>
          </cell>
          <cell r="D296">
            <v>472940.52942357486</v>
          </cell>
          <cell r="E296"/>
          <cell r="F296"/>
          <cell r="G296">
            <v>472940.52942357486</v>
          </cell>
        </row>
        <row r="297">
          <cell r="A297" t="str">
            <v>IN</v>
          </cell>
          <cell r="B297">
            <v>100.57628800000001</v>
          </cell>
          <cell r="C297">
            <v>100.57628800000001</v>
          </cell>
          <cell r="D297">
            <v>273058.3247748164</v>
          </cell>
          <cell r="E297"/>
          <cell r="F297"/>
          <cell r="G297">
            <v>273058.3247748164</v>
          </cell>
        </row>
        <row r="298">
          <cell r="A298" t="str">
            <v>INPR</v>
          </cell>
          <cell r="B298">
            <v>121.747224</v>
          </cell>
          <cell r="C298">
            <v>121.747224</v>
          </cell>
          <cell r="D298">
            <v>330536.09048908541</v>
          </cell>
          <cell r="E298"/>
          <cell r="F298"/>
          <cell r="G298">
            <v>330536.09048908541</v>
          </cell>
        </row>
        <row r="299">
          <cell r="A299" t="str">
            <v>INRD</v>
          </cell>
          <cell r="B299">
            <v>575.37649399999998</v>
          </cell>
          <cell r="C299">
            <v>575.37649399999998</v>
          </cell>
          <cell r="D299">
            <v>1562111.1565227699</v>
          </cell>
          <cell r="E299"/>
          <cell r="F299"/>
          <cell r="G299">
            <v>1562111.1565227699</v>
          </cell>
        </row>
        <row r="300">
          <cell r="A300" t="str">
            <v>IORY</v>
          </cell>
          <cell r="B300">
            <v>616.59309700000017</v>
          </cell>
          <cell r="C300">
            <v>616.59309700000017</v>
          </cell>
          <cell r="D300">
            <v>1674011.6530701143</v>
          </cell>
          <cell r="E300"/>
          <cell r="F300"/>
          <cell r="G300">
            <v>1674011.6530701143</v>
          </cell>
        </row>
        <row r="301">
          <cell r="A301" t="str">
            <v>IR</v>
          </cell>
          <cell r="B301">
            <v>120.778547</v>
          </cell>
          <cell r="C301">
            <v>120.778547</v>
          </cell>
          <cell r="D301">
            <v>327906.19308356679</v>
          </cell>
          <cell r="E301"/>
          <cell r="F301"/>
          <cell r="G301">
            <v>327906.19308356679</v>
          </cell>
        </row>
        <row r="302">
          <cell r="A302" t="str">
            <v>IRYM</v>
          </cell>
          <cell r="B302">
            <v>4.695722</v>
          </cell>
          <cell r="C302">
            <v>4.695722</v>
          </cell>
          <cell r="D302">
            <v>12748.591227867251</v>
          </cell>
          <cell r="E302"/>
          <cell r="F302"/>
          <cell r="G302">
            <v>12748.591227867251</v>
          </cell>
        </row>
        <row r="303">
          <cell r="A303" t="str">
            <v>ISRR</v>
          </cell>
          <cell r="B303">
            <v>198.34342699999999</v>
          </cell>
          <cell r="C303">
            <v>198.34342699999999</v>
          </cell>
          <cell r="D303">
            <v>538489.98589723336</v>
          </cell>
          <cell r="E303"/>
          <cell r="F303"/>
          <cell r="G303">
            <v>538489.98589723336</v>
          </cell>
        </row>
        <row r="304">
          <cell r="A304" t="str">
            <v>ISW</v>
          </cell>
          <cell r="B304">
            <v>3.1471179999999999</v>
          </cell>
          <cell r="C304">
            <v>3.1471179999999999</v>
          </cell>
          <cell r="D304">
            <v>8544.2283269459149</v>
          </cell>
          <cell r="E304"/>
          <cell r="F304"/>
          <cell r="G304">
            <v>8544.2283269459149</v>
          </cell>
        </row>
        <row r="305">
          <cell r="A305" t="str">
            <v>ITMZ</v>
          </cell>
          <cell r="B305">
            <v>34.678868000000001</v>
          </cell>
          <cell r="C305">
            <v>34.678868000000001</v>
          </cell>
          <cell r="D305">
            <v>94150.955354078949</v>
          </cell>
          <cell r="E305"/>
          <cell r="F305"/>
          <cell r="G305">
            <v>94150.955354078949</v>
          </cell>
        </row>
        <row r="306">
          <cell r="A306" t="str">
            <v>JAIL</v>
          </cell>
          <cell r="B306">
            <v>44.020175999999999</v>
          </cell>
          <cell r="C306">
            <v>44.020175999999999</v>
          </cell>
          <cell r="D306">
            <v>119512.02170886021</v>
          </cell>
          <cell r="E306"/>
          <cell r="F306"/>
          <cell r="G306">
            <v>119512.02170886021</v>
          </cell>
        </row>
        <row r="307">
          <cell r="A307" t="str">
            <v>JPBX</v>
          </cell>
          <cell r="B307">
            <v>79.143625</v>
          </cell>
          <cell r="C307">
            <v>79.143625</v>
          </cell>
          <cell r="D307">
            <v>214869.98664244078</v>
          </cell>
          <cell r="E307"/>
          <cell r="F307"/>
          <cell r="G307">
            <v>214869.98664244078</v>
          </cell>
        </row>
        <row r="308">
          <cell r="A308" t="str">
            <v>JVRR</v>
          </cell>
          <cell r="B308">
            <v>12.819068</v>
          </cell>
          <cell r="C308">
            <v>12.819068</v>
          </cell>
          <cell r="D308">
            <v>34802.967010021843</v>
          </cell>
          <cell r="E308"/>
          <cell r="F308"/>
          <cell r="G308">
            <v>34802.967010021843</v>
          </cell>
        </row>
        <row r="309">
          <cell r="A309" t="str">
            <v>KAW</v>
          </cell>
          <cell r="B309">
            <v>19.305581</v>
          </cell>
          <cell r="C309">
            <v>19.305581</v>
          </cell>
          <cell r="D309">
            <v>52413.443680328746</v>
          </cell>
          <cell r="E309"/>
          <cell r="F309"/>
          <cell r="G309">
            <v>52413.443680328746</v>
          </cell>
        </row>
        <row r="310">
          <cell r="A310" t="str">
            <v>KBSR</v>
          </cell>
          <cell r="B310">
            <v>173.14385099999998</v>
          </cell>
          <cell r="C310">
            <v>173.14385099999998</v>
          </cell>
          <cell r="D310">
            <v>470074.71481866983</v>
          </cell>
          <cell r="E310"/>
          <cell r="F310"/>
          <cell r="G310">
            <v>470074.71481866983</v>
          </cell>
        </row>
        <row r="311">
          <cell r="A311" t="str">
            <v>KCTL</v>
          </cell>
          <cell r="B311">
            <v>48.426636999999999</v>
          </cell>
          <cell r="C311">
            <v>48.426636999999999</v>
          </cell>
          <cell r="D311">
            <v>131475.28743254213</v>
          </cell>
          <cell r="E311"/>
          <cell r="F311"/>
          <cell r="G311">
            <v>131475.28743254213</v>
          </cell>
        </row>
        <row r="312">
          <cell r="A312" t="str">
            <v>KFR</v>
          </cell>
          <cell r="B312">
            <v>136.648292</v>
          </cell>
          <cell r="C312">
            <v>136.648292</v>
          </cell>
          <cell r="D312">
            <v>370991.55714376672</v>
          </cell>
          <cell r="E312"/>
          <cell r="F312"/>
          <cell r="G312">
            <v>370991.55714376672</v>
          </cell>
        </row>
        <row r="313">
          <cell r="A313" t="str">
            <v>KGTR</v>
          </cell>
          <cell r="B313">
            <v>3.3797519999999999</v>
          </cell>
          <cell r="C313">
            <v>3.3797519999999999</v>
          </cell>
          <cell r="D313">
            <v>9175.8150715836236</v>
          </cell>
          <cell r="E313"/>
          <cell r="F313"/>
          <cell r="G313">
            <v>9175.8150715836236</v>
          </cell>
        </row>
        <row r="314">
          <cell r="A314" t="str">
            <v>KJR</v>
          </cell>
          <cell r="B314">
            <v>4.4572929999999999</v>
          </cell>
          <cell r="C314">
            <v>4.4572929999999999</v>
          </cell>
          <cell r="D314">
            <v>12101.271421058169</v>
          </cell>
          <cell r="E314"/>
          <cell r="F314"/>
          <cell r="G314">
            <v>12101.271421058169</v>
          </cell>
        </row>
        <row r="315">
          <cell r="A315" t="str">
            <v>KJRY</v>
          </cell>
          <cell r="B315">
            <v>161.269544</v>
          </cell>
          <cell r="C315">
            <v>161.269544</v>
          </cell>
          <cell r="D315">
            <v>437836.71477156266</v>
          </cell>
          <cell r="E315"/>
          <cell r="F315"/>
          <cell r="G315">
            <v>437836.71477156266</v>
          </cell>
        </row>
        <row r="316">
          <cell r="A316" t="str">
            <v>KNOR</v>
          </cell>
          <cell r="B316">
            <v>11.405306</v>
          </cell>
          <cell r="C316">
            <v>11.405306</v>
          </cell>
          <cell r="D316">
            <v>30964.691696557362</v>
          </cell>
          <cell r="E316"/>
          <cell r="F316"/>
          <cell r="G316">
            <v>30964.691696557362</v>
          </cell>
        </row>
        <row r="317">
          <cell r="A317" t="str">
            <v>KO</v>
          </cell>
          <cell r="B317">
            <v>837.29570999999999</v>
          </cell>
          <cell r="C317">
            <v>837.29570999999999</v>
          </cell>
          <cell r="D317">
            <v>2273205.4290345302</v>
          </cell>
          <cell r="E317"/>
          <cell r="F317"/>
          <cell r="G317">
            <v>2273205.4290345302</v>
          </cell>
        </row>
        <row r="318">
          <cell r="A318" t="str">
            <v>KRL</v>
          </cell>
          <cell r="B318">
            <v>3.3398439999999998</v>
          </cell>
          <cell r="C318">
            <v>3.3398439999999998</v>
          </cell>
          <cell r="D318">
            <v>9067.4673502488167</v>
          </cell>
          <cell r="E318"/>
          <cell r="F318"/>
          <cell r="G318">
            <v>9067.4673502488167</v>
          </cell>
        </row>
        <row r="319">
          <cell r="A319" t="str">
            <v>KRM</v>
          </cell>
          <cell r="B319">
            <v>10.532088</v>
          </cell>
          <cell r="C319">
            <v>10.532088</v>
          </cell>
          <cell r="D319">
            <v>28593.959499290191</v>
          </cell>
          <cell r="E319"/>
          <cell r="F319"/>
          <cell r="G319">
            <v>28593.959499290191</v>
          </cell>
        </row>
        <row r="320">
          <cell r="A320" t="str">
            <v>KRR</v>
          </cell>
          <cell r="B320">
            <v>252.69962399999997</v>
          </cell>
          <cell r="C320">
            <v>252.69962399999997</v>
          </cell>
          <cell r="D320">
            <v>686063.65747626289</v>
          </cell>
          <cell r="E320"/>
          <cell r="F320"/>
          <cell r="G320">
            <v>686063.65747626289</v>
          </cell>
        </row>
        <row r="321">
          <cell r="A321" t="str">
            <v>KT</v>
          </cell>
          <cell r="B321">
            <v>9.1613740000000004</v>
          </cell>
          <cell r="C321">
            <v>9.1613740000000004</v>
          </cell>
          <cell r="D321">
            <v>24872.556810563128</v>
          </cell>
          <cell r="E321"/>
          <cell r="F321"/>
          <cell r="G321">
            <v>24872.556810563128</v>
          </cell>
        </row>
        <row r="322">
          <cell r="A322" t="str">
            <v>KTR</v>
          </cell>
          <cell r="B322">
            <v>1.0249790000000001</v>
          </cell>
          <cell r="C322">
            <v>1.0249790000000001</v>
          </cell>
          <cell r="D322">
            <v>2782.7538104147025</v>
          </cell>
          <cell r="E322"/>
          <cell r="F322"/>
          <cell r="G322">
            <v>2782.7538104147025</v>
          </cell>
        </row>
        <row r="323">
          <cell r="A323" t="str">
            <v>KWT</v>
          </cell>
          <cell r="B323">
            <v>93.011981999999989</v>
          </cell>
          <cell r="C323">
            <v>93.011981999999989</v>
          </cell>
          <cell r="D323">
            <v>252521.70759081276</v>
          </cell>
          <cell r="E323"/>
          <cell r="F323"/>
          <cell r="G323">
            <v>252521.70759081276</v>
          </cell>
        </row>
        <row r="324">
          <cell r="A324" t="str">
            <v>KXHR</v>
          </cell>
          <cell r="B324">
            <v>23.959985</v>
          </cell>
          <cell r="C324">
            <v>23.959985</v>
          </cell>
          <cell r="D324">
            <v>65049.859125142189</v>
          </cell>
          <cell r="E324"/>
          <cell r="F324"/>
          <cell r="G324">
            <v>65049.859125142189</v>
          </cell>
        </row>
        <row r="325">
          <cell r="A325" t="str">
            <v>KYLE</v>
          </cell>
          <cell r="B325">
            <v>598.84464600000001</v>
          </cell>
          <cell r="C325">
            <v>598.84464600000001</v>
          </cell>
          <cell r="D325">
            <v>1625825.7198468882</v>
          </cell>
          <cell r="E325"/>
          <cell r="F325"/>
          <cell r="G325">
            <v>1625825.7198468882</v>
          </cell>
        </row>
        <row r="326">
          <cell r="A326" t="str">
            <v>LAJ</v>
          </cell>
          <cell r="B326">
            <v>12.660442</v>
          </cell>
          <cell r="C326">
            <v>12.660442</v>
          </cell>
          <cell r="D326">
            <v>34372.307351696312</v>
          </cell>
          <cell r="E326"/>
          <cell r="F326"/>
          <cell r="G326">
            <v>34372.307351696312</v>
          </cell>
        </row>
        <row r="327">
          <cell r="A327" t="str">
            <v>LAL</v>
          </cell>
          <cell r="B327">
            <v>123.50239400000001</v>
          </cell>
          <cell r="C327">
            <v>123.50239400000001</v>
          </cell>
          <cell r="D327">
            <v>335301.26714677853</v>
          </cell>
          <cell r="E327"/>
          <cell r="F327"/>
          <cell r="G327">
            <v>335301.26714677853</v>
          </cell>
        </row>
        <row r="328">
          <cell r="A328" t="str">
            <v>LAS</v>
          </cell>
          <cell r="B328">
            <v>201.06546500000002</v>
          </cell>
          <cell r="C328">
            <v>201.06546500000002</v>
          </cell>
          <cell r="D328">
            <v>545880.14863870782</v>
          </cell>
          <cell r="E328"/>
          <cell r="F328"/>
          <cell r="G328">
            <v>545880.14863870782</v>
          </cell>
        </row>
        <row r="329">
          <cell r="A329" t="str">
            <v>LAWR</v>
          </cell>
          <cell r="B329">
            <v>7.0449460000000004</v>
          </cell>
          <cell r="C329">
            <v>7.0449460000000004</v>
          </cell>
          <cell r="D329">
            <v>19126.587301462583</v>
          </cell>
          <cell r="E329"/>
          <cell r="F329"/>
          <cell r="G329">
            <v>19126.587301462583</v>
          </cell>
        </row>
        <row r="330">
          <cell r="A330" t="str">
            <v>LBR</v>
          </cell>
          <cell r="B330">
            <v>17.170359000000001</v>
          </cell>
          <cell r="C330">
            <v>17.170359000000001</v>
          </cell>
          <cell r="D330">
            <v>46616.449637932463</v>
          </cell>
          <cell r="E330"/>
          <cell r="F330"/>
          <cell r="G330">
            <v>46616.449637932463</v>
          </cell>
        </row>
        <row r="331">
          <cell r="A331" t="str">
            <v>LBWR</v>
          </cell>
          <cell r="B331">
            <v>152.28026600000001</v>
          </cell>
          <cell r="C331">
            <v>152.28026600000001</v>
          </cell>
          <cell r="D331">
            <v>413431.38782595983</v>
          </cell>
          <cell r="E331"/>
          <cell r="F331"/>
          <cell r="G331">
            <v>413431.38782595983</v>
          </cell>
        </row>
        <row r="332">
          <cell r="A332" t="str">
            <v>LC</v>
          </cell>
          <cell r="B332">
            <v>63.475891000000004</v>
          </cell>
          <cell r="C332">
            <v>63.475891000000004</v>
          </cell>
          <cell r="D332">
            <v>172333.06979920401</v>
          </cell>
          <cell r="E332"/>
          <cell r="F332"/>
          <cell r="G332">
            <v>172333.06979920401</v>
          </cell>
        </row>
        <row r="333">
          <cell r="A333" t="str">
            <v>LCR</v>
          </cell>
          <cell r="B333">
            <v>59.054873999999998</v>
          </cell>
          <cell r="C333">
            <v>59.054873999999998</v>
          </cell>
          <cell r="D333">
            <v>160330.28544688245</v>
          </cell>
          <cell r="E333"/>
          <cell r="F333"/>
          <cell r="G333">
            <v>160330.28544688245</v>
          </cell>
        </row>
        <row r="334">
          <cell r="A334" t="str">
            <v>LDRR</v>
          </cell>
          <cell r="B334">
            <v>184.76210099999997</v>
          </cell>
          <cell r="C334">
            <v>184.76210099999997</v>
          </cell>
          <cell r="D334">
            <v>501617.53614266834</v>
          </cell>
          <cell r="E334"/>
          <cell r="F334"/>
          <cell r="G334">
            <v>501617.53614266834</v>
          </cell>
        </row>
        <row r="335">
          <cell r="A335" t="str">
            <v>LER</v>
          </cell>
          <cell r="B335">
            <v>2.9948100000000002</v>
          </cell>
          <cell r="C335">
            <v>2.9948100000000002</v>
          </cell>
          <cell r="D335">
            <v>8130.7216430463986</v>
          </cell>
          <cell r="E335"/>
          <cell r="F335"/>
          <cell r="G335">
            <v>8130.7216430463986</v>
          </cell>
        </row>
        <row r="336">
          <cell r="A336" t="str">
            <v>LI</v>
          </cell>
          <cell r="B336">
            <v>423.65958999999998</v>
          </cell>
          <cell r="C336">
            <v>0</v>
          </cell>
          <cell r="D336">
            <v>0</v>
          </cell>
          <cell r="E336">
            <v>0</v>
          </cell>
          <cell r="F336"/>
          <cell r="G336">
            <v>0</v>
          </cell>
        </row>
        <row r="337">
          <cell r="A337" t="str">
            <v>LINC</v>
          </cell>
          <cell r="B337">
            <v>33.266595000000002</v>
          </cell>
          <cell r="C337">
            <v>33.266595000000002</v>
          </cell>
          <cell r="D337">
            <v>90316.722582387243</v>
          </cell>
          <cell r="E337"/>
          <cell r="F337"/>
          <cell r="G337">
            <v>90316.722582387243</v>
          </cell>
        </row>
        <row r="338">
          <cell r="A338" t="str">
            <v>LIRC</v>
          </cell>
          <cell r="B338">
            <v>131.42554900000002</v>
          </cell>
          <cell r="C338">
            <v>131.42554900000002</v>
          </cell>
          <cell r="D338">
            <v>356812.13689801865</v>
          </cell>
          <cell r="E338"/>
          <cell r="F338"/>
          <cell r="G338">
            <v>356812.13689801865</v>
          </cell>
        </row>
        <row r="339">
          <cell r="A339" t="str">
            <v>LIRR</v>
          </cell>
          <cell r="B339">
            <v>2.0624039999999999</v>
          </cell>
          <cell r="C339">
            <v>2.0624039999999999</v>
          </cell>
          <cell r="D339">
            <v>5599.2977315774506</v>
          </cell>
          <cell r="E339"/>
          <cell r="F339"/>
          <cell r="G339">
            <v>5599.2977315774506</v>
          </cell>
        </row>
        <row r="340">
          <cell r="A340" t="str">
            <v>LKPR</v>
          </cell>
          <cell r="B340">
            <v>4.2210029999999996</v>
          </cell>
          <cell r="C340">
            <v>4.2210029999999996</v>
          </cell>
          <cell r="D340">
            <v>11459.758865324939</v>
          </cell>
          <cell r="E340"/>
          <cell r="F340"/>
          <cell r="G340">
            <v>11459.758865324939</v>
          </cell>
        </row>
        <row r="341">
          <cell r="A341" t="str">
            <v>LKRR</v>
          </cell>
          <cell r="B341">
            <v>2.7739980000000002</v>
          </cell>
          <cell r="C341">
            <v>2.7739980000000002</v>
          </cell>
          <cell r="D341">
            <v>7531.2308882257721</v>
          </cell>
          <cell r="E341"/>
          <cell r="F341"/>
          <cell r="G341">
            <v>7531.2308882257721</v>
          </cell>
        </row>
        <row r="342">
          <cell r="A342" t="str">
            <v>LNVT</v>
          </cell>
          <cell r="B342">
            <v>1.7995920000000001</v>
          </cell>
          <cell r="C342">
            <v>1.7995920000000001</v>
          </cell>
          <cell r="D342">
            <v>4885.7796064034628</v>
          </cell>
          <cell r="E342"/>
          <cell r="F342"/>
          <cell r="G342">
            <v>4885.7796064034628</v>
          </cell>
        </row>
        <row r="343">
          <cell r="A343" t="str">
            <v>LNW</v>
          </cell>
          <cell r="B343">
            <v>65.286230000000003</v>
          </cell>
          <cell r="C343">
            <v>65.286230000000003</v>
          </cell>
          <cell r="D343">
            <v>177248.02683773098</v>
          </cell>
          <cell r="E343"/>
          <cell r="F343"/>
          <cell r="G343">
            <v>177248.02683773098</v>
          </cell>
        </row>
        <row r="344">
          <cell r="A344" t="str">
            <v>LORL</v>
          </cell>
          <cell r="B344">
            <v>7.7702020000000003</v>
          </cell>
          <cell r="C344">
            <v>7.7702020000000003</v>
          </cell>
          <cell r="D344">
            <v>21095.61193272442</v>
          </cell>
          <cell r="E344"/>
          <cell r="F344"/>
          <cell r="G344">
            <v>21095.61193272442</v>
          </cell>
        </row>
        <row r="345">
          <cell r="A345" t="str">
            <v>LR</v>
          </cell>
          <cell r="B345">
            <v>22.822535000000002</v>
          </cell>
          <cell r="C345">
            <v>22.822535000000002</v>
          </cell>
          <cell r="D345">
            <v>61961.75359160814</v>
          </cell>
          <cell r="E345"/>
          <cell r="F345"/>
          <cell r="G345">
            <v>61961.75359160814</v>
          </cell>
        </row>
        <row r="346">
          <cell r="A346" t="str">
            <v>LRPA</v>
          </cell>
          <cell r="B346">
            <v>6.1827310000000004</v>
          </cell>
          <cell r="C346">
            <v>6.1827310000000004</v>
          </cell>
          <cell r="D346">
            <v>16785.727560290608</v>
          </cell>
          <cell r="E346"/>
          <cell r="F346"/>
          <cell r="G346">
            <v>16785.727560290608</v>
          </cell>
        </row>
        <row r="347">
          <cell r="A347" t="str">
            <v>LRS</v>
          </cell>
          <cell r="B347">
            <v>30.961590999999999</v>
          </cell>
          <cell r="C347">
            <v>30.961590999999999</v>
          </cell>
          <cell r="D347">
            <v>84058.781040149654</v>
          </cell>
          <cell r="E347"/>
          <cell r="F347"/>
          <cell r="G347">
            <v>84058.781040149654</v>
          </cell>
        </row>
        <row r="348">
          <cell r="A348" t="str">
            <v>LRWN</v>
          </cell>
          <cell r="B348">
            <v>82.199369000000004</v>
          </cell>
          <cell r="C348">
            <v>82.199369000000004</v>
          </cell>
          <cell r="D348">
            <v>223166.14028037078</v>
          </cell>
          <cell r="E348"/>
          <cell r="F348"/>
          <cell r="G348">
            <v>223166.14028037078</v>
          </cell>
        </row>
        <row r="349">
          <cell r="A349" t="str">
            <v>LRWY</v>
          </cell>
          <cell r="B349">
            <v>56.287859000000005</v>
          </cell>
          <cell r="C349">
            <v>56.287859000000005</v>
          </cell>
          <cell r="D349">
            <v>152818.01296644664</v>
          </cell>
          <cell r="E349"/>
          <cell r="F349"/>
          <cell r="G349">
            <v>152818.01296644664</v>
          </cell>
        </row>
        <row r="350">
          <cell r="A350" t="str">
            <v>LS</v>
          </cell>
          <cell r="B350">
            <v>47.329658999999999</v>
          </cell>
          <cell r="C350">
            <v>47.329658999999999</v>
          </cell>
          <cell r="D350">
            <v>128497.0608450305</v>
          </cell>
          <cell r="E350"/>
          <cell r="F350"/>
          <cell r="G350">
            <v>128497.0608450305</v>
          </cell>
        </row>
        <row r="351">
          <cell r="A351" t="str">
            <v>LSI</v>
          </cell>
          <cell r="B351">
            <v>42.004511999999998</v>
          </cell>
          <cell r="C351">
            <v>42.004511999999998</v>
          </cell>
          <cell r="D351">
            <v>114039.62015086172</v>
          </cell>
          <cell r="E351"/>
          <cell r="F351"/>
          <cell r="G351">
            <v>114039.62015086172</v>
          </cell>
        </row>
        <row r="352">
          <cell r="A352" t="str">
            <v>LSM</v>
          </cell>
          <cell r="B352">
            <v>0.35664499999999999</v>
          </cell>
          <cell r="C352">
            <v>0.35664499999999999</v>
          </cell>
          <cell r="D352">
            <v>968.26884523034278</v>
          </cell>
          <cell r="E352"/>
          <cell r="F352"/>
          <cell r="G352">
            <v>968.26884523034278</v>
          </cell>
        </row>
        <row r="353">
          <cell r="A353" t="str">
            <v>LSRC</v>
          </cell>
          <cell r="B353">
            <v>243.67373699999999</v>
          </cell>
          <cell r="C353">
            <v>243.67373699999999</v>
          </cell>
          <cell r="D353">
            <v>661558.93938777293</v>
          </cell>
          <cell r="E353"/>
          <cell r="F353"/>
          <cell r="G353">
            <v>661558.93938777293</v>
          </cell>
        </row>
        <row r="354">
          <cell r="A354" t="str">
            <v>LT</v>
          </cell>
          <cell r="B354">
            <v>3.1641119999999998</v>
          </cell>
          <cell r="C354">
            <v>3.1641119999999998</v>
          </cell>
          <cell r="D354">
            <v>8590.3659729407973</v>
          </cell>
          <cell r="E354"/>
          <cell r="F354"/>
          <cell r="G354">
            <v>8590.3659729407973</v>
          </cell>
        </row>
        <row r="355">
          <cell r="A355" t="str">
            <v>LVRB</v>
          </cell>
          <cell r="B355">
            <v>4.9493799999999997</v>
          </cell>
          <cell r="C355">
            <v>4.9493799999999997</v>
          </cell>
          <cell r="D355">
            <v>13437.256816178984</v>
          </cell>
          <cell r="E355"/>
          <cell r="F355"/>
          <cell r="G355">
            <v>13437.256816178984</v>
          </cell>
        </row>
        <row r="356">
          <cell r="A356" t="str">
            <v>LVRJ</v>
          </cell>
          <cell r="B356">
            <v>2.8821110000000001</v>
          </cell>
          <cell r="C356">
            <v>2.8821110000000001</v>
          </cell>
          <cell r="D356">
            <v>7824.75091420227</v>
          </cell>
          <cell r="E356"/>
          <cell r="F356"/>
          <cell r="G356">
            <v>7824.75091420227</v>
          </cell>
        </row>
        <row r="357">
          <cell r="A357" t="str">
            <v>LVRR</v>
          </cell>
          <cell r="B357">
            <v>65.339017999999996</v>
          </cell>
          <cell r="C357">
            <v>65.339017999999996</v>
          </cell>
          <cell r="D357">
            <v>177391.34295264081</v>
          </cell>
          <cell r="E357"/>
          <cell r="F357"/>
          <cell r="G357">
            <v>177391.34295264081</v>
          </cell>
        </row>
        <row r="358">
          <cell r="A358" t="str">
            <v>LWR</v>
          </cell>
          <cell r="B358">
            <v>3.8432379999999999</v>
          </cell>
          <cell r="C358">
            <v>3.8432379999999999</v>
          </cell>
          <cell r="D358">
            <v>10434.150542431191</v>
          </cell>
          <cell r="E358"/>
          <cell r="F358"/>
          <cell r="G358">
            <v>10434.150542431191</v>
          </cell>
        </row>
        <row r="359">
          <cell r="A359" t="str">
            <v>LXVR</v>
          </cell>
          <cell r="B359">
            <v>35.27281</v>
          </cell>
          <cell r="C359">
            <v>35.27281</v>
          </cell>
          <cell r="D359">
            <v>95763.470696993609</v>
          </cell>
          <cell r="E359"/>
          <cell r="F359"/>
          <cell r="G359">
            <v>95763.470696993609</v>
          </cell>
        </row>
        <row r="360">
          <cell r="A360" t="str">
            <v>MAL</v>
          </cell>
          <cell r="B360">
            <v>8.1559369999999998</v>
          </cell>
          <cell r="C360">
            <v>8.1559369999999998</v>
          </cell>
          <cell r="D360">
            <v>22142.858306611412</v>
          </cell>
          <cell r="E360"/>
          <cell r="F360"/>
          <cell r="G360">
            <v>22142.858306611412</v>
          </cell>
        </row>
        <row r="361">
          <cell r="A361" t="str">
            <v>MARC</v>
          </cell>
          <cell r="B361">
            <v>221.62977700000002</v>
          </cell>
          <cell r="C361">
            <v>221.62977700000002</v>
          </cell>
          <cell r="D361">
            <v>601710.96817409026</v>
          </cell>
          <cell r="E361"/>
          <cell r="F361"/>
          <cell r="G361">
            <v>601710.96817409026</v>
          </cell>
        </row>
        <row r="362">
          <cell r="A362" t="str">
            <v>MAX</v>
          </cell>
          <cell r="B362">
            <v>10.794105999999999</v>
          </cell>
          <cell r="C362">
            <v>10.794105999999999</v>
          </cell>
          <cell r="D362">
            <v>29305.321964177023</v>
          </cell>
          <cell r="E362"/>
          <cell r="F362"/>
          <cell r="G362">
            <v>29305.321964177023</v>
          </cell>
        </row>
        <row r="363">
          <cell r="A363" t="str">
            <v>MBTA</v>
          </cell>
          <cell r="B363">
            <v>433.75069300000001</v>
          </cell>
          <cell r="C363">
            <v>0</v>
          </cell>
          <cell r="D363">
            <v>0</v>
          </cell>
          <cell r="E363">
            <v>0</v>
          </cell>
          <cell r="F363"/>
          <cell r="G363">
            <v>0</v>
          </cell>
        </row>
        <row r="364">
          <cell r="A364" t="str">
            <v>MC</v>
          </cell>
          <cell r="B364">
            <v>99.245258000000007</v>
          </cell>
          <cell r="C364">
            <v>99.245258000000007</v>
          </cell>
          <cell r="D364">
            <v>269444.66166144895</v>
          </cell>
          <cell r="E364"/>
          <cell r="F364"/>
          <cell r="G364">
            <v>269444.66166144895</v>
          </cell>
        </row>
        <row r="365">
          <cell r="A365" t="str">
            <v>MCER</v>
          </cell>
          <cell r="B365">
            <v>25.354680000000002</v>
          </cell>
          <cell r="C365">
            <v>25.354680000000002</v>
          </cell>
          <cell r="D365">
            <v>68836.368727403635</v>
          </cell>
          <cell r="E365"/>
          <cell r="F365"/>
          <cell r="G365">
            <v>68836.368727403635</v>
          </cell>
        </row>
        <row r="366">
          <cell r="A366" t="str">
            <v>MCRM</v>
          </cell>
          <cell r="B366">
            <v>3.2511269999999999</v>
          </cell>
          <cell r="C366">
            <v>3.2511269999999999</v>
          </cell>
          <cell r="D366">
            <v>8826.6062498764568</v>
          </cell>
          <cell r="E366"/>
          <cell r="F366"/>
          <cell r="G366">
            <v>8826.6062498764568</v>
          </cell>
        </row>
        <row r="367">
          <cell r="A367" t="str">
            <v>MCSA</v>
          </cell>
          <cell r="B367">
            <v>6.7838820000000002</v>
          </cell>
          <cell r="C367">
            <v>6.7838820000000002</v>
          </cell>
          <cell r="D367">
            <v>18417.814886845204</v>
          </cell>
          <cell r="E367"/>
          <cell r="F367"/>
          <cell r="G367">
            <v>18417.814886845204</v>
          </cell>
        </row>
        <row r="368">
          <cell r="A368" t="str">
            <v>MDDE</v>
          </cell>
          <cell r="B368">
            <v>110.050151</v>
          </cell>
          <cell r="C368">
            <v>110.050151</v>
          </cell>
          <cell r="D368">
            <v>298779.26965524501</v>
          </cell>
          <cell r="E368"/>
          <cell r="F368"/>
          <cell r="G368">
            <v>298779.26965524501</v>
          </cell>
        </row>
        <row r="369">
          <cell r="A369" t="str">
            <v>MDS</v>
          </cell>
          <cell r="B369">
            <v>53.977347999999999</v>
          </cell>
          <cell r="C369">
            <v>53.977347999999999</v>
          </cell>
          <cell r="D369">
            <v>146545.12026400582</v>
          </cell>
          <cell r="E369"/>
          <cell r="F369"/>
          <cell r="G369">
            <v>146545.12026400582</v>
          </cell>
        </row>
        <row r="370">
          <cell r="A370" t="str">
            <v>MDT</v>
          </cell>
          <cell r="B370">
            <v>22.454969999999999</v>
          </cell>
          <cell r="C370">
            <v>22.454969999999999</v>
          </cell>
          <cell r="D370">
            <v>60963.837630085916</v>
          </cell>
          <cell r="E370"/>
          <cell r="F370"/>
          <cell r="G370">
            <v>60963.837630085916</v>
          </cell>
        </row>
        <row r="371">
          <cell r="A371" t="str">
            <v>MDW</v>
          </cell>
          <cell r="B371">
            <v>7.2312380000000003</v>
          </cell>
          <cell r="C371">
            <v>7.2312380000000003</v>
          </cell>
          <cell r="D371">
            <v>19632.358417602303</v>
          </cell>
          <cell r="E371"/>
          <cell r="F371"/>
          <cell r="G371">
            <v>19632.358417602303</v>
          </cell>
        </row>
        <row r="372">
          <cell r="A372" t="str">
            <v>ME</v>
          </cell>
          <cell r="B372">
            <v>111.24459</v>
          </cell>
          <cell r="C372">
            <v>111.24459</v>
          </cell>
          <cell r="D372">
            <v>302022.09675566165</v>
          </cell>
          <cell r="E372"/>
          <cell r="F372"/>
          <cell r="G372">
            <v>302022.09675566165</v>
          </cell>
        </row>
        <row r="373">
          <cell r="A373" t="str">
            <v>MERR</v>
          </cell>
          <cell r="B373">
            <v>0.419103</v>
          </cell>
          <cell r="C373">
            <v>0.419103</v>
          </cell>
          <cell r="D373">
            <v>1137.8384046953479</v>
          </cell>
          <cell r="E373"/>
          <cell r="F373"/>
          <cell r="G373">
            <v>1137.8384046953479</v>
          </cell>
        </row>
        <row r="374">
          <cell r="A374" t="str">
            <v>MET</v>
          </cell>
          <cell r="B374">
            <v>11.940752</v>
          </cell>
          <cell r="C374">
            <v>11.940752</v>
          </cell>
          <cell r="D374">
            <v>32418.394061943687</v>
          </cell>
          <cell r="E374"/>
          <cell r="F374"/>
          <cell r="G374">
            <v>32418.394061943687</v>
          </cell>
        </row>
        <row r="375">
          <cell r="A375" t="str">
            <v>METW</v>
          </cell>
          <cell r="B375">
            <v>6.4161990000000007</v>
          </cell>
          <cell r="C375">
            <v>6.4161990000000007</v>
          </cell>
          <cell r="D375">
            <v>17419.578562711045</v>
          </cell>
          <cell r="E375"/>
          <cell r="F375"/>
          <cell r="G375">
            <v>17419.578562711045</v>
          </cell>
        </row>
        <row r="376">
          <cell r="A376" t="str">
            <v>MGRI</v>
          </cell>
          <cell r="B376">
            <v>5.7901210000000001</v>
          </cell>
          <cell r="C376">
            <v>5.7901210000000001</v>
          </cell>
          <cell r="D376">
            <v>15719.815991851723</v>
          </cell>
          <cell r="E376"/>
          <cell r="F376"/>
          <cell r="G376">
            <v>15719.815991851723</v>
          </cell>
        </row>
        <row r="377">
          <cell r="A377" t="str">
            <v>MH</v>
          </cell>
          <cell r="B377">
            <v>21.158964000000001</v>
          </cell>
          <cell r="C377">
            <v>21.158964000000001</v>
          </cell>
          <cell r="D377">
            <v>57445.262483843588</v>
          </cell>
          <cell r="E377"/>
          <cell r="F377"/>
          <cell r="G377">
            <v>57445.262483843588</v>
          </cell>
        </row>
        <row r="378">
          <cell r="A378" t="str">
            <v>MHC</v>
          </cell>
          <cell r="B378">
            <v>17.476998999999999</v>
          </cell>
          <cell r="C378">
            <v>17.476998999999999</v>
          </cell>
          <cell r="D378">
            <v>47448.958039007572</v>
          </cell>
          <cell r="E378"/>
          <cell r="F378"/>
          <cell r="G378">
            <v>47448.958039007572</v>
          </cell>
        </row>
        <row r="379">
          <cell r="A379" t="str">
            <v>MHWA</v>
          </cell>
          <cell r="B379">
            <v>110.44286600000001</v>
          </cell>
          <cell r="C379">
            <v>110.44286600000001</v>
          </cell>
          <cell r="D379">
            <v>299845.46629210981</v>
          </cell>
          <cell r="E379"/>
          <cell r="F379"/>
          <cell r="G379">
            <v>299845.46629210981</v>
          </cell>
        </row>
        <row r="380">
          <cell r="A380" t="str">
            <v>MIDH</v>
          </cell>
          <cell r="B380">
            <v>7.2891529999999998</v>
          </cell>
          <cell r="C380">
            <v>7.2891529999999998</v>
          </cell>
          <cell r="D380">
            <v>19789.594016507421</v>
          </cell>
          <cell r="E380"/>
          <cell r="F380"/>
          <cell r="G380">
            <v>19789.594016507421</v>
          </cell>
        </row>
        <row r="381">
          <cell r="A381" t="str">
            <v>MJ</v>
          </cell>
          <cell r="B381">
            <v>2.3374779999999999</v>
          </cell>
          <cell r="C381">
            <v>2.3374779999999999</v>
          </cell>
          <cell r="D381">
            <v>6346.1064190198413</v>
          </cell>
          <cell r="E381"/>
          <cell r="F381"/>
          <cell r="G381">
            <v>6346.1064190198413</v>
          </cell>
        </row>
        <row r="382">
          <cell r="A382" t="str">
            <v>MMID</v>
          </cell>
          <cell r="B382">
            <v>69.072108999999998</v>
          </cell>
          <cell r="C382">
            <v>69.072108999999998</v>
          </cell>
          <cell r="D382">
            <v>187526.45128644555</v>
          </cell>
          <cell r="E382"/>
          <cell r="F382"/>
          <cell r="G382">
            <v>187526.45128644555</v>
          </cell>
        </row>
        <row r="383">
          <cell r="A383" t="str">
            <v>MMRR</v>
          </cell>
          <cell r="B383">
            <v>31.606228999999999</v>
          </cell>
          <cell r="C383">
            <v>31.606228999999999</v>
          </cell>
          <cell r="D383">
            <v>85808.932848955606</v>
          </cell>
          <cell r="E383"/>
          <cell r="F383"/>
          <cell r="G383">
            <v>85808.932848955606</v>
          </cell>
        </row>
        <row r="384">
          <cell r="A384" t="str">
            <v>MMT</v>
          </cell>
          <cell r="B384">
            <v>77.354182999999992</v>
          </cell>
          <cell r="C384">
            <v>77.354182999999992</v>
          </cell>
          <cell r="D384">
            <v>210011.76365053933</v>
          </cell>
          <cell r="E384"/>
          <cell r="F384"/>
          <cell r="G384">
            <v>210011.76365053933</v>
          </cell>
        </row>
        <row r="385">
          <cell r="A385" t="str">
            <v>MNA</v>
          </cell>
          <cell r="B385">
            <v>627.38489400000014</v>
          </cell>
          <cell r="C385">
            <v>627.38489400000014</v>
          </cell>
          <cell r="D385">
            <v>1703310.7062438591</v>
          </cell>
          <cell r="E385"/>
          <cell r="F385"/>
          <cell r="G385">
            <v>1703310.7062438591</v>
          </cell>
        </row>
        <row r="386">
          <cell r="A386" t="str">
            <v>MNBR</v>
          </cell>
          <cell r="B386">
            <v>164.16073</v>
          </cell>
          <cell r="C386">
            <v>164.16073</v>
          </cell>
          <cell r="D386">
            <v>445686.10374257341</v>
          </cell>
          <cell r="E386"/>
          <cell r="F386"/>
          <cell r="G386">
            <v>445686.10374257341</v>
          </cell>
        </row>
        <row r="387">
          <cell r="A387" t="str">
            <v>MNC</v>
          </cell>
          <cell r="B387">
            <v>20.067892000000001</v>
          </cell>
          <cell r="C387">
            <v>20.067892000000001</v>
          </cell>
          <cell r="D387">
            <v>54483.070316553531</v>
          </cell>
          <cell r="E387"/>
          <cell r="F387"/>
          <cell r="G387">
            <v>54483.070316553531</v>
          </cell>
        </row>
        <row r="388">
          <cell r="A388" t="str">
            <v>MNCW</v>
          </cell>
          <cell r="B388">
            <v>351.02238800000003</v>
          </cell>
          <cell r="C388">
            <v>0</v>
          </cell>
          <cell r="D388">
            <v>0</v>
          </cell>
          <cell r="E388">
            <v>0</v>
          </cell>
          <cell r="F388"/>
          <cell r="G388">
            <v>0</v>
          </cell>
        </row>
        <row r="389">
          <cell r="A389" t="str">
            <v>MNJ</v>
          </cell>
          <cell r="B389">
            <v>39.894993999999997</v>
          </cell>
          <cell r="C389">
            <v>39.894993999999997</v>
          </cell>
          <cell r="D389">
            <v>108312.41085912169</v>
          </cell>
          <cell r="E389"/>
          <cell r="F389"/>
          <cell r="G389">
            <v>108312.41085912169</v>
          </cell>
        </row>
        <row r="390">
          <cell r="A390" t="str">
            <v>MNN</v>
          </cell>
          <cell r="B390">
            <v>127.72360999999999</v>
          </cell>
          <cell r="C390">
            <v>127.72360999999999</v>
          </cell>
          <cell r="D390">
            <v>346761.60429376736</v>
          </cell>
          <cell r="E390"/>
          <cell r="F390"/>
          <cell r="G390">
            <v>346761.60429376736</v>
          </cell>
        </row>
        <row r="391">
          <cell r="A391" t="str">
            <v>MNNR</v>
          </cell>
          <cell r="B391">
            <v>75.124680000000012</v>
          </cell>
          <cell r="C391">
            <v>75.124680000000012</v>
          </cell>
          <cell r="D391">
            <v>203958.80259613635</v>
          </cell>
          <cell r="E391"/>
          <cell r="F391"/>
          <cell r="G391">
            <v>203958.80259613635</v>
          </cell>
        </row>
        <row r="392">
          <cell r="A392" t="str">
            <v>MNR</v>
          </cell>
          <cell r="B392">
            <v>284.93167299999999</v>
          </cell>
          <cell r="C392">
            <v>284.93167299999999</v>
          </cell>
          <cell r="D392">
            <v>773571.65244223143</v>
          </cell>
          <cell r="E392"/>
          <cell r="F392"/>
          <cell r="G392">
            <v>773571.65244223143</v>
          </cell>
        </row>
        <row r="393">
          <cell r="A393" t="str">
            <v>MNRR</v>
          </cell>
          <cell r="B393">
            <v>1.9420489999999999</v>
          </cell>
          <cell r="C393">
            <v>1.9420489999999999</v>
          </cell>
          <cell r="D393">
            <v>5272.5414420803372</v>
          </cell>
          <cell r="E393"/>
          <cell r="F393"/>
          <cell r="G393">
            <v>5272.5414420803372</v>
          </cell>
        </row>
        <row r="394">
          <cell r="A394" t="str">
            <v>MPLI</v>
          </cell>
          <cell r="B394">
            <v>94.71069399999999</v>
          </cell>
          <cell r="C394">
            <v>94.71069399999999</v>
          </cell>
          <cell r="D394">
            <v>257133.604313377</v>
          </cell>
          <cell r="E394"/>
          <cell r="F394"/>
          <cell r="G394">
            <v>257133.604313377</v>
          </cell>
        </row>
        <row r="395">
          <cell r="A395" t="str">
            <v>MPP</v>
          </cell>
          <cell r="B395">
            <v>8.7422540000000009</v>
          </cell>
          <cell r="C395">
            <v>8.7422540000000009</v>
          </cell>
          <cell r="D395">
            <v>23734.672251932167</v>
          </cell>
          <cell r="E395"/>
          <cell r="F395"/>
          <cell r="G395">
            <v>23734.672251932167</v>
          </cell>
        </row>
        <row r="396">
          <cell r="A396" t="str">
            <v>MQT</v>
          </cell>
          <cell r="B396">
            <v>136.72915999999998</v>
          </cell>
          <cell r="C396">
            <v>136.72915999999998</v>
          </cell>
          <cell r="D396">
            <v>371211.10870056989</v>
          </cell>
          <cell r="E396"/>
          <cell r="F396"/>
          <cell r="G396">
            <v>371211.10870056989</v>
          </cell>
        </row>
        <row r="397">
          <cell r="A397" t="str">
            <v>MRA</v>
          </cell>
          <cell r="B397">
            <v>14.793075</v>
          </cell>
          <cell r="C397">
            <v>14.793075</v>
          </cell>
          <cell r="D397">
            <v>40162.272421191534</v>
          </cell>
          <cell r="E397"/>
          <cell r="F397"/>
          <cell r="G397">
            <v>40162.272421191534</v>
          </cell>
        </row>
        <row r="398">
          <cell r="A398" t="str">
            <v>MRI</v>
          </cell>
          <cell r="B398">
            <v>18.572333999999998</v>
          </cell>
          <cell r="C398">
            <v>18.572333999999998</v>
          </cell>
          <cell r="D398">
            <v>50422.723984388482</v>
          </cell>
          <cell r="E398"/>
          <cell r="F398"/>
          <cell r="G398">
            <v>50422.723984388482</v>
          </cell>
        </row>
        <row r="399">
          <cell r="A399" t="str">
            <v>MRL</v>
          </cell>
          <cell r="B399">
            <v>842.42903600000011</v>
          </cell>
          <cell r="C399">
            <v>842.42903600000011</v>
          </cell>
          <cell r="D399">
            <v>2287142.0877237339</v>
          </cell>
          <cell r="E399"/>
          <cell r="F399"/>
          <cell r="G399">
            <v>2287142.0877237339</v>
          </cell>
        </row>
        <row r="400">
          <cell r="A400" t="str">
            <v>MRMZ</v>
          </cell>
          <cell r="B400">
            <v>6.854635</v>
          </cell>
          <cell r="C400">
            <v>6.854635</v>
          </cell>
          <cell r="D400">
            <v>18609.904851955002</v>
          </cell>
          <cell r="E400"/>
          <cell r="F400"/>
          <cell r="G400">
            <v>18609.904851955002</v>
          </cell>
        </row>
        <row r="401">
          <cell r="A401" t="str">
            <v>MRSR</v>
          </cell>
          <cell r="B401">
            <v>32.588567999999995</v>
          </cell>
          <cell r="C401">
            <v>32.588567999999995</v>
          </cell>
          <cell r="D401">
            <v>88475.921729087742</v>
          </cell>
          <cell r="E401"/>
          <cell r="F401"/>
          <cell r="G401">
            <v>88475.921729087742</v>
          </cell>
        </row>
        <row r="402">
          <cell r="A402" t="str">
            <v>MS</v>
          </cell>
          <cell r="B402">
            <v>67.280478000000002</v>
          </cell>
          <cell r="C402">
            <v>67.280478000000002</v>
          </cell>
          <cell r="D402">
            <v>182662.28529659883</v>
          </cell>
          <cell r="E402"/>
          <cell r="F402"/>
          <cell r="G402">
            <v>182662.28529659883</v>
          </cell>
        </row>
        <row r="403">
          <cell r="A403" t="str">
            <v>MSCI</v>
          </cell>
          <cell r="B403">
            <v>65.780558999999997</v>
          </cell>
          <cell r="C403">
            <v>65.780558999999997</v>
          </cell>
          <cell r="D403">
            <v>178590.09912247874</v>
          </cell>
          <cell r="E403"/>
          <cell r="F403"/>
          <cell r="G403">
            <v>178590.09912247874</v>
          </cell>
        </row>
        <row r="404">
          <cell r="A404" t="str">
            <v>MSDR</v>
          </cell>
          <cell r="B404">
            <v>59.328054999999999</v>
          </cell>
          <cell r="C404">
            <v>59.328054999999999</v>
          </cell>
          <cell r="D404">
            <v>161071.95475784678</v>
          </cell>
          <cell r="E404"/>
          <cell r="F404"/>
          <cell r="G404">
            <v>161071.95475784678</v>
          </cell>
        </row>
        <row r="405">
          <cell r="A405" t="str">
            <v>MSE</v>
          </cell>
          <cell r="B405">
            <v>50.145194000000004</v>
          </cell>
          <cell r="C405">
            <v>50.145194000000004</v>
          </cell>
          <cell r="D405">
            <v>136141.06208759837</v>
          </cell>
          <cell r="E405"/>
          <cell r="F405"/>
          <cell r="G405">
            <v>136141.06208759837</v>
          </cell>
        </row>
        <row r="406">
          <cell r="A406" t="str">
            <v>MSN</v>
          </cell>
          <cell r="B406">
            <v>5.031047</v>
          </cell>
          <cell r="C406">
            <v>5.031047</v>
          </cell>
          <cell r="D406">
            <v>13658.977607956316</v>
          </cell>
          <cell r="E406"/>
          <cell r="F406"/>
          <cell r="G406">
            <v>13658.977607956316</v>
          </cell>
        </row>
        <row r="407">
          <cell r="A407" t="str">
            <v>MSO</v>
          </cell>
          <cell r="B407">
            <v>12.768526</v>
          </cell>
          <cell r="C407">
            <v>12.768526</v>
          </cell>
          <cell r="D407">
            <v>34665.748644488522</v>
          </cell>
          <cell r="E407"/>
          <cell r="F407"/>
          <cell r="G407">
            <v>34665.748644488522</v>
          </cell>
        </row>
        <row r="408">
          <cell r="A408" t="str">
            <v>MSR</v>
          </cell>
          <cell r="B408">
            <v>26.191405000000003</v>
          </cell>
          <cell r="C408">
            <v>26.191405000000003</v>
          </cell>
          <cell r="D408">
            <v>71108.024714520681</v>
          </cell>
          <cell r="E408"/>
          <cell r="F408"/>
          <cell r="G408">
            <v>71108.024714520681</v>
          </cell>
        </row>
        <row r="409">
          <cell r="A409" t="str">
            <v>MSRW</v>
          </cell>
          <cell r="B409">
            <v>22.992445</v>
          </cell>
          <cell r="C409">
            <v>22.992445</v>
          </cell>
          <cell r="D409">
            <v>62423.048603435265</v>
          </cell>
          <cell r="E409"/>
          <cell r="F409"/>
          <cell r="G409">
            <v>62423.048603435265</v>
          </cell>
        </row>
        <row r="410">
          <cell r="A410" t="str">
            <v>MSTR</v>
          </cell>
          <cell r="B410">
            <v>3.2699880000000001</v>
          </cell>
          <cell r="C410">
            <v>3.2699880000000001</v>
          </cell>
          <cell r="D410">
            <v>8877.8126839772831</v>
          </cell>
          <cell r="E410"/>
          <cell r="F410"/>
          <cell r="G410">
            <v>8877.8126839772831</v>
          </cell>
        </row>
        <row r="411">
          <cell r="A411" t="str">
            <v>MSWY</v>
          </cell>
          <cell r="B411">
            <v>45.649183000000001</v>
          </cell>
          <cell r="C411">
            <v>45.649183000000001</v>
          </cell>
          <cell r="D411">
            <v>123934.67372069872</v>
          </cell>
          <cell r="E411"/>
          <cell r="F411"/>
          <cell r="G411">
            <v>123934.67372069872</v>
          </cell>
        </row>
        <row r="412">
          <cell r="A412" t="str">
            <v>MTS</v>
          </cell>
          <cell r="B412">
            <v>32.421351999999999</v>
          </cell>
          <cell r="C412">
            <v>32.421351999999999</v>
          </cell>
          <cell r="D412">
            <v>88021.940758587574</v>
          </cell>
          <cell r="E412"/>
          <cell r="F412"/>
          <cell r="G412">
            <v>88021.940758587574</v>
          </cell>
        </row>
        <row r="413">
          <cell r="A413" t="str">
            <v>MVRY</v>
          </cell>
          <cell r="B413">
            <v>6.2947740000000003</v>
          </cell>
          <cell r="C413">
            <v>6.2947740000000003</v>
          </cell>
          <cell r="D413">
            <v>17089.917290207308</v>
          </cell>
          <cell r="E413"/>
          <cell r="F413"/>
          <cell r="G413">
            <v>17089.917290207308</v>
          </cell>
        </row>
        <row r="414">
          <cell r="A414" t="str">
            <v>MVT</v>
          </cell>
          <cell r="B414">
            <v>1.5639110000000001</v>
          </cell>
          <cell r="C414">
            <v>1.5639110000000001</v>
          </cell>
          <cell r="D414">
            <v>4245.9204475403567</v>
          </cell>
          <cell r="E414"/>
          <cell r="F414"/>
          <cell r="G414">
            <v>4245.9204475403567</v>
          </cell>
        </row>
        <row r="415">
          <cell r="A415" t="str">
            <v>NARM</v>
          </cell>
          <cell r="B415">
            <v>4.829885</v>
          </cell>
          <cell r="C415">
            <v>4.829885</v>
          </cell>
          <cell r="D415">
            <v>13112.835372836726</v>
          </cell>
          <cell r="E415"/>
          <cell r="F415"/>
          <cell r="G415">
            <v>13112.835372836726</v>
          </cell>
        </row>
        <row r="416">
          <cell r="A416" t="str">
            <v>NAUG</v>
          </cell>
          <cell r="B416">
            <v>19.979683999999999</v>
          </cell>
          <cell r="C416">
            <v>19.979683999999999</v>
          </cell>
          <cell r="D416">
            <v>54243.591119312361</v>
          </cell>
          <cell r="E416"/>
          <cell r="F416"/>
          <cell r="G416">
            <v>54243.591119312361</v>
          </cell>
        </row>
        <row r="417">
          <cell r="A417" t="str">
            <v>NBER</v>
          </cell>
          <cell r="B417">
            <v>70.690360999999996</v>
          </cell>
          <cell r="C417">
            <v>70.690360999999996</v>
          </cell>
          <cell r="D417">
            <v>191919.90414666143</v>
          </cell>
          <cell r="E417"/>
          <cell r="F417"/>
          <cell r="G417">
            <v>191919.90414666143</v>
          </cell>
        </row>
        <row r="418">
          <cell r="A418" t="str">
            <v>NBSR</v>
          </cell>
          <cell r="B418">
            <v>99.640783999999996</v>
          </cell>
          <cell r="C418">
            <v>99.640783999999996</v>
          </cell>
          <cell r="D418">
            <v>270518.48998731514</v>
          </cell>
          <cell r="E418"/>
          <cell r="F418"/>
          <cell r="G418">
            <v>270518.48998731514</v>
          </cell>
        </row>
        <row r="419">
          <cell r="A419" t="str">
            <v>NCIR</v>
          </cell>
          <cell r="B419">
            <v>7.8891739999999997</v>
          </cell>
          <cell r="C419">
            <v>7.8891739999999997</v>
          </cell>
          <cell r="D419">
            <v>21418.613463812038</v>
          </cell>
          <cell r="E419"/>
          <cell r="F419"/>
          <cell r="G419">
            <v>21418.613463812038</v>
          </cell>
        </row>
        <row r="420">
          <cell r="A420" t="str">
            <v>NCPR</v>
          </cell>
          <cell r="B420">
            <v>2.4270890000000001</v>
          </cell>
          <cell r="C420">
            <v>2.4270890000000001</v>
          </cell>
          <cell r="D420">
            <v>6589.3946734182937</v>
          </cell>
          <cell r="E420"/>
          <cell r="F420"/>
          <cell r="G420">
            <v>6589.3946734182937</v>
          </cell>
        </row>
        <row r="421">
          <cell r="A421" t="str">
            <v>NCRC</v>
          </cell>
          <cell r="B421">
            <v>342.56793900000002</v>
          </cell>
          <cell r="C421">
            <v>342.56793900000002</v>
          </cell>
          <cell r="D421">
            <v>930050.50598906062</v>
          </cell>
          <cell r="E421"/>
          <cell r="F421"/>
          <cell r="G421">
            <v>930050.50598906062</v>
          </cell>
        </row>
        <row r="422">
          <cell r="A422" t="str">
            <v>NCRL</v>
          </cell>
          <cell r="B422">
            <v>41.532786000000002</v>
          </cell>
          <cell r="C422">
            <v>41.532786000000002</v>
          </cell>
          <cell r="D422">
            <v>112758.91359592578</v>
          </cell>
          <cell r="E422"/>
          <cell r="F422"/>
          <cell r="G422">
            <v>112758.91359592578</v>
          </cell>
        </row>
        <row r="423">
          <cell r="A423" t="str">
            <v>NCRY</v>
          </cell>
          <cell r="B423">
            <v>9.7553490000000007</v>
          </cell>
          <cell r="C423">
            <v>9.7553490000000007</v>
          </cell>
          <cell r="D423">
            <v>26485.161746411639</v>
          </cell>
          <cell r="E423"/>
          <cell r="F423"/>
          <cell r="G423">
            <v>26485.161746411639</v>
          </cell>
        </row>
        <row r="424">
          <cell r="A424" t="str">
            <v>NCVA</v>
          </cell>
          <cell r="B424">
            <v>59.018886000000002</v>
          </cell>
          <cell r="C424">
            <v>59.018886000000002</v>
          </cell>
          <cell r="D424">
            <v>160232.58028011397</v>
          </cell>
          <cell r="E424"/>
          <cell r="F424"/>
          <cell r="G424">
            <v>160232.58028011397</v>
          </cell>
        </row>
        <row r="425">
          <cell r="A425" t="str">
            <v>NCYR</v>
          </cell>
          <cell r="B425">
            <v>18.159174</v>
          </cell>
          <cell r="C425">
            <v>18.159174</v>
          </cell>
          <cell r="D425">
            <v>49301.020452598146</v>
          </cell>
          <cell r="E425"/>
          <cell r="F425"/>
          <cell r="G425">
            <v>49301.020452598146</v>
          </cell>
        </row>
        <row r="426">
          <cell r="A426" t="str">
            <v>NDCR</v>
          </cell>
          <cell r="B426">
            <v>1.176345</v>
          </cell>
          <cell r="C426">
            <v>1.176345</v>
          </cell>
          <cell r="D426">
            <v>3193.7030232934362</v>
          </cell>
          <cell r="E426"/>
          <cell r="F426"/>
          <cell r="G426">
            <v>3193.7030232934362</v>
          </cell>
        </row>
        <row r="427">
          <cell r="A427" t="str">
            <v>NDR</v>
          </cell>
          <cell r="B427">
            <v>49.967177999999997</v>
          </cell>
          <cell r="C427">
            <v>49.967177999999997</v>
          </cell>
          <cell r="D427">
            <v>135657.75979329302</v>
          </cell>
          <cell r="E427"/>
          <cell r="F427"/>
          <cell r="G427">
            <v>135657.75979329302</v>
          </cell>
        </row>
        <row r="428">
          <cell r="A428" t="str">
            <v>NECR</v>
          </cell>
          <cell r="B428">
            <v>437.48110099999997</v>
          </cell>
          <cell r="C428">
            <v>437.48110099999997</v>
          </cell>
          <cell r="D428">
            <v>1187733.7982457876</v>
          </cell>
          <cell r="E428"/>
          <cell r="F428"/>
          <cell r="G428">
            <v>1187733.7982457876</v>
          </cell>
        </row>
        <row r="429">
          <cell r="A429" t="str">
            <v>NEGS</v>
          </cell>
          <cell r="B429">
            <v>80.022883000000007</v>
          </cell>
          <cell r="C429">
            <v>80.022883000000007</v>
          </cell>
          <cell r="D429">
            <v>217257.11706153976</v>
          </cell>
          <cell r="E429"/>
          <cell r="F429"/>
          <cell r="G429">
            <v>217257.11706153976</v>
          </cell>
        </row>
        <row r="430">
          <cell r="A430" t="str">
            <v>NERR</v>
          </cell>
          <cell r="B430">
            <v>122.277646</v>
          </cell>
          <cell r="C430">
            <v>122.277646</v>
          </cell>
          <cell r="D430">
            <v>331976.15300902759</v>
          </cell>
          <cell r="E430"/>
          <cell r="F430"/>
          <cell r="G430">
            <v>331976.15300902759</v>
          </cell>
        </row>
        <row r="431">
          <cell r="A431" t="str">
            <v>NHCR</v>
          </cell>
          <cell r="B431">
            <v>50.682135000000002</v>
          </cell>
          <cell r="C431">
            <v>50.682135000000002</v>
          </cell>
          <cell r="D431">
            <v>137598.82328438177</v>
          </cell>
          <cell r="E431"/>
          <cell r="F431"/>
          <cell r="G431">
            <v>137598.82328438177</v>
          </cell>
        </row>
        <row r="432">
          <cell r="A432" t="str">
            <v>NHN</v>
          </cell>
          <cell r="B432">
            <v>40.813141000000002</v>
          </cell>
          <cell r="C432">
            <v>40.813141000000002</v>
          </cell>
          <cell r="D432">
            <v>110805.12247835567</v>
          </cell>
          <cell r="E432"/>
          <cell r="F432"/>
          <cell r="G432">
            <v>110805.12247835567</v>
          </cell>
        </row>
        <row r="433">
          <cell r="A433" t="str">
            <v>NHRR</v>
          </cell>
          <cell r="B433">
            <v>16.867598000000001</v>
          </cell>
          <cell r="C433">
            <v>16.867598000000001</v>
          </cell>
          <cell r="D433">
            <v>45794.472478990705</v>
          </cell>
          <cell r="E433"/>
          <cell r="F433"/>
          <cell r="G433">
            <v>45794.472478990705</v>
          </cell>
        </row>
        <row r="434">
          <cell r="A434" t="str">
            <v>NHVX</v>
          </cell>
          <cell r="B434">
            <v>4.085636</v>
          </cell>
          <cell r="C434">
            <v>4.085636</v>
          </cell>
          <cell r="D434">
            <v>11092.245935738667</v>
          </cell>
          <cell r="E434"/>
          <cell r="F434"/>
          <cell r="G434">
            <v>11092.245935738667</v>
          </cell>
        </row>
        <row r="435">
          <cell r="A435" t="str">
            <v>NICD</v>
          </cell>
          <cell r="B435">
            <v>91.595395999999994</v>
          </cell>
          <cell r="C435">
            <v>0</v>
          </cell>
          <cell r="D435">
            <v>0</v>
          </cell>
          <cell r="E435">
            <v>0</v>
          </cell>
          <cell r="F435"/>
          <cell r="G435">
            <v>0</v>
          </cell>
        </row>
        <row r="436">
          <cell r="A436" t="str">
            <v>NIRC</v>
          </cell>
          <cell r="B436">
            <v>494.30626099999995</v>
          </cell>
          <cell r="C436">
            <v>0</v>
          </cell>
          <cell r="D436">
            <v>0</v>
          </cell>
          <cell r="E436">
            <v>27300000</v>
          </cell>
          <cell r="F436"/>
          <cell r="G436">
            <v>27300000</v>
          </cell>
        </row>
        <row r="437">
          <cell r="A437" t="str">
            <v>NJRC</v>
          </cell>
          <cell r="B437">
            <v>2.0563549999999999</v>
          </cell>
          <cell r="C437">
            <v>2.0563549999999999</v>
          </cell>
          <cell r="D437">
            <v>5582.8750753091772</v>
          </cell>
          <cell r="E437"/>
          <cell r="F437"/>
          <cell r="G437">
            <v>5582.8750753091772</v>
          </cell>
        </row>
        <row r="438">
          <cell r="A438" t="str">
            <v>NJT</v>
          </cell>
          <cell r="B438">
            <v>433.02676399999996</v>
          </cell>
          <cell r="C438">
            <v>433.02676399999996</v>
          </cell>
          <cell r="D438">
            <v>1175640.5521796525</v>
          </cell>
          <cell r="E438"/>
          <cell r="F438"/>
          <cell r="G438">
            <v>1175640.5521796525</v>
          </cell>
        </row>
        <row r="439">
          <cell r="A439" t="str">
            <v>NKCR</v>
          </cell>
          <cell r="B439">
            <v>558.82536199999993</v>
          </cell>
          <cell r="C439">
            <v>558.82536199999993</v>
          </cell>
          <cell r="D439">
            <v>1517175.869419642</v>
          </cell>
          <cell r="E439"/>
          <cell r="F439"/>
          <cell r="G439">
            <v>1517175.869419642</v>
          </cell>
        </row>
        <row r="440">
          <cell r="A440" t="str">
            <v>NLA</v>
          </cell>
          <cell r="B440">
            <v>62.117826000000001</v>
          </cell>
          <cell r="C440">
            <v>62.117826000000001</v>
          </cell>
          <cell r="D440">
            <v>168646.00835351503</v>
          </cell>
          <cell r="E440"/>
          <cell r="F440"/>
          <cell r="G440">
            <v>168646.00835351503</v>
          </cell>
        </row>
        <row r="441">
          <cell r="A441" t="str">
            <v>NLR</v>
          </cell>
          <cell r="B441">
            <v>17.833893</v>
          </cell>
          <cell r="C441">
            <v>17.833893</v>
          </cell>
          <cell r="D441">
            <v>48417.902903647868</v>
          </cell>
          <cell r="E441"/>
          <cell r="F441"/>
          <cell r="G441">
            <v>48417.902903647868</v>
          </cell>
        </row>
        <row r="442">
          <cell r="A442" t="str">
            <v>NMRX</v>
          </cell>
          <cell r="B442">
            <v>92.223125999999993</v>
          </cell>
          <cell r="C442">
            <v>0</v>
          </cell>
          <cell r="D442">
            <v>0</v>
          </cell>
          <cell r="E442">
            <v>0</v>
          </cell>
          <cell r="F442"/>
          <cell r="G442">
            <v>0</v>
          </cell>
        </row>
        <row r="443">
          <cell r="A443" t="str">
            <v>NNRX</v>
          </cell>
          <cell r="B443">
            <v>31.888805000000001</v>
          </cell>
          <cell r="C443">
            <v>31.888805000000001</v>
          </cell>
          <cell r="D443">
            <v>86576.108996693016</v>
          </cell>
          <cell r="E443"/>
          <cell r="F443"/>
          <cell r="G443">
            <v>86576.108996693016</v>
          </cell>
        </row>
        <row r="444">
          <cell r="A444" t="str">
            <v>NNW</v>
          </cell>
          <cell r="B444">
            <v>26.321767000000001</v>
          </cell>
          <cell r="C444">
            <v>26.321767000000001</v>
          </cell>
          <cell r="D444">
            <v>71461.949382473176</v>
          </cell>
          <cell r="E444"/>
          <cell r="F444"/>
          <cell r="G444">
            <v>71461.949382473176</v>
          </cell>
        </row>
        <row r="445">
          <cell r="A445" t="str">
            <v>NOGC</v>
          </cell>
          <cell r="B445">
            <v>31.089312</v>
          </cell>
          <cell r="C445">
            <v>31.089312</v>
          </cell>
          <cell r="D445">
            <v>84405.535558456846</v>
          </cell>
          <cell r="E445"/>
          <cell r="F445"/>
          <cell r="G445">
            <v>84405.535558456846</v>
          </cell>
        </row>
        <row r="446">
          <cell r="A446" t="str">
            <v>NOKL</v>
          </cell>
          <cell r="B446">
            <v>1.8380289999999999</v>
          </cell>
          <cell r="C446">
            <v>1.8380289999999999</v>
          </cell>
          <cell r="D446">
            <v>4990.1336548385134</v>
          </cell>
          <cell r="E446"/>
          <cell r="F446"/>
          <cell r="G446">
            <v>4990.1336548385134</v>
          </cell>
        </row>
        <row r="447">
          <cell r="A447" t="str">
            <v>NOPB</v>
          </cell>
          <cell r="B447">
            <v>35.292806999999996</v>
          </cell>
          <cell r="C447">
            <v>35.292806999999996</v>
          </cell>
          <cell r="D447">
            <v>95817.761299968741</v>
          </cell>
          <cell r="E447"/>
          <cell r="F447"/>
          <cell r="G447">
            <v>95817.761299968741</v>
          </cell>
        </row>
        <row r="448">
          <cell r="A448" t="str">
            <v>NOW</v>
          </cell>
          <cell r="B448">
            <v>25.391995999999999</v>
          </cell>
          <cell r="C448">
            <v>25.391995999999999</v>
          </cell>
          <cell r="D448">
            <v>68937.679331025211</v>
          </cell>
          <cell r="E448"/>
          <cell r="F448"/>
          <cell r="G448">
            <v>68937.679331025211</v>
          </cell>
        </row>
        <row r="449">
          <cell r="A449" t="str">
            <v>NPB</v>
          </cell>
          <cell r="B449">
            <v>27.729979</v>
          </cell>
          <cell r="C449">
            <v>27.729979</v>
          </cell>
          <cell r="D449">
            <v>75285.156793426679</v>
          </cell>
          <cell r="E449"/>
          <cell r="F449"/>
          <cell r="G449">
            <v>75285.156793426679</v>
          </cell>
        </row>
        <row r="450">
          <cell r="A450" t="str">
            <v>NPR</v>
          </cell>
          <cell r="B450">
            <v>324.83660900000001</v>
          </cell>
          <cell r="C450">
            <v>324.83660900000001</v>
          </cell>
          <cell r="D450">
            <v>881911.05520887824</v>
          </cell>
          <cell r="E450"/>
          <cell r="F450"/>
          <cell r="G450">
            <v>881911.05520887824</v>
          </cell>
        </row>
        <row r="451">
          <cell r="A451" t="str">
            <v>NRI</v>
          </cell>
          <cell r="B451">
            <v>46.878335</v>
          </cell>
          <cell r="C451">
            <v>46.878335</v>
          </cell>
          <cell r="D451">
            <v>127271.7444427124</v>
          </cell>
          <cell r="E451"/>
          <cell r="F451"/>
          <cell r="G451">
            <v>127271.7444427124</v>
          </cell>
        </row>
        <row r="452">
          <cell r="A452" t="str">
            <v>NRTX</v>
          </cell>
          <cell r="B452">
            <v>31.282353000000001</v>
          </cell>
          <cell r="C452">
            <v>0</v>
          </cell>
          <cell r="D452">
            <v>0</v>
          </cell>
          <cell r="E452">
            <v>0</v>
          </cell>
          <cell r="F452"/>
          <cell r="G452">
            <v>0</v>
          </cell>
        </row>
        <row r="453">
          <cell r="A453" t="str">
            <v>NSHR</v>
          </cell>
          <cell r="B453">
            <v>44.071365</v>
          </cell>
          <cell r="C453">
            <v>44.071365</v>
          </cell>
          <cell r="D453">
            <v>119650.99663888446</v>
          </cell>
          <cell r="E453"/>
          <cell r="F453"/>
          <cell r="G453">
            <v>119650.99663888446</v>
          </cell>
        </row>
        <row r="454">
          <cell r="A454" t="str">
            <v>NSM</v>
          </cell>
          <cell r="B454">
            <v>49.556350999999999</v>
          </cell>
          <cell r="C454">
            <v>49.556350999999999</v>
          </cell>
          <cell r="D454">
            <v>134542.39021043206</v>
          </cell>
          <cell r="E454"/>
          <cell r="F454"/>
          <cell r="G454">
            <v>134542.39021043206</v>
          </cell>
        </row>
        <row r="455">
          <cell r="A455" t="str">
            <v>NSR</v>
          </cell>
          <cell r="B455">
            <v>2.7899910000000001</v>
          </cell>
          <cell r="C455">
            <v>2.7899910000000001</v>
          </cell>
          <cell r="D455">
            <v>7574.6508818938983</v>
          </cell>
          <cell r="E455"/>
          <cell r="F455"/>
          <cell r="G455">
            <v>7574.6508818938983</v>
          </cell>
        </row>
        <row r="456">
          <cell r="A456" t="str">
            <v>NSRM</v>
          </cell>
          <cell r="B456">
            <v>4.3419559999999997</v>
          </cell>
          <cell r="C456">
            <v>4.3419559999999997</v>
          </cell>
          <cell r="D456">
            <v>11788.138687380891</v>
          </cell>
          <cell r="E456"/>
          <cell r="F456"/>
          <cell r="G456">
            <v>11788.138687380891</v>
          </cell>
        </row>
        <row r="457">
          <cell r="A457" t="str">
            <v>NSSR</v>
          </cell>
          <cell r="B457">
            <v>31.737407000000001</v>
          </cell>
          <cell r="C457">
            <v>31.737407000000001</v>
          </cell>
          <cell r="D457">
            <v>86165.072905817826</v>
          </cell>
          <cell r="E457"/>
          <cell r="F457"/>
          <cell r="G457">
            <v>86165.072905817826</v>
          </cell>
        </row>
        <row r="458">
          <cell r="A458" t="str">
            <v>NTZR</v>
          </cell>
          <cell r="B458">
            <v>68.714668000000003</v>
          </cell>
          <cell r="C458">
            <v>68.714668000000003</v>
          </cell>
          <cell r="D458">
            <v>186556.02135105326</v>
          </cell>
          <cell r="E458"/>
          <cell r="F458"/>
          <cell r="G458">
            <v>186556.02135105326</v>
          </cell>
        </row>
        <row r="459">
          <cell r="A459" t="str">
            <v>NVRR</v>
          </cell>
          <cell r="B459">
            <v>21.890618</v>
          </cell>
          <cell r="C459">
            <v>21.890618</v>
          </cell>
          <cell r="D459">
            <v>59431.657284522582</v>
          </cell>
          <cell r="E459"/>
          <cell r="F459"/>
          <cell r="G459">
            <v>59431.657284522582</v>
          </cell>
        </row>
        <row r="460">
          <cell r="A460" t="str">
            <v>NWP</v>
          </cell>
          <cell r="B460">
            <v>49.362763999999999</v>
          </cell>
          <cell r="C460">
            <v>49.362763999999999</v>
          </cell>
          <cell r="D460">
            <v>134016.81362603692</v>
          </cell>
          <cell r="E460"/>
          <cell r="F460"/>
          <cell r="G460">
            <v>134016.81362603692</v>
          </cell>
        </row>
        <row r="461">
          <cell r="A461" t="str">
            <v>NWR</v>
          </cell>
          <cell r="B461">
            <v>15.490245</v>
          </cell>
          <cell r="C461">
            <v>15.490245</v>
          </cell>
          <cell r="D461">
            <v>42055.045320935642</v>
          </cell>
          <cell r="E461"/>
          <cell r="F461"/>
          <cell r="G461">
            <v>42055.045320935642</v>
          </cell>
        </row>
        <row r="462">
          <cell r="A462" t="str">
            <v>NYA</v>
          </cell>
          <cell r="B462">
            <v>260.68487800000003</v>
          </cell>
          <cell r="C462">
            <v>260.68487800000003</v>
          </cell>
          <cell r="D462">
            <v>707743.12212444539</v>
          </cell>
          <cell r="E462"/>
          <cell r="F462"/>
          <cell r="G462">
            <v>707743.12212444539</v>
          </cell>
        </row>
        <row r="463">
          <cell r="A463" t="str">
            <v>NYGL</v>
          </cell>
          <cell r="B463">
            <v>3.8701429999999997</v>
          </cell>
          <cell r="C463">
            <v>3.8701429999999997</v>
          </cell>
          <cell r="D463">
            <v>10507.195932892077</v>
          </cell>
          <cell r="E463"/>
          <cell r="F463"/>
          <cell r="G463">
            <v>10507.195932892077</v>
          </cell>
        </row>
        <row r="464">
          <cell r="A464" t="str">
            <v>NYLE</v>
          </cell>
          <cell r="B464">
            <v>34.335239999999999</v>
          </cell>
          <cell r="C464">
            <v>34.335239999999999</v>
          </cell>
          <cell r="D464">
            <v>93218.026848845984</v>
          </cell>
          <cell r="E464"/>
          <cell r="F464"/>
          <cell r="G464">
            <v>93218.026848845984</v>
          </cell>
        </row>
        <row r="465">
          <cell r="A465" t="str">
            <v>NYNJ</v>
          </cell>
          <cell r="B465">
            <v>15.191341999999999</v>
          </cell>
          <cell r="C465">
            <v>15.191341999999999</v>
          </cell>
          <cell r="D465">
            <v>41243.542390442053</v>
          </cell>
          <cell r="E465"/>
          <cell r="F465"/>
          <cell r="G465">
            <v>41243.542390442053</v>
          </cell>
        </row>
        <row r="466">
          <cell r="A466" t="str">
            <v>NYSW</v>
          </cell>
          <cell r="B466">
            <v>690.83030300000007</v>
          </cell>
          <cell r="C466">
            <v>690.83030300000007</v>
          </cell>
          <cell r="D466">
            <v>1875561.0193215604</v>
          </cell>
          <cell r="E466"/>
          <cell r="F466"/>
          <cell r="G466">
            <v>1875561.0193215604</v>
          </cell>
        </row>
        <row r="467">
          <cell r="A467" t="str">
            <v>OAR</v>
          </cell>
          <cell r="B467">
            <v>3.2180680000000002</v>
          </cell>
          <cell r="C467">
            <v>3.2180680000000002</v>
          </cell>
          <cell r="D467">
            <v>8736.8531347214139</v>
          </cell>
          <cell r="E467"/>
          <cell r="F467"/>
          <cell r="G467">
            <v>8736.8531347214139</v>
          </cell>
        </row>
        <row r="468">
          <cell r="A468" t="str">
            <v>OCTL</v>
          </cell>
          <cell r="B468">
            <v>22.262519999999999</v>
          </cell>
          <cell r="C468">
            <v>22.262519999999999</v>
          </cell>
          <cell r="D468">
            <v>60441.347929502481</v>
          </cell>
          <cell r="E468"/>
          <cell r="F468"/>
          <cell r="G468">
            <v>60441.347929502481</v>
          </cell>
        </row>
        <row r="469">
          <cell r="A469" t="str">
            <v>OERM</v>
          </cell>
          <cell r="B469">
            <v>1.7518130000000001</v>
          </cell>
          <cell r="C469">
            <v>1.7518130000000001</v>
          </cell>
          <cell r="D469">
            <v>4756.0626128769572</v>
          </cell>
          <cell r="E469"/>
          <cell r="F469"/>
          <cell r="G469">
            <v>4756.0626128769572</v>
          </cell>
        </row>
        <row r="470">
          <cell r="A470" t="str">
            <v>OHCR</v>
          </cell>
          <cell r="B470">
            <v>114.883347</v>
          </cell>
          <cell r="C470">
            <v>114.883347</v>
          </cell>
          <cell r="D470">
            <v>311901.09418577794</v>
          </cell>
          <cell r="E470"/>
          <cell r="F470"/>
          <cell r="G470">
            <v>311901.09418577794</v>
          </cell>
        </row>
        <row r="471">
          <cell r="A471" t="str">
            <v>OHIC</v>
          </cell>
          <cell r="B471">
            <v>42.358864000000004</v>
          </cell>
          <cell r="C471">
            <v>42.358864000000004</v>
          </cell>
          <cell r="D471">
            <v>115001.66364465826</v>
          </cell>
          <cell r="E471"/>
          <cell r="F471"/>
          <cell r="G471">
            <v>115001.66364465826</v>
          </cell>
        </row>
        <row r="472">
          <cell r="A472" t="str">
            <v>OHIO</v>
          </cell>
          <cell r="B472">
            <v>4.9592729999999996</v>
          </cell>
          <cell r="C472">
            <v>4.9592729999999996</v>
          </cell>
          <cell r="D472">
            <v>13464.11569177198</v>
          </cell>
          <cell r="E472"/>
          <cell r="F472"/>
          <cell r="G472">
            <v>13464.11569177198</v>
          </cell>
        </row>
        <row r="473">
          <cell r="A473" t="str">
            <v>OHRY</v>
          </cell>
          <cell r="B473">
            <v>26.245489000000003</v>
          </cell>
          <cell r="C473">
            <v>26.245489000000003</v>
          </cell>
          <cell r="D473">
            <v>71254.859388287136</v>
          </cell>
          <cell r="E473"/>
          <cell r="F473"/>
          <cell r="G473">
            <v>71254.859388287136</v>
          </cell>
        </row>
        <row r="474">
          <cell r="A474" t="str">
            <v>OMID</v>
          </cell>
          <cell r="B474">
            <v>50.500860000000003</v>
          </cell>
          <cell r="C474">
            <v>50.500860000000003</v>
          </cell>
          <cell r="D474">
            <v>137106.6730091245</v>
          </cell>
          <cell r="E474"/>
          <cell r="F474"/>
          <cell r="G474">
            <v>137106.6730091245</v>
          </cell>
        </row>
        <row r="475">
          <cell r="A475" t="str">
            <v>ONCT</v>
          </cell>
          <cell r="B475">
            <v>12.448219</v>
          </cell>
          <cell r="C475">
            <v>12.448219</v>
          </cell>
          <cell r="D475">
            <v>33796.135194112947</v>
          </cell>
          <cell r="E475"/>
          <cell r="F475"/>
          <cell r="G475">
            <v>33796.135194112947</v>
          </cell>
        </row>
        <row r="476">
          <cell r="A476" t="str">
            <v>OPR</v>
          </cell>
          <cell r="B476">
            <v>14.476908</v>
          </cell>
          <cell r="C476">
            <v>14.476908</v>
          </cell>
          <cell r="D476">
            <v>39303.898811607934</v>
          </cell>
          <cell r="E476"/>
          <cell r="F476"/>
          <cell r="G476">
            <v>39303.898811607934</v>
          </cell>
        </row>
        <row r="477">
          <cell r="A477" t="str">
            <v>OPT</v>
          </cell>
          <cell r="B477">
            <v>1.3113170000000001</v>
          </cell>
          <cell r="C477">
            <v>1.3113170000000001</v>
          </cell>
          <cell r="D477">
            <v>3560.1435526109085</v>
          </cell>
          <cell r="E477"/>
          <cell r="F477"/>
          <cell r="G477">
            <v>3560.1435526109085</v>
          </cell>
        </row>
        <row r="478">
          <cell r="A478" t="str">
            <v>ORC</v>
          </cell>
          <cell r="B478">
            <v>21.729963999999999</v>
          </cell>
          <cell r="C478">
            <v>21.729963999999999</v>
          </cell>
          <cell r="D478">
            <v>58995.491733171417</v>
          </cell>
          <cell r="E478"/>
          <cell r="F478"/>
          <cell r="G478">
            <v>58995.491733171417</v>
          </cell>
        </row>
        <row r="479">
          <cell r="A479" t="str">
            <v>OSCR</v>
          </cell>
          <cell r="B479">
            <v>67.394360000000006</v>
          </cell>
          <cell r="C479">
            <v>67.394360000000006</v>
          </cell>
          <cell r="D479">
            <v>182971.46779637458</v>
          </cell>
          <cell r="E479"/>
          <cell r="F479"/>
          <cell r="G479">
            <v>182971.46779637458</v>
          </cell>
        </row>
        <row r="480">
          <cell r="A480" t="str">
            <v>OSRR</v>
          </cell>
          <cell r="B480">
            <v>39.208549000000005</v>
          </cell>
          <cell r="C480">
            <v>39.208549000000005</v>
          </cell>
          <cell r="D480">
            <v>106448.75566287854</v>
          </cell>
          <cell r="E480"/>
          <cell r="F480"/>
          <cell r="G480">
            <v>106448.75566287854</v>
          </cell>
        </row>
        <row r="481">
          <cell r="A481" t="str">
            <v>OTR</v>
          </cell>
          <cell r="B481">
            <v>2.153057</v>
          </cell>
          <cell r="C481">
            <v>2.153057</v>
          </cell>
          <cell r="D481">
            <v>5845.4149507356224</v>
          </cell>
          <cell r="E481"/>
          <cell r="F481"/>
          <cell r="G481">
            <v>5845.4149507356224</v>
          </cell>
        </row>
        <row r="482">
          <cell r="A482" t="str">
            <v>OTVR</v>
          </cell>
          <cell r="B482">
            <v>67.101637000000011</v>
          </cell>
          <cell r="C482">
            <v>67.101637000000011</v>
          </cell>
          <cell r="D482">
            <v>182176.7431789473</v>
          </cell>
          <cell r="E482"/>
          <cell r="F482"/>
          <cell r="G482">
            <v>182176.7431789473</v>
          </cell>
        </row>
        <row r="483">
          <cell r="A483" t="str">
            <v>OUCH</v>
          </cell>
          <cell r="B483">
            <v>10.277034</v>
          </cell>
          <cell r="C483">
            <v>10.277034</v>
          </cell>
          <cell r="D483">
            <v>27901.503858382905</v>
          </cell>
          <cell r="E483"/>
          <cell r="F483"/>
          <cell r="G483">
            <v>27901.503858382905</v>
          </cell>
        </row>
        <row r="484">
          <cell r="A484" t="str">
            <v>OVRR</v>
          </cell>
          <cell r="B484">
            <v>24.131093</v>
          </cell>
          <cell r="C484">
            <v>24.131093</v>
          </cell>
          <cell r="D484">
            <v>65514.406631961778</v>
          </cell>
          <cell r="E484"/>
          <cell r="F484"/>
          <cell r="G484">
            <v>65514.406631961778</v>
          </cell>
        </row>
        <row r="485">
          <cell r="A485" t="str">
            <v>PAL</v>
          </cell>
          <cell r="B485">
            <v>340.87721900000003</v>
          </cell>
          <cell r="C485">
            <v>340.87721900000003</v>
          </cell>
          <cell r="D485">
            <v>925460.30704611214</v>
          </cell>
          <cell r="E485"/>
          <cell r="F485"/>
          <cell r="G485">
            <v>925460.30704611214</v>
          </cell>
        </row>
        <row r="486">
          <cell r="A486" t="str">
            <v>PAM</v>
          </cell>
          <cell r="B486">
            <v>2.1208670000000001</v>
          </cell>
          <cell r="C486">
            <v>2.1208670000000001</v>
          </cell>
          <cell r="D486">
            <v>5758.0211161719399</v>
          </cell>
          <cell r="E486"/>
          <cell r="F486"/>
          <cell r="G486">
            <v>5758.0211161719399</v>
          </cell>
        </row>
        <row r="487">
          <cell r="A487" t="str">
            <v>PAS</v>
          </cell>
          <cell r="B487">
            <v>455.83046899999999</v>
          </cell>
          <cell r="C487">
            <v>455.83046899999999</v>
          </cell>
          <cell r="D487">
            <v>1237551.1835002189</v>
          </cell>
          <cell r="E487"/>
          <cell r="F487"/>
          <cell r="G487">
            <v>1237551.1835002189</v>
          </cell>
        </row>
        <row r="488">
          <cell r="A488" t="str">
            <v>PAT</v>
          </cell>
          <cell r="B488">
            <v>23.672321</v>
          </cell>
          <cell r="C488">
            <v>23.672321</v>
          </cell>
          <cell r="D488">
            <v>64268.869375967683</v>
          </cell>
          <cell r="E488"/>
          <cell r="F488"/>
          <cell r="G488">
            <v>64268.869375967683</v>
          </cell>
        </row>
        <row r="489">
          <cell r="A489" t="str">
            <v>PATC</v>
          </cell>
          <cell r="B489">
            <v>4.2765329999999997</v>
          </cell>
          <cell r="C489">
            <v>4.2765329999999997</v>
          </cell>
          <cell r="D489">
            <v>11610.519338556418</v>
          </cell>
          <cell r="E489"/>
          <cell r="F489"/>
          <cell r="G489">
            <v>11610.519338556418</v>
          </cell>
        </row>
        <row r="490">
          <cell r="A490" t="str">
            <v>PATH</v>
          </cell>
          <cell r="B490">
            <v>6.1075169999999996</v>
          </cell>
          <cell r="C490">
            <v>0</v>
          </cell>
          <cell r="D490">
            <v>0</v>
          </cell>
          <cell r="E490">
            <v>0</v>
          </cell>
          <cell r="F490"/>
          <cell r="G490">
            <v>0</v>
          </cell>
        </row>
        <row r="491">
          <cell r="A491" t="str">
            <v>PBR</v>
          </cell>
          <cell r="B491">
            <v>8.7162159999999993</v>
          </cell>
          <cell r="C491">
            <v>8.7162159999999993</v>
          </cell>
          <cell r="D491">
            <v>23663.980712187855</v>
          </cell>
          <cell r="E491"/>
          <cell r="F491"/>
          <cell r="G491">
            <v>23663.980712187855</v>
          </cell>
        </row>
        <row r="492">
          <cell r="A492" t="str">
            <v>PBVR</v>
          </cell>
          <cell r="B492">
            <v>7.7464110000000002</v>
          </cell>
          <cell r="C492">
            <v>7.7464110000000002</v>
          </cell>
          <cell r="D492">
            <v>21031.020857294017</v>
          </cell>
          <cell r="E492"/>
          <cell r="F492"/>
          <cell r="G492">
            <v>21031.020857294017</v>
          </cell>
        </row>
        <row r="493">
          <cell r="A493" t="str">
            <v>PCC</v>
          </cell>
          <cell r="B493">
            <v>297.54213400000003</v>
          </cell>
          <cell r="C493">
            <v>297.54213400000003</v>
          </cell>
          <cell r="D493">
            <v>807808.26450827008</v>
          </cell>
          <cell r="E493"/>
          <cell r="F493"/>
          <cell r="G493">
            <v>807808.26450827008</v>
          </cell>
        </row>
        <row r="494">
          <cell r="A494" t="str">
            <v>PCN</v>
          </cell>
          <cell r="B494">
            <v>12.184829000000001</v>
          </cell>
          <cell r="C494">
            <v>12.184829000000001</v>
          </cell>
          <cell r="D494">
            <v>33081.047835127909</v>
          </cell>
          <cell r="E494"/>
          <cell r="F494"/>
          <cell r="G494">
            <v>33081.047835127909</v>
          </cell>
        </row>
        <row r="495">
          <cell r="A495" t="str">
            <v>PDRR</v>
          </cell>
          <cell r="B495">
            <v>19.809346999999999</v>
          </cell>
          <cell r="C495">
            <v>19.809346999999999</v>
          </cell>
          <cell r="D495">
            <v>53781.13682921997</v>
          </cell>
          <cell r="E495"/>
          <cell r="F495"/>
          <cell r="G495">
            <v>53781.13682921997</v>
          </cell>
        </row>
        <row r="496">
          <cell r="A496" t="str">
            <v>PGR</v>
          </cell>
          <cell r="B496">
            <v>46.442363</v>
          </cell>
          <cell r="C496">
            <v>46.442363</v>
          </cell>
          <cell r="D496">
            <v>126088.10775919583</v>
          </cell>
          <cell r="E496"/>
          <cell r="F496"/>
          <cell r="G496">
            <v>126088.10775919583</v>
          </cell>
        </row>
        <row r="497">
          <cell r="A497" t="str">
            <v>PHL</v>
          </cell>
          <cell r="B497">
            <v>40.329864999999998</v>
          </cell>
          <cell r="C497">
            <v>40.329864999999998</v>
          </cell>
          <cell r="D497">
            <v>109493.05839657255</v>
          </cell>
          <cell r="E497"/>
          <cell r="F497"/>
          <cell r="G497">
            <v>109493.05839657255</v>
          </cell>
        </row>
        <row r="498">
          <cell r="A498" t="str">
            <v>PHRR</v>
          </cell>
          <cell r="B498">
            <v>1.1958500000000001</v>
          </cell>
          <cell r="C498">
            <v>1.1958500000000001</v>
          </cell>
          <cell r="D498">
            <v>3246.6578770730152</v>
          </cell>
          <cell r="E498"/>
          <cell r="F498"/>
          <cell r="G498">
            <v>3246.6578770730152</v>
          </cell>
        </row>
        <row r="499">
          <cell r="A499" t="str">
            <v>PI</v>
          </cell>
          <cell r="B499">
            <v>22.280591000000001</v>
          </cell>
          <cell r="C499">
            <v>22.280591000000001</v>
          </cell>
          <cell r="D499">
            <v>60490.40956306571</v>
          </cell>
          <cell r="E499"/>
          <cell r="F499"/>
          <cell r="G499">
            <v>60490.40956306571</v>
          </cell>
        </row>
        <row r="500">
          <cell r="A500" t="str">
            <v>PIR</v>
          </cell>
          <cell r="B500">
            <v>85.94723599999999</v>
          </cell>
          <cell r="C500">
            <v>85.94723599999999</v>
          </cell>
          <cell r="D500">
            <v>233341.36452904073</v>
          </cell>
          <cell r="E500"/>
          <cell r="F500"/>
          <cell r="G500">
            <v>233341.36452904073</v>
          </cell>
        </row>
        <row r="501">
          <cell r="A501" t="str">
            <v>PJR</v>
          </cell>
          <cell r="B501">
            <v>1.931978</v>
          </cell>
          <cell r="C501">
            <v>1.931978</v>
          </cell>
          <cell r="D501">
            <v>5245.199307632035</v>
          </cell>
          <cell r="E501"/>
          <cell r="F501"/>
          <cell r="G501">
            <v>5245.199307632035</v>
          </cell>
        </row>
        <row r="502">
          <cell r="A502" t="str">
            <v>PKHP</v>
          </cell>
          <cell r="B502">
            <v>22.641332999999999</v>
          </cell>
          <cell r="C502">
            <v>22.641332999999999</v>
          </cell>
          <cell r="D502">
            <v>61469.801506780284</v>
          </cell>
          <cell r="E502"/>
          <cell r="F502"/>
          <cell r="G502">
            <v>61469.801506780284</v>
          </cell>
        </row>
        <row r="503">
          <cell r="A503" t="str">
            <v>PLV</v>
          </cell>
          <cell r="B503">
            <v>5.1063429999999999</v>
          </cell>
          <cell r="C503">
            <v>5.1063429999999999</v>
          </cell>
          <cell r="D503">
            <v>13863.401533625998</v>
          </cell>
          <cell r="E503"/>
          <cell r="F503"/>
          <cell r="G503">
            <v>13863.401533625998</v>
          </cell>
        </row>
        <row r="504">
          <cell r="A504" t="str">
            <v>PN</v>
          </cell>
          <cell r="B504">
            <v>49.489076000000004</v>
          </cell>
          <cell r="C504">
            <v>49.489076000000004</v>
          </cell>
          <cell r="D504">
            <v>134359.7427975625</v>
          </cell>
          <cell r="E504"/>
          <cell r="F504"/>
          <cell r="G504">
            <v>134359.7427975625</v>
          </cell>
        </row>
        <row r="505">
          <cell r="A505" t="str">
            <v>PNR</v>
          </cell>
          <cell r="B505">
            <v>40.568607999999998</v>
          </cell>
          <cell r="C505">
            <v>40.568607999999998</v>
          </cell>
          <cell r="D505">
            <v>110141.2306937219</v>
          </cell>
          <cell r="E505"/>
          <cell r="F505"/>
          <cell r="G505">
            <v>110141.2306937219</v>
          </cell>
        </row>
        <row r="506">
          <cell r="A506" t="str">
            <v>PNRW</v>
          </cell>
          <cell r="B506">
            <v>15.760776999999999</v>
          </cell>
          <cell r="C506">
            <v>15.760776999999999</v>
          </cell>
          <cell r="D506">
            <v>42789.522762755529</v>
          </cell>
          <cell r="E506"/>
          <cell r="F506"/>
          <cell r="G506">
            <v>42789.522762755529</v>
          </cell>
        </row>
        <row r="507">
          <cell r="A507" t="str">
            <v>PNW</v>
          </cell>
          <cell r="B507">
            <v>3.0861459999999998</v>
          </cell>
          <cell r="C507">
            <v>3.0861459999999998</v>
          </cell>
          <cell r="D507">
            <v>8378.6931644415072</v>
          </cell>
          <cell r="E507"/>
          <cell r="F507"/>
          <cell r="G507">
            <v>8378.6931644415072</v>
          </cell>
        </row>
        <row r="508">
          <cell r="A508" t="str">
            <v>PNWR</v>
          </cell>
          <cell r="B508">
            <v>471.57974300000001</v>
          </cell>
          <cell r="C508">
            <v>471.57974300000001</v>
          </cell>
          <cell r="D508">
            <v>1280309.4763381847</v>
          </cell>
          <cell r="E508"/>
          <cell r="F508"/>
          <cell r="G508">
            <v>1280309.4763381847</v>
          </cell>
        </row>
        <row r="509">
          <cell r="A509" t="str">
            <v>POHC</v>
          </cell>
          <cell r="B509">
            <v>37.589604999999999</v>
          </cell>
          <cell r="C509">
            <v>37.589604999999999</v>
          </cell>
          <cell r="D509">
            <v>102053.42406598921</v>
          </cell>
          <cell r="E509"/>
          <cell r="F509"/>
          <cell r="G509">
            <v>102053.42406598921</v>
          </cell>
        </row>
        <row r="510">
          <cell r="A510" t="str">
            <v>POTB</v>
          </cell>
          <cell r="B510">
            <v>116.19237200000001</v>
          </cell>
          <cell r="C510">
            <v>116.19237200000001</v>
          </cell>
          <cell r="D510">
            <v>315455.01510189241</v>
          </cell>
          <cell r="E510"/>
          <cell r="F510"/>
          <cell r="G510">
            <v>315455.01510189241</v>
          </cell>
        </row>
        <row r="511">
          <cell r="A511" t="str">
            <v>POVA</v>
          </cell>
          <cell r="B511">
            <v>90.195797999999996</v>
          </cell>
          <cell r="C511">
            <v>90.195797999999996</v>
          </cell>
          <cell r="D511">
            <v>244875.94435387925</v>
          </cell>
          <cell r="E511"/>
          <cell r="F511"/>
          <cell r="G511">
            <v>244875.94435387925</v>
          </cell>
        </row>
        <row r="512">
          <cell r="A512" t="str">
            <v>PRY</v>
          </cell>
          <cell r="B512">
            <v>11.377204000000001</v>
          </cell>
          <cell r="C512">
            <v>11.377204000000001</v>
          </cell>
          <cell r="D512">
            <v>30888.396526041404</v>
          </cell>
          <cell r="E512"/>
          <cell r="F512"/>
          <cell r="G512">
            <v>30888.396526041404</v>
          </cell>
        </row>
        <row r="513">
          <cell r="A513" t="str">
            <v>PSAP</v>
          </cell>
          <cell r="B513">
            <v>148.46626900000001</v>
          </cell>
          <cell r="C513">
            <v>148.46626900000001</v>
          </cell>
          <cell r="D513">
            <v>403076.62476773106</v>
          </cell>
          <cell r="E513"/>
          <cell r="F513"/>
          <cell r="G513">
            <v>403076.62476773106</v>
          </cell>
        </row>
        <row r="514">
          <cell r="A514" t="str">
            <v>PSC</v>
          </cell>
          <cell r="B514">
            <v>18.031592</v>
          </cell>
          <cell r="C514">
            <v>18.031592</v>
          </cell>
          <cell r="D514">
            <v>48954.643310588086</v>
          </cell>
          <cell r="E514"/>
          <cell r="F514"/>
          <cell r="G514">
            <v>48954.643310588086</v>
          </cell>
        </row>
        <row r="515">
          <cell r="A515" t="str">
            <v>PSCC</v>
          </cell>
          <cell r="B515">
            <v>21.548787999999998</v>
          </cell>
          <cell r="C515">
            <v>21.548787999999998</v>
          </cell>
          <cell r="D515">
            <v>58503.610236715685</v>
          </cell>
          <cell r="E515"/>
          <cell r="F515"/>
          <cell r="G515">
            <v>58503.610236715685</v>
          </cell>
        </row>
        <row r="516">
          <cell r="A516" t="str">
            <v>PSRR</v>
          </cell>
          <cell r="B516">
            <v>71.730659000000003</v>
          </cell>
          <cell r="C516">
            <v>71.730659000000003</v>
          </cell>
          <cell r="D516">
            <v>194744.24808294381</v>
          </cell>
          <cell r="E516"/>
          <cell r="F516"/>
          <cell r="G516">
            <v>194744.24808294381</v>
          </cell>
        </row>
        <row r="517">
          <cell r="A517" t="str">
            <v>PSWR</v>
          </cell>
          <cell r="B517">
            <v>1.523377</v>
          </cell>
          <cell r="C517">
            <v>1.523377</v>
          </cell>
          <cell r="D517">
            <v>4135.8731753998063</v>
          </cell>
          <cell r="E517"/>
          <cell r="F517"/>
          <cell r="G517">
            <v>4135.8731753998063</v>
          </cell>
        </row>
        <row r="518">
          <cell r="A518" t="str">
            <v>PT</v>
          </cell>
          <cell r="B518">
            <v>1.8305769999999999</v>
          </cell>
          <cell r="C518">
            <v>1.8305769999999999</v>
          </cell>
          <cell r="D518">
            <v>4969.9019414129607</v>
          </cell>
          <cell r="E518"/>
          <cell r="F518"/>
          <cell r="G518">
            <v>4969.9019414129607</v>
          </cell>
        </row>
        <row r="519">
          <cell r="A519" t="str">
            <v>PTC</v>
          </cell>
          <cell r="B519">
            <v>4.826397</v>
          </cell>
          <cell r="C519">
            <v>4.826397</v>
          </cell>
          <cell r="D519">
            <v>13103.365671222618</v>
          </cell>
          <cell r="E519"/>
          <cell r="F519"/>
          <cell r="G519">
            <v>13103.365671222618</v>
          </cell>
        </row>
        <row r="520">
          <cell r="A520" t="str">
            <v>PTR</v>
          </cell>
          <cell r="B520">
            <v>6.6764000000000001</v>
          </cell>
          <cell r="C520">
            <v>6.6764000000000001</v>
          </cell>
          <cell r="D520">
            <v>18126.007986361397</v>
          </cell>
          <cell r="E520"/>
          <cell r="F520"/>
          <cell r="G520">
            <v>18126.007986361397</v>
          </cell>
        </row>
        <row r="521">
          <cell r="A521" t="str">
            <v>PTRA</v>
          </cell>
          <cell r="B521">
            <v>72.593828999999999</v>
          </cell>
          <cell r="C521">
            <v>72.593828999999999</v>
          </cell>
          <cell r="D521">
            <v>197087.70058932263</v>
          </cell>
          <cell r="E521"/>
          <cell r="F521"/>
          <cell r="G521">
            <v>197087.70058932263</v>
          </cell>
        </row>
        <row r="522">
          <cell r="A522" t="str">
            <v>PUCC</v>
          </cell>
          <cell r="B522">
            <v>1.2904720000000001</v>
          </cell>
          <cell r="C522">
            <v>1.2904720000000001</v>
          </cell>
          <cell r="D522">
            <v>3503.5506827295799</v>
          </cell>
          <cell r="E522"/>
          <cell r="F522"/>
          <cell r="G522">
            <v>3503.5506827295799</v>
          </cell>
        </row>
        <row r="523">
          <cell r="A523" t="str">
            <v>PVJR</v>
          </cell>
          <cell r="B523">
            <v>18.786066000000002</v>
          </cell>
          <cell r="C523">
            <v>18.786066000000002</v>
          </cell>
          <cell r="D523">
            <v>51002.992982492418</v>
          </cell>
          <cell r="E523"/>
          <cell r="F523"/>
          <cell r="G523">
            <v>51002.992982492418</v>
          </cell>
        </row>
        <row r="524">
          <cell r="A524" t="str">
            <v>PVRR</v>
          </cell>
          <cell r="B524">
            <v>15.862712999999999</v>
          </cell>
          <cell r="C524">
            <v>15.862712999999999</v>
          </cell>
          <cell r="D524">
            <v>43066.272620477917</v>
          </cell>
          <cell r="E524"/>
          <cell r="F524"/>
          <cell r="G524">
            <v>43066.272620477917</v>
          </cell>
        </row>
        <row r="525">
          <cell r="A525" t="str">
            <v>PVS</v>
          </cell>
          <cell r="B525">
            <v>29.821110000000001</v>
          </cell>
          <cell r="C525">
            <v>29.821110000000001</v>
          </cell>
          <cell r="D525">
            <v>80962.446531388428</v>
          </cell>
          <cell r="E525"/>
          <cell r="F525"/>
          <cell r="G525">
            <v>80962.446531388428</v>
          </cell>
        </row>
        <row r="526">
          <cell r="A526" t="str">
            <v>PVTX</v>
          </cell>
          <cell r="B526">
            <v>415.79297699999984</v>
          </cell>
          <cell r="C526">
            <v>415.79297699999984</v>
          </cell>
          <cell r="D526">
            <v>1128851.899492987</v>
          </cell>
          <cell r="E526"/>
          <cell r="F526"/>
          <cell r="G526">
            <v>1128851.899492987</v>
          </cell>
        </row>
        <row r="527">
          <cell r="A527" t="str">
            <v>PW</v>
          </cell>
          <cell r="B527">
            <v>492.84845200000001</v>
          </cell>
          <cell r="C527">
            <v>492.84845200000001</v>
          </cell>
          <cell r="D527">
            <v>1338052.6896258241</v>
          </cell>
          <cell r="E527"/>
          <cell r="F527"/>
          <cell r="G527">
            <v>1338052.6896258241</v>
          </cell>
        </row>
        <row r="528">
          <cell r="A528" t="str">
            <v>QRR</v>
          </cell>
          <cell r="B528">
            <v>2.8287079999999998</v>
          </cell>
          <cell r="C528">
            <v>2.8287079999999998</v>
          </cell>
          <cell r="D528">
            <v>7679.7651127979707</v>
          </cell>
          <cell r="E528"/>
          <cell r="F528"/>
          <cell r="G528">
            <v>7679.7651127979707</v>
          </cell>
        </row>
        <row r="529">
          <cell r="A529" t="str">
            <v>RARW</v>
          </cell>
          <cell r="B529">
            <v>1.385413</v>
          </cell>
          <cell r="C529">
            <v>1.385413</v>
          </cell>
          <cell r="D529">
            <v>3761.3095534133522</v>
          </cell>
          <cell r="E529"/>
          <cell r="F529"/>
          <cell r="G529">
            <v>3761.3095534133522</v>
          </cell>
        </row>
        <row r="530">
          <cell r="A530" t="str">
            <v>RBMN</v>
          </cell>
          <cell r="B530">
            <v>322.16720199999997</v>
          </cell>
          <cell r="C530">
            <v>322.16720199999997</v>
          </cell>
          <cell r="D530">
            <v>874663.78233714367</v>
          </cell>
          <cell r="E530"/>
          <cell r="F530"/>
          <cell r="G530">
            <v>874663.78233714367</v>
          </cell>
        </row>
        <row r="531">
          <cell r="A531" t="str">
            <v>RCPE</v>
          </cell>
          <cell r="B531">
            <v>875.65686300000027</v>
          </cell>
          <cell r="C531">
            <v>875.65686300000027</v>
          </cell>
          <cell r="D531">
            <v>2377353.5576134105</v>
          </cell>
          <cell r="E531"/>
          <cell r="F531"/>
          <cell r="G531">
            <v>2377353.5576134105</v>
          </cell>
        </row>
        <row r="532">
          <cell r="A532" t="str">
            <v>RCRY</v>
          </cell>
          <cell r="B532">
            <v>2.723579</v>
          </cell>
          <cell r="C532">
            <v>2.723579</v>
          </cell>
          <cell r="D532">
            <v>7394.3464599913414</v>
          </cell>
          <cell r="E532"/>
          <cell r="F532"/>
          <cell r="G532">
            <v>7394.3464599913414</v>
          </cell>
        </row>
        <row r="533">
          <cell r="A533" t="str">
            <v>RJCC</v>
          </cell>
          <cell r="B533">
            <v>130.811981</v>
          </cell>
          <cell r="C533">
            <v>130.811981</v>
          </cell>
          <cell r="D533">
            <v>355146.33819390024</v>
          </cell>
          <cell r="E533"/>
          <cell r="F533"/>
          <cell r="G533">
            <v>355146.33819390024</v>
          </cell>
        </row>
        <row r="534">
          <cell r="A534" t="str">
            <v>RJCK</v>
          </cell>
          <cell r="B534">
            <v>0.99792700000000001</v>
          </cell>
          <cell r="C534">
            <v>0.99792700000000001</v>
          </cell>
          <cell r="D534">
            <v>2709.3093241575807</v>
          </cell>
          <cell r="E534"/>
          <cell r="F534"/>
          <cell r="G534">
            <v>2709.3093241575807</v>
          </cell>
        </row>
        <row r="535">
          <cell r="A535" t="str">
            <v>RJCL</v>
          </cell>
          <cell r="B535">
            <v>52.528637000000003</v>
          </cell>
          <cell r="C535">
            <v>52.528637000000003</v>
          </cell>
          <cell r="D535">
            <v>142611.96060372042</v>
          </cell>
          <cell r="E535"/>
          <cell r="F535"/>
          <cell r="G535">
            <v>142611.96060372042</v>
          </cell>
        </row>
        <row r="536">
          <cell r="A536" t="str">
            <v>RJCM</v>
          </cell>
          <cell r="B536">
            <v>94.320780000000013</v>
          </cell>
          <cell r="C536">
            <v>94.320780000000013</v>
          </cell>
          <cell r="D536">
            <v>256075.01221613993</v>
          </cell>
          <cell r="E536"/>
          <cell r="F536"/>
          <cell r="G536">
            <v>256075.01221613993</v>
          </cell>
        </row>
        <row r="537">
          <cell r="A537" t="str">
            <v>RJCN</v>
          </cell>
          <cell r="B537">
            <v>3.773685</v>
          </cell>
          <cell r="C537">
            <v>3.773685</v>
          </cell>
          <cell r="D537">
            <v>10245.318502188637</v>
          </cell>
          <cell r="E537"/>
          <cell r="F537"/>
          <cell r="G537">
            <v>10245.318502188637</v>
          </cell>
        </row>
        <row r="538">
          <cell r="A538" t="str">
            <v>RJCP</v>
          </cell>
          <cell r="B538">
            <v>212.446517</v>
          </cell>
          <cell r="C538">
            <v>212.446517</v>
          </cell>
          <cell r="D538">
            <v>576778.99224382336</v>
          </cell>
          <cell r="E538"/>
          <cell r="F538"/>
          <cell r="G538">
            <v>576778.99224382336</v>
          </cell>
        </row>
        <row r="539">
          <cell r="A539" t="str">
            <v>RJCR</v>
          </cell>
          <cell r="B539">
            <v>54.747596999999999</v>
          </cell>
          <cell r="C539">
            <v>54.747596999999999</v>
          </cell>
          <cell r="D539">
            <v>148636.29807322737</v>
          </cell>
          <cell r="E539"/>
          <cell r="F539"/>
          <cell r="G539">
            <v>148636.29807322737</v>
          </cell>
        </row>
        <row r="540">
          <cell r="A540" t="str">
            <v>RJCS</v>
          </cell>
          <cell r="B540">
            <v>58.784016000000001</v>
          </cell>
          <cell r="C540">
            <v>58.784016000000001</v>
          </cell>
          <cell r="D540">
            <v>159594.92293547365</v>
          </cell>
          <cell r="E540"/>
          <cell r="F540"/>
          <cell r="G540">
            <v>159594.92293547365</v>
          </cell>
        </row>
        <row r="541">
          <cell r="A541" t="str">
            <v>RJCV</v>
          </cell>
          <cell r="B541">
            <v>15.340133</v>
          </cell>
          <cell r="C541">
            <v>15.340133</v>
          </cell>
          <cell r="D541">
            <v>41647.50063954317</v>
          </cell>
          <cell r="E541"/>
          <cell r="F541"/>
          <cell r="G541">
            <v>41647.50063954317</v>
          </cell>
        </row>
        <row r="542">
          <cell r="A542" t="str">
            <v>RJCW</v>
          </cell>
          <cell r="B542">
            <v>109.78486100000001</v>
          </cell>
          <cell r="C542">
            <v>109.78486100000001</v>
          </cell>
          <cell r="D542">
            <v>298059.02391522023</v>
          </cell>
          <cell r="E542"/>
          <cell r="F542"/>
          <cell r="G542">
            <v>298059.02391522023</v>
          </cell>
        </row>
        <row r="543">
          <cell r="A543" t="str">
            <v>RL</v>
          </cell>
          <cell r="B543">
            <v>65.543732999999989</v>
          </cell>
          <cell r="C543">
            <v>65.543732999999989</v>
          </cell>
          <cell r="D543">
            <v>177947.13136030477</v>
          </cell>
          <cell r="E543"/>
          <cell r="F543"/>
          <cell r="G543">
            <v>177947.13136030477</v>
          </cell>
        </row>
        <row r="544">
          <cell r="A544" t="str">
            <v>RNA</v>
          </cell>
          <cell r="B544">
            <v>27.247138</v>
          </cell>
          <cell r="C544">
            <v>27.247138</v>
          </cell>
          <cell r="D544">
            <v>73974.273709407935</v>
          </cell>
          <cell r="E544"/>
          <cell r="F544"/>
          <cell r="G544">
            <v>73974.273709407935</v>
          </cell>
        </row>
        <row r="545">
          <cell r="A545" t="str">
            <v>ROR</v>
          </cell>
          <cell r="B545">
            <v>4.9327240000000003</v>
          </cell>
          <cell r="C545">
            <v>4.9327240000000003</v>
          </cell>
          <cell r="D545">
            <v>13392.036819021709</v>
          </cell>
          <cell r="E545"/>
          <cell r="F545"/>
          <cell r="G545">
            <v>13392.036819021709</v>
          </cell>
        </row>
        <row r="546">
          <cell r="A546" t="str">
            <v>RPP</v>
          </cell>
          <cell r="B546">
            <v>29.490838</v>
          </cell>
          <cell r="C546">
            <v>29.490838</v>
          </cell>
          <cell r="D546">
            <v>80065.778729927828</v>
          </cell>
          <cell r="E546"/>
          <cell r="F546"/>
          <cell r="G546">
            <v>80065.778729927828</v>
          </cell>
        </row>
        <row r="547">
          <cell r="A547" t="str">
            <v>RPRC</v>
          </cell>
          <cell r="B547">
            <v>13.305659</v>
          </cell>
          <cell r="C547">
            <v>13.305659</v>
          </cell>
          <cell r="D547">
            <v>36124.031109250704</v>
          </cell>
          <cell r="E547"/>
          <cell r="F547"/>
          <cell r="G547">
            <v>36124.031109250704</v>
          </cell>
        </row>
        <row r="548">
          <cell r="A548" t="str">
            <v>RRC</v>
          </cell>
          <cell r="B548">
            <v>42.412256999999997</v>
          </cell>
          <cell r="C548">
            <v>42.412256999999997</v>
          </cell>
          <cell r="D548">
            <v>115146.62229668863</v>
          </cell>
          <cell r="E548"/>
          <cell r="F548"/>
          <cell r="G548">
            <v>115146.62229668863</v>
          </cell>
        </row>
        <row r="549">
          <cell r="A549" t="str">
            <v>RRRR</v>
          </cell>
          <cell r="B549">
            <v>60.366258999999999</v>
          </cell>
          <cell r="C549">
            <v>60.366258999999999</v>
          </cell>
          <cell r="D549">
            <v>163890.61361523584</v>
          </cell>
          <cell r="E549"/>
          <cell r="F549"/>
          <cell r="G549">
            <v>163890.61361523584</v>
          </cell>
        </row>
        <row r="550">
          <cell r="A550" t="str">
            <v>RRVW</v>
          </cell>
          <cell r="B550">
            <v>461.97238099999993</v>
          </cell>
          <cell r="C550">
            <v>461.97238099999993</v>
          </cell>
          <cell r="D550">
            <v>1254226.0900312129</v>
          </cell>
          <cell r="E550"/>
          <cell r="F550"/>
          <cell r="G550">
            <v>1254226.0900312129</v>
          </cell>
        </row>
        <row r="551">
          <cell r="A551" t="str">
            <v>RSL</v>
          </cell>
          <cell r="B551">
            <v>3.2588180000000002</v>
          </cell>
          <cell r="C551">
            <v>3.2588180000000002</v>
          </cell>
          <cell r="D551">
            <v>8847.4868333380691</v>
          </cell>
          <cell r="E551"/>
          <cell r="F551"/>
          <cell r="G551">
            <v>8847.4868333380691</v>
          </cell>
        </row>
        <row r="552">
          <cell r="A552" t="str">
            <v>RSNR</v>
          </cell>
          <cell r="B552">
            <v>7.5779990000000002</v>
          </cell>
          <cell r="C552">
            <v>7.5779990000000002</v>
          </cell>
          <cell r="D552">
            <v>20573.792821676157</v>
          </cell>
          <cell r="E552"/>
          <cell r="F552"/>
          <cell r="G552">
            <v>20573.792821676157</v>
          </cell>
        </row>
        <row r="553">
          <cell r="A553" t="str">
            <v>RSOR</v>
          </cell>
          <cell r="B553">
            <v>29.742158999999997</v>
          </cell>
          <cell r="C553">
            <v>29.742158999999997</v>
          </cell>
          <cell r="D553">
            <v>80748.099509560619</v>
          </cell>
          <cell r="E553"/>
          <cell r="F553"/>
          <cell r="G553">
            <v>80748.099509560619</v>
          </cell>
        </row>
        <row r="554">
          <cell r="A554" t="str">
            <v>RSP</v>
          </cell>
          <cell r="B554">
            <v>4.4420210000000004</v>
          </cell>
          <cell r="C554">
            <v>4.4420210000000004</v>
          </cell>
          <cell r="D554">
            <v>12059.808897247776</v>
          </cell>
          <cell r="E554"/>
          <cell r="F554"/>
          <cell r="G554">
            <v>12059.808897247776</v>
          </cell>
        </row>
        <row r="555">
          <cell r="A555" t="str">
            <v>RSR</v>
          </cell>
          <cell r="B555">
            <v>170.00526400000001</v>
          </cell>
          <cell r="C555">
            <v>170.00526400000001</v>
          </cell>
          <cell r="D555">
            <v>461553.64762259269</v>
          </cell>
          <cell r="E555"/>
          <cell r="F555"/>
          <cell r="G555">
            <v>461553.64762259269</v>
          </cell>
        </row>
        <row r="556">
          <cell r="A556" t="str">
            <v>RSS</v>
          </cell>
          <cell r="B556">
            <v>5.8292979999999996</v>
          </cell>
          <cell r="C556">
            <v>5.8292979999999996</v>
          </cell>
          <cell r="D556">
            <v>15826.179093954905</v>
          </cell>
          <cell r="E556"/>
          <cell r="F556"/>
          <cell r="G556">
            <v>15826.179093954905</v>
          </cell>
        </row>
        <row r="557">
          <cell r="A557" t="str">
            <v>RTA</v>
          </cell>
          <cell r="B557">
            <v>32.570143000000002</v>
          </cell>
          <cell r="C557">
            <v>32.570143000000002</v>
          </cell>
          <cell r="D557">
            <v>88425.899007688684</v>
          </cell>
          <cell r="E557"/>
          <cell r="F557"/>
          <cell r="G557">
            <v>88425.899007688684</v>
          </cell>
        </row>
        <row r="558">
          <cell r="A558" t="str">
            <v>RVCR</v>
          </cell>
          <cell r="B558">
            <v>0.92154999999999998</v>
          </cell>
          <cell r="C558">
            <v>0.92154999999999998</v>
          </cell>
          <cell r="D558">
            <v>2501.9505511699936</v>
          </cell>
          <cell r="E558"/>
          <cell r="F558"/>
          <cell r="G558">
            <v>2501.9505511699936</v>
          </cell>
        </row>
        <row r="559">
          <cell r="A559" t="str">
            <v>RVPR</v>
          </cell>
          <cell r="B559">
            <v>17.760480000000001</v>
          </cell>
          <cell r="C559">
            <v>17.760480000000001</v>
          </cell>
          <cell r="D559">
            <v>48218.591205082361</v>
          </cell>
          <cell r="E559"/>
          <cell r="F559"/>
          <cell r="G559">
            <v>48218.591205082361</v>
          </cell>
        </row>
        <row r="560">
          <cell r="A560" t="str">
            <v>RVSC</v>
          </cell>
          <cell r="B560">
            <v>74.124235999999996</v>
          </cell>
          <cell r="C560">
            <v>74.124235999999996</v>
          </cell>
          <cell r="D560">
            <v>201242.65977456968</v>
          </cell>
          <cell r="E560"/>
          <cell r="F560"/>
          <cell r="G560">
            <v>201242.65977456968</v>
          </cell>
        </row>
        <row r="561">
          <cell r="A561" t="str">
            <v>RVT</v>
          </cell>
          <cell r="B561">
            <v>7.4918399999999998</v>
          </cell>
          <cell r="C561">
            <v>7.4918399999999998</v>
          </cell>
          <cell r="D561">
            <v>20339.876531145794</v>
          </cell>
          <cell r="E561"/>
          <cell r="F561"/>
          <cell r="G561">
            <v>20339.876531145794</v>
          </cell>
        </row>
        <row r="562">
          <cell r="A562" t="str">
            <v>SAN</v>
          </cell>
          <cell r="B562">
            <v>12.166575</v>
          </cell>
          <cell r="C562">
            <v>12.166575</v>
          </cell>
          <cell r="D562">
            <v>33031.489368022427</v>
          </cell>
          <cell r="E562"/>
          <cell r="F562"/>
          <cell r="G562">
            <v>33031.489368022427</v>
          </cell>
        </row>
        <row r="563">
          <cell r="A563" t="str">
            <v>SAPT</v>
          </cell>
          <cell r="B563">
            <v>6.0877499999999998</v>
          </cell>
          <cell r="C563">
            <v>6.0877499999999998</v>
          </cell>
          <cell r="D563">
            <v>16527.860092111259</v>
          </cell>
          <cell r="E563"/>
          <cell r="F563"/>
          <cell r="G563">
            <v>16527.860092111259</v>
          </cell>
        </row>
        <row r="564">
          <cell r="A564" t="str">
            <v>SAV</v>
          </cell>
          <cell r="B564">
            <v>2.9353479999999998</v>
          </cell>
          <cell r="C564">
            <v>2.9353479999999998</v>
          </cell>
          <cell r="D564">
            <v>7969.2860359999331</v>
          </cell>
          <cell r="E564"/>
          <cell r="F564"/>
          <cell r="G564">
            <v>7969.2860359999331</v>
          </cell>
        </row>
        <row r="565">
          <cell r="A565" t="str">
            <v>SBG</v>
          </cell>
          <cell r="B565">
            <v>24.254332999999999</v>
          </cell>
          <cell r="C565">
            <v>24.254332999999999</v>
          </cell>
          <cell r="D565">
            <v>65848.995515827206</v>
          </cell>
          <cell r="E565"/>
          <cell r="F565"/>
          <cell r="G565">
            <v>65848.995515827206</v>
          </cell>
        </row>
        <row r="566">
          <cell r="A566" t="str">
            <v>SBK</v>
          </cell>
          <cell r="B566">
            <v>1.3930009999999999</v>
          </cell>
          <cell r="C566">
            <v>1.3930009999999999</v>
          </cell>
          <cell r="D566">
            <v>3781.910498323859</v>
          </cell>
          <cell r="E566"/>
          <cell r="F566"/>
          <cell r="G566">
            <v>3781.910498323859</v>
          </cell>
        </row>
        <row r="567">
          <cell r="A567" t="str">
            <v>SBLN</v>
          </cell>
          <cell r="B567">
            <v>0.27849499999999999</v>
          </cell>
          <cell r="C567">
            <v>0.27849499999999999</v>
          </cell>
          <cell r="D567">
            <v>756.09648825141062</v>
          </cell>
          <cell r="E567"/>
          <cell r="F567"/>
          <cell r="G567">
            <v>756.09648825141062</v>
          </cell>
        </row>
        <row r="568">
          <cell r="A568" t="str">
            <v>SBRR</v>
          </cell>
          <cell r="B568">
            <v>3.0913E-2</v>
          </cell>
          <cell r="C568">
            <v>3.0913E-2</v>
          </cell>
          <cell r="D568">
            <v>83.926859517462987</v>
          </cell>
          <cell r="E568"/>
          <cell r="F568"/>
          <cell r="G568">
            <v>83.926859517462987</v>
          </cell>
        </row>
        <row r="569">
          <cell r="A569" t="str">
            <v>SBS</v>
          </cell>
          <cell r="B569">
            <v>81.534599</v>
          </cell>
          <cell r="C569">
            <v>81.534599</v>
          </cell>
          <cell r="D569">
            <v>221361.33135204212</v>
          </cell>
          <cell r="E569"/>
          <cell r="F569"/>
          <cell r="G569">
            <v>221361.33135204212</v>
          </cell>
        </row>
        <row r="570">
          <cell r="A570" t="str">
            <v>SBVR</v>
          </cell>
          <cell r="B570">
            <v>52.332375999999996</v>
          </cell>
          <cell r="C570">
            <v>52.332375999999996</v>
          </cell>
          <cell r="D570">
            <v>142079.12427674606</v>
          </cell>
          <cell r="E570"/>
          <cell r="F570"/>
          <cell r="G570">
            <v>142079.12427674606</v>
          </cell>
        </row>
        <row r="571">
          <cell r="A571" t="str">
            <v>SC</v>
          </cell>
          <cell r="B571">
            <v>31.640378999999999</v>
          </cell>
          <cell r="C571">
            <v>31.640378999999999</v>
          </cell>
          <cell r="D571">
            <v>85901.647960802453</v>
          </cell>
          <cell r="E571"/>
          <cell r="F571"/>
          <cell r="G571">
            <v>85901.647960802453</v>
          </cell>
        </row>
        <row r="572">
          <cell r="A572" t="str">
            <v>SCAX</v>
          </cell>
          <cell r="B572">
            <v>475.29220299999997</v>
          </cell>
          <cell r="C572">
            <v>0</v>
          </cell>
          <cell r="D572">
            <v>0</v>
          </cell>
          <cell r="E572">
            <v>0</v>
          </cell>
          <cell r="F572"/>
          <cell r="G572">
            <v>0</v>
          </cell>
        </row>
        <row r="573">
          <cell r="A573" t="str">
            <v>SCBG</v>
          </cell>
          <cell r="B573">
            <v>9.8173490000000001</v>
          </cell>
          <cell r="C573">
            <v>9.8173490000000001</v>
          </cell>
          <cell r="D573">
            <v>26653.487864552317</v>
          </cell>
          <cell r="E573"/>
          <cell r="F573"/>
          <cell r="G573">
            <v>26653.487864552317</v>
          </cell>
        </row>
        <row r="574">
          <cell r="A574" t="str">
            <v>SCIH</v>
          </cell>
          <cell r="B574">
            <v>8.7326480000000011</v>
          </cell>
          <cell r="C574">
            <v>8.7326480000000011</v>
          </cell>
          <cell r="D574">
            <v>23708.592563369919</v>
          </cell>
          <cell r="E574"/>
          <cell r="F574"/>
          <cell r="G574">
            <v>23708.592563369919</v>
          </cell>
        </row>
        <row r="575">
          <cell r="A575" t="str">
            <v>SCRF</v>
          </cell>
          <cell r="B575">
            <v>66.431029000000009</v>
          </cell>
          <cell r="C575">
            <v>66.431029000000009</v>
          </cell>
          <cell r="D575">
            <v>180356.08444613952</v>
          </cell>
          <cell r="E575"/>
          <cell r="F575"/>
          <cell r="G575">
            <v>180356.08444613952</v>
          </cell>
        </row>
        <row r="576">
          <cell r="A576" t="str">
            <v>SCS</v>
          </cell>
          <cell r="B576">
            <v>45.085059000000001</v>
          </cell>
          <cell r="C576">
            <v>45.085059000000001</v>
          </cell>
          <cell r="D576">
            <v>122403.11238086017</v>
          </cell>
          <cell r="E576"/>
          <cell r="F576"/>
          <cell r="G576">
            <v>122403.11238086017</v>
          </cell>
        </row>
        <row r="577">
          <cell r="A577" t="str">
            <v>SCSX</v>
          </cell>
          <cell r="B577">
            <v>1.2673190000000001</v>
          </cell>
          <cell r="C577">
            <v>1.2673190000000001</v>
          </cell>
          <cell r="D577">
            <v>3440.6917373535948</v>
          </cell>
          <cell r="E577"/>
          <cell r="F577"/>
          <cell r="G577">
            <v>3440.6917373535948</v>
          </cell>
        </row>
        <row r="578">
          <cell r="A578" t="str">
            <v>SCTR</v>
          </cell>
          <cell r="B578">
            <v>50.845996999999997</v>
          </cell>
          <cell r="C578">
            <v>50.845996999999997</v>
          </cell>
          <cell r="D578">
            <v>138043.69835487803</v>
          </cell>
          <cell r="E578"/>
          <cell r="F578"/>
          <cell r="G578">
            <v>138043.69835487803</v>
          </cell>
        </row>
        <row r="579">
          <cell r="A579" t="str">
            <v>SCXF</v>
          </cell>
          <cell r="B579">
            <v>438.390353</v>
          </cell>
          <cell r="C579">
            <v>438.390353</v>
          </cell>
          <cell r="D579">
            <v>1190202.3604969434</v>
          </cell>
          <cell r="E579"/>
          <cell r="F579"/>
          <cell r="G579">
            <v>1190202.3604969434</v>
          </cell>
        </row>
        <row r="580">
          <cell r="A580" t="str">
            <v>SCXY</v>
          </cell>
          <cell r="B580">
            <v>34.689619</v>
          </cell>
          <cell r="C580">
            <v>34.689619</v>
          </cell>
          <cell r="D580">
            <v>94180.143645952019</v>
          </cell>
          <cell r="E580"/>
          <cell r="F580"/>
          <cell r="G580">
            <v>94180.143645952019</v>
          </cell>
        </row>
        <row r="581">
          <cell r="A581" t="str">
            <v>SDIY</v>
          </cell>
          <cell r="B581">
            <v>34.015408999999998</v>
          </cell>
          <cell r="C581">
            <v>34.015408999999998</v>
          </cell>
          <cell r="D581">
            <v>92349.705708667752</v>
          </cell>
          <cell r="E581"/>
          <cell r="F581"/>
          <cell r="G581">
            <v>92349.705708667752</v>
          </cell>
        </row>
        <row r="582">
          <cell r="A582" t="str">
            <v>SDNR</v>
          </cell>
          <cell r="B582">
            <v>89.986980000000003</v>
          </cell>
          <cell r="C582">
            <v>89.986980000000003</v>
          </cell>
          <cell r="D582">
            <v>244309.01655810667</v>
          </cell>
          <cell r="E582"/>
          <cell r="F582"/>
          <cell r="G582">
            <v>244309.01655810667</v>
          </cell>
        </row>
        <row r="583">
          <cell r="A583" t="str">
            <v>SDRX</v>
          </cell>
          <cell r="B583">
            <v>85.368251999999998</v>
          </cell>
          <cell r="C583">
            <v>85.368251999999998</v>
          </cell>
          <cell r="D583">
            <v>231769.45921959623</v>
          </cell>
          <cell r="E583"/>
          <cell r="F583"/>
          <cell r="G583">
            <v>231769.45921959623</v>
          </cell>
        </row>
        <row r="584">
          <cell r="A584" t="str">
            <v>SE</v>
          </cell>
          <cell r="B584">
            <v>10.851851</v>
          </cell>
          <cell r="C584">
            <v>10.851851</v>
          </cell>
          <cell r="D584">
            <v>29462.09602372595</v>
          </cell>
          <cell r="E584"/>
          <cell r="F584"/>
          <cell r="G584">
            <v>29462.09602372595</v>
          </cell>
        </row>
        <row r="585">
          <cell r="A585" t="str">
            <v>SEPA</v>
          </cell>
          <cell r="B585">
            <v>258.205375</v>
          </cell>
          <cell r="C585">
            <v>0</v>
          </cell>
          <cell r="D585">
            <v>0</v>
          </cell>
          <cell r="E585">
            <v>0</v>
          </cell>
          <cell r="F585"/>
          <cell r="G585">
            <v>0</v>
          </cell>
        </row>
        <row r="586">
          <cell r="A586" t="str">
            <v>SERA</v>
          </cell>
          <cell r="B586">
            <v>77.117772000000002</v>
          </cell>
          <cell r="C586">
            <v>77.117772000000002</v>
          </cell>
          <cell r="D586">
            <v>209369.92258738203</v>
          </cell>
          <cell r="E586"/>
          <cell r="F586"/>
          <cell r="G586">
            <v>209369.92258738203</v>
          </cell>
        </row>
        <row r="587">
          <cell r="A587" t="str">
            <v>SGLR</v>
          </cell>
          <cell r="B587">
            <v>97.970503000000008</v>
          </cell>
          <cell r="C587">
            <v>97.970503000000008</v>
          </cell>
          <cell r="D587">
            <v>265983.781649668</v>
          </cell>
          <cell r="E587"/>
          <cell r="F587"/>
          <cell r="G587">
            <v>265983.781649668</v>
          </cell>
        </row>
        <row r="588">
          <cell r="A588" t="str">
            <v>SH</v>
          </cell>
          <cell r="B588">
            <v>1.2745550000000001</v>
          </cell>
          <cell r="C588">
            <v>1.2745550000000001</v>
          </cell>
          <cell r="D588">
            <v>3460.3370243030458</v>
          </cell>
          <cell r="E588"/>
          <cell r="F588"/>
          <cell r="G588">
            <v>3460.3370243030458</v>
          </cell>
        </row>
        <row r="589">
          <cell r="A589" t="str">
            <v>SHRX</v>
          </cell>
          <cell r="B589">
            <v>4.7093850000000002</v>
          </cell>
          <cell r="C589">
            <v>4.7093850000000002</v>
          </cell>
          <cell r="D589">
            <v>12785.685417418155</v>
          </cell>
          <cell r="E589"/>
          <cell r="F589"/>
          <cell r="G589">
            <v>12785.685417418155</v>
          </cell>
        </row>
        <row r="590">
          <cell r="A590" t="str">
            <v>SIND</v>
          </cell>
          <cell r="B590">
            <v>6.4839820000000001</v>
          </cell>
          <cell r="C590">
            <v>6.4839820000000001</v>
          </cell>
          <cell r="D590">
            <v>17603.60516377442</v>
          </cell>
          <cell r="E590"/>
          <cell r="F590"/>
          <cell r="G590">
            <v>17603.60516377442</v>
          </cell>
        </row>
        <row r="591">
          <cell r="A591" t="str">
            <v>SIRR</v>
          </cell>
          <cell r="B591">
            <v>27.573627999999999</v>
          </cell>
          <cell r="C591">
            <v>27.573627999999999</v>
          </cell>
          <cell r="D591">
            <v>74860.673617661945</v>
          </cell>
          <cell r="E591"/>
          <cell r="F591"/>
          <cell r="G591">
            <v>74860.673617661945</v>
          </cell>
        </row>
        <row r="592">
          <cell r="A592" t="str">
            <v>SJVR</v>
          </cell>
          <cell r="B592">
            <v>407.50773199999998</v>
          </cell>
          <cell r="C592">
            <v>407.50773199999998</v>
          </cell>
          <cell r="D592">
            <v>1106357.9780624318</v>
          </cell>
          <cell r="E592"/>
          <cell r="F592"/>
          <cell r="G592">
            <v>1106357.9780624318</v>
          </cell>
        </row>
        <row r="593">
          <cell r="A593" t="str">
            <v>SKOL</v>
          </cell>
          <cell r="B593">
            <v>419.98883599999994</v>
          </cell>
          <cell r="C593">
            <v>419.98883599999994</v>
          </cell>
          <cell r="D593">
            <v>1140243.3939725941</v>
          </cell>
          <cell r="E593"/>
          <cell r="F593"/>
          <cell r="G593">
            <v>1140243.3939725941</v>
          </cell>
        </row>
        <row r="594">
          <cell r="A594" t="str">
            <v>SL</v>
          </cell>
          <cell r="B594">
            <v>17.195053000000001</v>
          </cell>
          <cell r="C594">
            <v>17.195053000000001</v>
          </cell>
          <cell r="D594">
            <v>46683.492301825463</v>
          </cell>
          <cell r="E594"/>
          <cell r="F594"/>
          <cell r="G594">
            <v>46683.492301825463</v>
          </cell>
        </row>
        <row r="595">
          <cell r="A595" t="str">
            <v>SLAL</v>
          </cell>
          <cell r="B595">
            <v>6.4357940000000005</v>
          </cell>
          <cell r="C595">
            <v>6.4357940000000005</v>
          </cell>
          <cell r="D595">
            <v>17472.777760855668</v>
          </cell>
          <cell r="E595"/>
          <cell r="F595"/>
          <cell r="G595">
            <v>17472.777760855668</v>
          </cell>
        </row>
        <row r="596">
          <cell r="A596" t="str">
            <v>SLC</v>
          </cell>
          <cell r="B596">
            <v>16.443681000000002</v>
          </cell>
          <cell r="C596">
            <v>16.443681000000002</v>
          </cell>
          <cell r="D596">
            <v>44643.56436570295</v>
          </cell>
          <cell r="E596"/>
          <cell r="F596"/>
          <cell r="G596">
            <v>44643.56436570295</v>
          </cell>
        </row>
        <row r="597">
          <cell r="A597" t="str">
            <v>SLE</v>
          </cell>
          <cell r="B597">
            <v>49.792976000000003</v>
          </cell>
          <cell r="C597">
            <v>49.792976000000003</v>
          </cell>
          <cell r="D597">
            <v>135184.81227019074</v>
          </cell>
          <cell r="E597"/>
          <cell r="F597"/>
          <cell r="G597">
            <v>135184.81227019074</v>
          </cell>
        </row>
        <row r="598">
          <cell r="A598" t="str">
            <v>SLGG</v>
          </cell>
          <cell r="B598">
            <v>12.420959999999999</v>
          </cell>
          <cell r="C598">
            <v>12.420959999999999</v>
          </cell>
          <cell r="D598">
            <v>33722.128715816223</v>
          </cell>
          <cell r="E598"/>
          <cell r="F598"/>
          <cell r="G598">
            <v>33722.128715816223</v>
          </cell>
        </row>
        <row r="599">
          <cell r="A599" t="str">
            <v>SLGW</v>
          </cell>
          <cell r="B599">
            <v>12.222121</v>
          </cell>
          <cell r="C599">
            <v>12.222121</v>
          </cell>
          <cell r="D599">
            <v>33182.293280252132</v>
          </cell>
          <cell r="E599"/>
          <cell r="F599"/>
          <cell r="G599">
            <v>33182.293280252132</v>
          </cell>
        </row>
        <row r="600">
          <cell r="A600" t="str">
            <v>SLOL</v>
          </cell>
          <cell r="B600">
            <v>5.5149530000000002</v>
          </cell>
          <cell r="C600">
            <v>5.5149530000000002</v>
          </cell>
          <cell r="D600">
            <v>14972.752100294732</v>
          </cell>
          <cell r="E600"/>
          <cell r="F600"/>
          <cell r="G600">
            <v>14972.752100294732</v>
          </cell>
        </row>
        <row r="601">
          <cell r="A601" t="str">
            <v>SLR</v>
          </cell>
          <cell r="B601">
            <v>143.861412</v>
          </cell>
          <cell r="C601">
            <v>143.861412</v>
          </cell>
          <cell r="D601">
            <v>390574.72632574855</v>
          </cell>
          <cell r="E601"/>
          <cell r="F601"/>
          <cell r="G601">
            <v>390574.72632574855</v>
          </cell>
        </row>
        <row r="602">
          <cell r="A602" t="str">
            <v>SLRG</v>
          </cell>
          <cell r="B602">
            <v>153.709093</v>
          </cell>
          <cell r="C602">
            <v>153.709093</v>
          </cell>
          <cell r="D602">
            <v>417310.56367119506</v>
          </cell>
          <cell r="E602"/>
          <cell r="F602"/>
          <cell r="G602">
            <v>417310.56367119506</v>
          </cell>
        </row>
        <row r="603">
          <cell r="A603" t="str">
            <v>SLRS</v>
          </cell>
          <cell r="B603">
            <v>8.325393</v>
          </cell>
          <cell r="C603">
            <v>8.325393</v>
          </cell>
          <cell r="D603">
            <v>22602.920736863769</v>
          </cell>
          <cell r="E603"/>
          <cell r="F603"/>
          <cell r="G603">
            <v>22602.920736863769</v>
          </cell>
        </row>
        <row r="604">
          <cell r="A604" t="str">
            <v>SLWC</v>
          </cell>
          <cell r="B604">
            <v>268.766931</v>
          </cell>
          <cell r="C604">
            <v>268.766931</v>
          </cell>
          <cell r="D604">
            <v>729685.38999698078</v>
          </cell>
          <cell r="E604"/>
          <cell r="F604"/>
          <cell r="G604">
            <v>729685.38999698078</v>
          </cell>
        </row>
        <row r="605">
          <cell r="A605" t="str">
            <v>SM</v>
          </cell>
          <cell r="B605">
            <v>13.841901999999999</v>
          </cell>
          <cell r="C605">
            <v>13.841901999999999</v>
          </cell>
          <cell r="D605">
            <v>37579.897279736353</v>
          </cell>
          <cell r="E605"/>
          <cell r="F605"/>
          <cell r="G605">
            <v>37579.897279736353</v>
          </cell>
        </row>
        <row r="606">
          <cell r="A606" t="str">
            <v>SMA</v>
          </cell>
          <cell r="B606">
            <v>100.780682</v>
          </cell>
          <cell r="C606">
            <v>100.780682</v>
          </cell>
          <cell r="D606">
            <v>273613.24168757838</v>
          </cell>
          <cell r="E606"/>
          <cell r="F606"/>
          <cell r="G606">
            <v>273613.24168757838</v>
          </cell>
        </row>
        <row r="607">
          <cell r="A607" t="str">
            <v>SMRR</v>
          </cell>
          <cell r="B607">
            <v>37.693955000000003</v>
          </cell>
          <cell r="C607">
            <v>37.693955000000003</v>
          </cell>
          <cell r="D607">
            <v>102336.72778256952</v>
          </cell>
          <cell r="E607"/>
          <cell r="F607"/>
          <cell r="G607">
            <v>102336.72778256952</v>
          </cell>
        </row>
        <row r="608">
          <cell r="A608" t="str">
            <v>SMV</v>
          </cell>
          <cell r="B608">
            <v>13.309704</v>
          </cell>
          <cell r="C608">
            <v>13.309704</v>
          </cell>
          <cell r="D608">
            <v>36135.013030990689</v>
          </cell>
          <cell r="E608"/>
          <cell r="F608"/>
          <cell r="G608">
            <v>36135.013030990689</v>
          </cell>
        </row>
        <row r="609">
          <cell r="A609" t="str">
            <v>SMW</v>
          </cell>
          <cell r="B609">
            <v>15.658443</v>
          </cell>
          <cell r="C609">
            <v>15.658443</v>
          </cell>
          <cell r="D609">
            <v>42511.692359952176</v>
          </cell>
          <cell r="E609"/>
          <cell r="F609"/>
          <cell r="G609">
            <v>42511.692359952176</v>
          </cell>
        </row>
        <row r="610">
          <cell r="A610" t="str">
            <v>SNC</v>
          </cell>
          <cell r="B610">
            <v>117.737922</v>
          </cell>
          <cell r="C610">
            <v>0</v>
          </cell>
          <cell r="D610">
            <v>0</v>
          </cell>
          <cell r="E610">
            <v>0</v>
          </cell>
          <cell r="F610"/>
          <cell r="G610">
            <v>0</v>
          </cell>
        </row>
        <row r="611">
          <cell r="A611" t="str">
            <v>SNY</v>
          </cell>
          <cell r="B611">
            <v>21.086730000000003</v>
          </cell>
          <cell r="C611">
            <v>21.086730000000003</v>
          </cell>
          <cell r="D611">
            <v>57249.151696460147</v>
          </cell>
          <cell r="E611"/>
          <cell r="F611"/>
          <cell r="G611">
            <v>57249.151696460147</v>
          </cell>
        </row>
        <row r="612">
          <cell r="A612" t="str">
            <v>SOM</v>
          </cell>
          <cell r="B612">
            <v>15.683623000000001</v>
          </cell>
          <cell r="C612">
            <v>15.683623000000001</v>
          </cell>
          <cell r="D612">
            <v>42580.05448341641</v>
          </cell>
          <cell r="E612"/>
          <cell r="F612"/>
          <cell r="G612">
            <v>42580.05448341641</v>
          </cell>
        </row>
        <row r="613">
          <cell r="A613" t="str">
            <v>SPSR</v>
          </cell>
          <cell r="B613">
            <v>26.282174999999999</v>
          </cell>
          <cell r="C613">
            <v>26.282174999999999</v>
          </cell>
          <cell r="D613">
            <v>71354.459581353411</v>
          </cell>
          <cell r="E613"/>
          <cell r="F613"/>
          <cell r="G613">
            <v>71354.459581353411</v>
          </cell>
        </row>
        <row r="614">
          <cell r="A614" t="str">
            <v>SQVR</v>
          </cell>
          <cell r="B614">
            <v>9.4629399999999997</v>
          </cell>
          <cell r="C614">
            <v>9.4629399999999997</v>
          </cell>
          <cell r="D614">
            <v>25691.289619324594</v>
          </cell>
          <cell r="E614"/>
          <cell r="F614"/>
          <cell r="G614">
            <v>25691.289619324594</v>
          </cell>
        </row>
        <row r="615">
          <cell r="A615" t="str">
            <v>SRC</v>
          </cell>
          <cell r="B615">
            <v>5.1718770000000003</v>
          </cell>
          <cell r="C615">
            <v>5.1718770000000003</v>
          </cell>
          <cell r="D615">
            <v>14041.322240500693</v>
          </cell>
          <cell r="E615"/>
          <cell r="F615"/>
          <cell r="G615">
            <v>14041.322240500693</v>
          </cell>
        </row>
        <row r="616">
          <cell r="A616" t="str">
            <v>SRN</v>
          </cell>
          <cell r="B616">
            <v>57.262106000000003</v>
          </cell>
          <cell r="C616">
            <v>57.262106000000003</v>
          </cell>
          <cell r="D616">
            <v>155463.03257322402</v>
          </cell>
          <cell r="E616"/>
          <cell r="F616"/>
          <cell r="G616">
            <v>155463.03257322402</v>
          </cell>
        </row>
        <row r="617">
          <cell r="A617" t="str">
            <v>SRNJ</v>
          </cell>
          <cell r="B617">
            <v>63.690352000000004</v>
          </cell>
          <cell r="C617">
            <v>63.690352000000004</v>
          </cell>
          <cell r="D617">
            <v>172915.31798666477</v>
          </cell>
          <cell r="E617"/>
          <cell r="F617"/>
          <cell r="G617">
            <v>172915.31798666477</v>
          </cell>
        </row>
        <row r="618">
          <cell r="A618" t="str">
            <v>SRRR</v>
          </cell>
          <cell r="B618">
            <v>6.5431039999999996</v>
          </cell>
          <cell r="C618">
            <v>6.5431039999999996</v>
          </cell>
          <cell r="D618">
            <v>17764.117692108499</v>
          </cell>
          <cell r="E618"/>
          <cell r="F618"/>
          <cell r="G618">
            <v>17764.117692108499</v>
          </cell>
        </row>
        <row r="619">
          <cell r="A619" t="str">
            <v>SRT</v>
          </cell>
          <cell r="B619">
            <v>34.544054000000003</v>
          </cell>
          <cell r="C619">
            <v>34.544054000000003</v>
          </cell>
          <cell r="D619">
            <v>93784.943784869</v>
          </cell>
          <cell r="E619"/>
          <cell r="F619"/>
          <cell r="G619">
            <v>93784.943784869</v>
          </cell>
        </row>
        <row r="620">
          <cell r="A620" t="str">
            <v>SS</v>
          </cell>
          <cell r="B620">
            <v>6.4471109999999996</v>
          </cell>
          <cell r="C620">
            <v>6.4471109999999996</v>
          </cell>
          <cell r="D620">
            <v>17503.502707291114</v>
          </cell>
          <cell r="E620"/>
          <cell r="F620"/>
          <cell r="G620">
            <v>17503.502707291114</v>
          </cell>
        </row>
        <row r="621">
          <cell r="A621" t="str">
            <v>SSC</v>
          </cell>
          <cell r="B621">
            <v>9.2435170000000006</v>
          </cell>
          <cell r="C621">
            <v>9.2435170000000006</v>
          </cell>
          <cell r="D621">
            <v>25095.569912537798</v>
          </cell>
          <cell r="E621"/>
          <cell r="F621"/>
          <cell r="G621">
            <v>25095.569912537798</v>
          </cell>
        </row>
        <row r="622">
          <cell r="A622" t="str">
            <v>SSR</v>
          </cell>
          <cell r="B622">
            <v>3.754397</v>
          </cell>
          <cell r="C622">
            <v>3.754397</v>
          </cell>
          <cell r="D622">
            <v>10192.95278982255</v>
          </cell>
          <cell r="E622"/>
          <cell r="F622"/>
          <cell r="G622">
            <v>10192.95278982255</v>
          </cell>
        </row>
        <row r="623">
          <cell r="A623" t="str">
            <v>ST</v>
          </cell>
          <cell r="B623">
            <v>743.35310500000014</v>
          </cell>
          <cell r="C623">
            <v>743.35310500000014</v>
          </cell>
          <cell r="D623">
            <v>2018157.1382656139</v>
          </cell>
          <cell r="E623"/>
          <cell r="F623"/>
          <cell r="G623">
            <v>2018157.1382656139</v>
          </cell>
        </row>
        <row r="624">
          <cell r="A624" t="str">
            <v>STE</v>
          </cell>
          <cell r="B624">
            <v>12.645388000000001</v>
          </cell>
          <cell r="C624">
            <v>12.645388000000001</v>
          </cell>
          <cell r="D624">
            <v>34331.436684236804</v>
          </cell>
          <cell r="E624"/>
          <cell r="F624"/>
          <cell r="G624">
            <v>34331.436684236804</v>
          </cell>
        </row>
        <row r="625">
          <cell r="A625" t="str">
            <v>STMA</v>
          </cell>
          <cell r="B625">
            <v>19.647131999999999</v>
          </cell>
          <cell r="C625">
            <v>19.647131999999999</v>
          </cell>
          <cell r="D625">
            <v>53340.733260604007</v>
          </cell>
          <cell r="E625"/>
          <cell r="F625"/>
          <cell r="G625">
            <v>53340.733260604007</v>
          </cell>
        </row>
        <row r="626">
          <cell r="A626" t="str">
            <v>STR</v>
          </cell>
          <cell r="B626">
            <v>7.0098240000000001</v>
          </cell>
          <cell r="C626">
            <v>7.0098240000000001</v>
          </cell>
          <cell r="D626">
            <v>19031.23327047328</v>
          </cell>
          <cell r="E626"/>
          <cell r="F626"/>
          <cell r="G626">
            <v>19031.23327047328</v>
          </cell>
        </row>
        <row r="627">
          <cell r="A627" t="str">
            <v>SVRR</v>
          </cell>
          <cell r="B627">
            <v>28.888549000000001</v>
          </cell>
          <cell r="C627">
            <v>28.888549000000001</v>
          </cell>
          <cell r="D627">
            <v>78430.601804624137</v>
          </cell>
          <cell r="E627"/>
          <cell r="F627"/>
          <cell r="G627">
            <v>78430.601804624137</v>
          </cell>
        </row>
        <row r="628">
          <cell r="A628" t="str">
            <v>SVTX</v>
          </cell>
          <cell r="B628">
            <v>5.3416629999999996</v>
          </cell>
          <cell r="C628">
            <v>5.3416629999999996</v>
          </cell>
          <cell r="D628">
            <v>14502.280600091544</v>
          </cell>
          <cell r="E628"/>
          <cell r="F628"/>
          <cell r="G628">
            <v>14502.280600091544</v>
          </cell>
        </row>
        <row r="629">
          <cell r="A629" t="str">
            <v>SW</v>
          </cell>
          <cell r="B629">
            <v>113.36906399999999</v>
          </cell>
          <cell r="C629">
            <v>113.36906399999999</v>
          </cell>
          <cell r="D629">
            <v>307789.91065099702</v>
          </cell>
          <cell r="E629"/>
          <cell r="F629"/>
          <cell r="G629">
            <v>307789.91065099702</v>
          </cell>
        </row>
        <row r="630">
          <cell r="A630" t="str">
            <v>SWP</v>
          </cell>
          <cell r="B630">
            <v>71.676161000000008</v>
          </cell>
          <cell r="C630">
            <v>71.676161000000008</v>
          </cell>
          <cell r="D630">
            <v>194596.28942509819</v>
          </cell>
          <cell r="E630"/>
          <cell r="F630"/>
          <cell r="G630">
            <v>194596.28942509819</v>
          </cell>
        </row>
        <row r="631">
          <cell r="A631" t="str">
            <v>TASD</v>
          </cell>
          <cell r="B631">
            <v>12.113379</v>
          </cell>
          <cell r="C631">
            <v>12.113379</v>
          </cell>
          <cell r="D631">
            <v>32887.065558657727</v>
          </cell>
          <cell r="E631"/>
          <cell r="F631"/>
          <cell r="G631">
            <v>32887.065558657727</v>
          </cell>
        </row>
        <row r="632">
          <cell r="A632" t="str">
            <v>TBRY</v>
          </cell>
          <cell r="B632">
            <v>8.5671800000000005</v>
          </cell>
          <cell r="C632">
            <v>8.5671800000000005</v>
          </cell>
          <cell r="D632">
            <v>23259.357303426343</v>
          </cell>
          <cell r="E632"/>
          <cell r="F632"/>
          <cell r="G632">
            <v>23259.357303426343</v>
          </cell>
        </row>
        <row r="633">
          <cell r="A633" t="str">
            <v>TC</v>
          </cell>
          <cell r="B633">
            <v>6.0468010000000003</v>
          </cell>
          <cell r="C633">
            <v>6.0468010000000003</v>
          </cell>
          <cell r="D633">
            <v>16416.68612095412</v>
          </cell>
          <cell r="E633"/>
          <cell r="F633"/>
          <cell r="G633">
            <v>16416.68612095412</v>
          </cell>
        </row>
        <row r="634">
          <cell r="A634" t="str">
            <v>TCCX</v>
          </cell>
          <cell r="B634">
            <v>70.486256999999995</v>
          </cell>
          <cell r="C634">
            <v>70.486256999999995</v>
          </cell>
          <cell r="D634">
            <v>191365.77456574232</v>
          </cell>
          <cell r="E634"/>
          <cell r="F634"/>
          <cell r="G634">
            <v>191365.77456574232</v>
          </cell>
        </row>
        <row r="635">
          <cell r="A635" t="str">
            <v>TCRY</v>
          </cell>
          <cell r="B635">
            <v>37.862268</v>
          </cell>
          <cell r="C635">
            <v>37.862268</v>
          </cell>
          <cell r="D635">
            <v>102793.68703938584</v>
          </cell>
          <cell r="E635"/>
          <cell r="F635"/>
          <cell r="G635">
            <v>102793.68703938584</v>
          </cell>
        </row>
        <row r="636">
          <cell r="A636" t="str">
            <v>TCT</v>
          </cell>
          <cell r="B636">
            <v>10.577237999999999</v>
          </cell>
          <cell r="C636">
            <v>10.577237999999999</v>
          </cell>
          <cell r="D636">
            <v>28716.538922420055</v>
          </cell>
          <cell r="E636"/>
          <cell r="F636"/>
          <cell r="G636">
            <v>28716.538922420055</v>
          </cell>
        </row>
        <row r="637">
          <cell r="A637" t="str">
            <v>TCWR</v>
          </cell>
          <cell r="B637">
            <v>248.99649000000005</v>
          </cell>
          <cell r="C637">
            <v>248.99649000000005</v>
          </cell>
          <cell r="D637">
            <v>676009.88052183168</v>
          </cell>
          <cell r="E637"/>
          <cell r="F637"/>
          <cell r="G637">
            <v>676009.88052183168</v>
          </cell>
        </row>
        <row r="638">
          <cell r="A638" t="str">
            <v>TI</v>
          </cell>
          <cell r="B638">
            <v>6.1617350000000002</v>
          </cell>
          <cell r="C638">
            <v>6.1617350000000002</v>
          </cell>
          <cell r="D638">
            <v>16728.724734863481</v>
          </cell>
          <cell r="E638"/>
          <cell r="F638"/>
          <cell r="G638">
            <v>16728.724734863481</v>
          </cell>
        </row>
        <row r="639">
          <cell r="A639" t="str">
            <v>TIBR</v>
          </cell>
          <cell r="B639">
            <v>191.94350399999996</v>
          </cell>
          <cell r="C639">
            <v>191.94350399999996</v>
          </cell>
          <cell r="D639">
            <v>521114.59565547155</v>
          </cell>
          <cell r="E639"/>
          <cell r="F639"/>
          <cell r="G639">
            <v>521114.59565547155</v>
          </cell>
        </row>
        <row r="640">
          <cell r="A640" t="str">
            <v>TKEN</v>
          </cell>
          <cell r="B640">
            <v>53.975833999999999</v>
          </cell>
          <cell r="C640">
            <v>53.975833999999999</v>
          </cell>
          <cell r="D640">
            <v>146541.00984879831</v>
          </cell>
          <cell r="E640"/>
          <cell r="F640"/>
          <cell r="G640">
            <v>146541.00984879831</v>
          </cell>
        </row>
        <row r="641">
          <cell r="A641" t="str">
            <v>TLEW</v>
          </cell>
          <cell r="B641">
            <v>11.379314000000001</v>
          </cell>
          <cell r="C641">
            <v>11.379314000000001</v>
          </cell>
          <cell r="D641">
            <v>30894.125043932971</v>
          </cell>
          <cell r="E641"/>
          <cell r="F641"/>
          <cell r="G641">
            <v>30894.125043932971</v>
          </cell>
        </row>
        <row r="642">
          <cell r="A642" t="str">
            <v>TMBL</v>
          </cell>
          <cell r="B642">
            <v>68.516764999999992</v>
          </cell>
          <cell r="C642">
            <v>68.516764999999992</v>
          </cell>
          <cell r="D642">
            <v>186018.72709688559</v>
          </cell>
          <cell r="E642"/>
          <cell r="F642"/>
          <cell r="G642">
            <v>186018.72709688559</v>
          </cell>
        </row>
        <row r="643">
          <cell r="A643" t="str">
            <v>TN</v>
          </cell>
          <cell r="B643">
            <v>11.073385</v>
          </cell>
          <cell r="C643">
            <v>11.073385</v>
          </cell>
          <cell r="D643">
            <v>30063.546963341698</v>
          </cell>
          <cell r="E643"/>
          <cell r="F643"/>
          <cell r="G643">
            <v>30063.546963341698</v>
          </cell>
        </row>
        <row r="644">
          <cell r="A644" t="str">
            <v>TNER</v>
          </cell>
          <cell r="B644">
            <v>146.69612899999998</v>
          </cell>
          <cell r="C644">
            <v>146.69612899999998</v>
          </cell>
          <cell r="D644">
            <v>398270.80549731915</v>
          </cell>
          <cell r="E644"/>
          <cell r="F644"/>
          <cell r="G644">
            <v>398270.80549731915</v>
          </cell>
        </row>
        <row r="645">
          <cell r="A645" t="str">
            <v>TNHR</v>
          </cell>
          <cell r="B645">
            <v>40.941848999999998</v>
          </cell>
          <cell r="C645">
            <v>40.941848999999998</v>
          </cell>
          <cell r="D645">
            <v>111154.55663986616</v>
          </cell>
          <cell r="E645"/>
          <cell r="F645"/>
          <cell r="G645">
            <v>111154.55663986616</v>
          </cell>
        </row>
        <row r="646">
          <cell r="A646" t="str">
            <v>TNMR</v>
          </cell>
          <cell r="B646">
            <v>8.6069000000000007E-2</v>
          </cell>
          <cell r="C646">
            <v>8.6069000000000007E-2</v>
          </cell>
          <cell r="D646">
            <v>233.67194616531955</v>
          </cell>
          <cell r="E646"/>
          <cell r="F646"/>
          <cell r="G646">
            <v>233.67194616531955</v>
          </cell>
        </row>
        <row r="647">
          <cell r="A647" t="str">
            <v>TOE</v>
          </cell>
          <cell r="B647">
            <v>96.453752000000009</v>
          </cell>
          <cell r="C647">
            <v>96.453752000000009</v>
          </cell>
          <cell r="D647">
            <v>261865.89764941015</v>
          </cell>
          <cell r="E647"/>
          <cell r="F647"/>
          <cell r="G647">
            <v>261865.89764941015</v>
          </cell>
        </row>
        <row r="648">
          <cell r="A648" t="str">
            <v>TOHX</v>
          </cell>
          <cell r="B648">
            <v>45.514070000000004</v>
          </cell>
          <cell r="C648">
            <v>45.514070000000004</v>
          </cell>
          <cell r="D648">
            <v>123567.85038520937</v>
          </cell>
          <cell r="E648"/>
          <cell r="F648"/>
          <cell r="G648">
            <v>123567.85038520937</v>
          </cell>
        </row>
        <row r="649">
          <cell r="A649" t="str">
            <v>TPW</v>
          </cell>
          <cell r="B649">
            <v>249.436114</v>
          </cell>
          <cell r="C649">
            <v>249.436114</v>
          </cell>
          <cell r="D649">
            <v>677203.43215669401</v>
          </cell>
          <cell r="E649"/>
          <cell r="F649"/>
          <cell r="G649">
            <v>677203.43215669401</v>
          </cell>
        </row>
        <row r="650">
          <cell r="A650" t="str">
            <v>TR</v>
          </cell>
          <cell r="B650">
            <v>8.9893110000000007</v>
          </cell>
          <cell r="C650">
            <v>8.9893110000000007</v>
          </cell>
          <cell r="D650">
            <v>24405.41653853669</v>
          </cell>
          <cell r="E650"/>
          <cell r="F650"/>
          <cell r="G650">
            <v>24405.41653853669</v>
          </cell>
        </row>
        <row r="651">
          <cell r="A651" t="str">
            <v>TRAX</v>
          </cell>
          <cell r="B651">
            <v>14.814984000000001</v>
          </cell>
          <cell r="C651">
            <v>14.814984000000001</v>
          </cell>
          <cell r="D651">
            <v>40221.753984455143</v>
          </cell>
          <cell r="E651"/>
          <cell r="F651"/>
          <cell r="G651">
            <v>40221.753984455143</v>
          </cell>
        </row>
        <row r="652">
          <cell r="A652" t="str">
            <v>TRC</v>
          </cell>
          <cell r="B652">
            <v>30.608188999999999</v>
          </cell>
          <cell r="C652">
            <v>30.608188999999999</v>
          </cell>
          <cell r="D652">
            <v>83099.316736873036</v>
          </cell>
          <cell r="E652"/>
          <cell r="F652"/>
          <cell r="G652">
            <v>83099.316736873036</v>
          </cell>
        </row>
        <row r="653">
          <cell r="A653" t="str">
            <v>TREX</v>
          </cell>
          <cell r="B653">
            <v>28.722324999999998</v>
          </cell>
          <cell r="C653">
            <v>28.722324999999998</v>
          </cell>
          <cell r="D653">
            <v>77979.31405201419</v>
          </cell>
          <cell r="E653"/>
          <cell r="F653"/>
          <cell r="G653">
            <v>77979.31405201419</v>
          </cell>
        </row>
        <row r="654">
          <cell r="A654" t="str">
            <v>TRMW</v>
          </cell>
          <cell r="B654">
            <v>122.33845199999999</v>
          </cell>
          <cell r="C654">
            <v>122.33845199999999</v>
          </cell>
          <cell r="D654">
            <v>332141.23749192536</v>
          </cell>
          <cell r="E654"/>
          <cell r="F654"/>
          <cell r="G654">
            <v>332141.23749192536</v>
          </cell>
        </row>
        <row r="655">
          <cell r="A655" t="str">
            <v>TRRA</v>
          </cell>
          <cell r="B655">
            <v>66.463342999999995</v>
          </cell>
          <cell r="C655">
            <v>66.463342999999995</v>
          </cell>
          <cell r="D655">
            <v>180443.81493293945</v>
          </cell>
          <cell r="E655"/>
          <cell r="F655"/>
          <cell r="G655">
            <v>180443.81493293945</v>
          </cell>
        </row>
        <row r="656">
          <cell r="A656" t="str">
            <v>TSE</v>
          </cell>
          <cell r="B656">
            <v>8.0098749999999992</v>
          </cell>
          <cell r="C656">
            <v>8.0098749999999992</v>
          </cell>
          <cell r="D656">
            <v>21746.309121645867</v>
          </cell>
          <cell r="E656"/>
          <cell r="F656"/>
          <cell r="G656">
            <v>21746.309121645867</v>
          </cell>
        </row>
        <row r="657">
          <cell r="A657" t="str">
            <v>TSR</v>
          </cell>
          <cell r="B657">
            <v>28.044269999999997</v>
          </cell>
          <cell r="C657">
            <v>28.044269999999997</v>
          </cell>
          <cell r="D657">
            <v>76138.437180467809</v>
          </cell>
          <cell r="E657"/>
          <cell r="F657"/>
          <cell r="G657">
            <v>76138.437180467809</v>
          </cell>
        </row>
        <row r="658">
          <cell r="A658" t="str">
            <v>TSRR</v>
          </cell>
          <cell r="B658">
            <v>125.87204199999999</v>
          </cell>
          <cell r="C658">
            <v>125.87204199999999</v>
          </cell>
          <cell r="D658">
            <v>341734.71310161427</v>
          </cell>
          <cell r="E658"/>
          <cell r="F658"/>
          <cell r="G658">
            <v>341734.71310161427</v>
          </cell>
        </row>
        <row r="659">
          <cell r="A659" t="str">
            <v>TSU</v>
          </cell>
          <cell r="B659">
            <v>21.683081999999999</v>
          </cell>
          <cell r="C659">
            <v>21.683081999999999</v>
          </cell>
          <cell r="D659">
            <v>58868.210038483172</v>
          </cell>
          <cell r="E659"/>
          <cell r="F659"/>
          <cell r="G659">
            <v>58868.210038483172</v>
          </cell>
        </row>
        <row r="660">
          <cell r="A660" t="str">
            <v>TTIS</v>
          </cell>
          <cell r="B660">
            <v>56.962416000000005</v>
          </cell>
          <cell r="C660">
            <v>56.962416000000005</v>
          </cell>
          <cell r="D660">
            <v>154649.39298700503</v>
          </cell>
          <cell r="E660"/>
          <cell r="F660"/>
          <cell r="G660">
            <v>154649.39298700503</v>
          </cell>
        </row>
        <row r="661">
          <cell r="A661" t="str">
            <v>TTR</v>
          </cell>
          <cell r="B661">
            <v>5.0843879999999997</v>
          </cell>
          <cell r="C661">
            <v>5.0843879999999997</v>
          </cell>
          <cell r="D661">
            <v>13803.795083242474</v>
          </cell>
          <cell r="E661"/>
          <cell r="F661"/>
          <cell r="G661">
            <v>13803.795083242474</v>
          </cell>
        </row>
        <row r="662">
          <cell r="A662" t="str">
            <v>TVAX</v>
          </cell>
          <cell r="B662">
            <v>16.963415000000001</v>
          </cell>
          <cell r="C662">
            <v>16.963415000000001</v>
          </cell>
          <cell r="D662">
            <v>46054.609634827561</v>
          </cell>
          <cell r="E662"/>
          <cell r="F662"/>
          <cell r="G662">
            <v>46054.609634827561</v>
          </cell>
        </row>
        <row r="663">
          <cell r="A663" t="str">
            <v>TVRM</v>
          </cell>
          <cell r="B663">
            <v>2.8196289999999999</v>
          </cell>
          <cell r="C663">
            <v>2.8196289999999999</v>
          </cell>
          <cell r="D663">
            <v>7655.1161962399201</v>
          </cell>
          <cell r="E663"/>
          <cell r="F663"/>
          <cell r="G663">
            <v>7655.1161962399201</v>
          </cell>
        </row>
        <row r="664">
          <cell r="A664" t="str">
            <v>TXGN</v>
          </cell>
          <cell r="B664">
            <v>11.744569</v>
          </cell>
          <cell r="C664">
            <v>11.744569</v>
          </cell>
          <cell r="D664">
            <v>31885.769500085749</v>
          </cell>
          <cell r="E664"/>
          <cell r="F664"/>
          <cell r="G664">
            <v>31885.769500085749</v>
          </cell>
        </row>
        <row r="665">
          <cell r="A665" t="str">
            <v>TXN</v>
          </cell>
          <cell r="B665">
            <v>116.41889399999999</v>
          </cell>
          <cell r="C665">
            <v>116.41889399999999</v>
          </cell>
          <cell r="D665">
            <v>316070.00814920629</v>
          </cell>
          <cell r="E665"/>
          <cell r="F665"/>
          <cell r="G665">
            <v>316070.00814920629</v>
          </cell>
        </row>
        <row r="666">
          <cell r="A666" t="str">
            <v>TXNW</v>
          </cell>
          <cell r="B666">
            <v>44.819629999999997</v>
          </cell>
          <cell r="C666">
            <v>44.819629999999997</v>
          </cell>
          <cell r="D666">
            <v>121682.48926453819</v>
          </cell>
          <cell r="E666"/>
          <cell r="F666"/>
          <cell r="G666">
            <v>121682.48926453819</v>
          </cell>
        </row>
        <row r="667">
          <cell r="A667" t="str">
            <v>TXOR</v>
          </cell>
          <cell r="B667">
            <v>20.458542000000001</v>
          </cell>
          <cell r="C667">
            <v>20.458542000000001</v>
          </cell>
          <cell r="D667">
            <v>55543.660607709258</v>
          </cell>
          <cell r="E667"/>
          <cell r="F667"/>
          <cell r="G667">
            <v>55543.660607709258</v>
          </cell>
        </row>
        <row r="668">
          <cell r="A668" t="str">
            <v>TXPF</v>
          </cell>
          <cell r="B668">
            <v>387.56658700000003</v>
          </cell>
          <cell r="C668">
            <v>387.56658700000003</v>
          </cell>
          <cell r="D668">
            <v>1052219.0179151683</v>
          </cell>
          <cell r="E668"/>
          <cell r="F668"/>
          <cell r="G668">
            <v>1052219.0179151683</v>
          </cell>
        </row>
        <row r="669">
          <cell r="A669" t="str">
            <v>TXR</v>
          </cell>
          <cell r="B669">
            <v>7.9702739999999999</v>
          </cell>
          <cell r="C669">
            <v>7.9702739999999999</v>
          </cell>
          <cell r="D669">
            <v>21638.794886089599</v>
          </cell>
          <cell r="E669"/>
          <cell r="F669"/>
          <cell r="G669">
            <v>21638.794886089599</v>
          </cell>
        </row>
        <row r="670">
          <cell r="A670" t="str">
            <v>TYBR</v>
          </cell>
          <cell r="B670">
            <v>0.45175599999999999</v>
          </cell>
          <cell r="C670">
            <v>0.45175599999999999</v>
          </cell>
          <cell r="D670">
            <v>1226.4892552703072</v>
          </cell>
          <cell r="E670"/>
          <cell r="F670"/>
          <cell r="G670">
            <v>1226.4892552703072</v>
          </cell>
        </row>
        <row r="671">
          <cell r="A671" t="str">
            <v>TZPR</v>
          </cell>
          <cell r="B671">
            <v>19.831955000000001</v>
          </cell>
          <cell r="C671">
            <v>19.831955000000001</v>
          </cell>
          <cell r="D671">
            <v>53842.516133718746</v>
          </cell>
          <cell r="E671"/>
          <cell r="F671"/>
          <cell r="G671">
            <v>53842.516133718746</v>
          </cell>
        </row>
        <row r="672">
          <cell r="A672" t="str">
            <v>UCIR</v>
          </cell>
          <cell r="B672">
            <v>12.020439999999999</v>
          </cell>
          <cell r="C672">
            <v>12.020439999999999</v>
          </cell>
          <cell r="D672">
            <v>32634.74199262746</v>
          </cell>
          <cell r="E672"/>
          <cell r="F672"/>
          <cell r="G672">
            <v>32634.74199262746</v>
          </cell>
        </row>
        <row r="673">
          <cell r="A673" t="str">
            <v>UCRY</v>
          </cell>
          <cell r="B673">
            <v>30.577144000000001</v>
          </cell>
          <cell r="C673">
            <v>30.577144000000001</v>
          </cell>
          <cell r="D673">
            <v>83015.031505620165</v>
          </cell>
          <cell r="E673"/>
          <cell r="F673"/>
          <cell r="G673">
            <v>83015.031505620165</v>
          </cell>
        </row>
        <row r="674">
          <cell r="A674" t="str">
            <v>UMP</v>
          </cell>
          <cell r="B674">
            <v>1.2522580000000001</v>
          </cell>
          <cell r="C674">
            <v>1.2522580000000001</v>
          </cell>
          <cell r="D674">
            <v>3399.8020653323574</v>
          </cell>
          <cell r="E674"/>
          <cell r="F674"/>
          <cell r="G674">
            <v>3399.8020653323574</v>
          </cell>
        </row>
        <row r="675">
          <cell r="A675" t="str">
            <v>UPT</v>
          </cell>
          <cell r="B675">
            <v>0.89900800000000003</v>
          </cell>
          <cell r="C675">
            <v>0.89900800000000003</v>
          </cell>
          <cell r="D675">
            <v>2440.7504325389114</v>
          </cell>
          <cell r="E675"/>
          <cell r="F675"/>
          <cell r="G675">
            <v>2440.7504325389114</v>
          </cell>
        </row>
        <row r="676">
          <cell r="A676" t="str">
            <v>URR</v>
          </cell>
          <cell r="B676">
            <v>36.651071999999999</v>
          </cell>
          <cell r="C676">
            <v>36.651071999999999</v>
          </cell>
          <cell r="D676">
            <v>99505.365733135608</v>
          </cell>
          <cell r="E676"/>
          <cell r="F676"/>
          <cell r="G676">
            <v>99505.365733135608</v>
          </cell>
        </row>
        <row r="677">
          <cell r="A677" t="str">
            <v>USG</v>
          </cell>
          <cell r="B677">
            <v>557.74607000000003</v>
          </cell>
          <cell r="C677">
            <v>557.74607000000003</v>
          </cell>
          <cell r="D677">
            <v>1514245.6592147988</v>
          </cell>
          <cell r="E677"/>
          <cell r="F677"/>
          <cell r="G677">
            <v>1514245.6592147988</v>
          </cell>
        </row>
        <row r="678">
          <cell r="A678" t="str">
            <v>USR</v>
          </cell>
          <cell r="B678">
            <v>15.251042</v>
          </cell>
          <cell r="C678">
            <v>15.251042</v>
          </cell>
          <cell r="D678">
            <v>41405.624152587188</v>
          </cell>
          <cell r="E678"/>
          <cell r="F678"/>
          <cell r="G678">
            <v>41405.624152587188</v>
          </cell>
        </row>
        <row r="679">
          <cell r="A679" t="str">
            <v>USRP</v>
          </cell>
          <cell r="B679">
            <v>95.671767000000017</v>
          </cell>
          <cell r="C679">
            <v>95.671767000000017</v>
          </cell>
          <cell r="D679">
            <v>259742.85733498697</v>
          </cell>
          <cell r="E679"/>
          <cell r="F679"/>
          <cell r="G679">
            <v>259742.85733498697</v>
          </cell>
        </row>
        <row r="680">
          <cell r="A680" t="str">
            <v>UTAH</v>
          </cell>
          <cell r="B680">
            <v>391.236987</v>
          </cell>
          <cell r="C680">
            <v>391.236987</v>
          </cell>
          <cell r="D680">
            <v>1062183.9241090962</v>
          </cell>
          <cell r="E680"/>
          <cell r="F680"/>
          <cell r="G680">
            <v>1062183.9241090962</v>
          </cell>
        </row>
        <row r="681">
          <cell r="A681" t="str">
            <v>UTF</v>
          </cell>
          <cell r="B681">
            <v>37.672325000000001</v>
          </cell>
          <cell r="C681">
            <v>37.672325000000001</v>
          </cell>
          <cell r="D681">
            <v>102278.00368683755</v>
          </cell>
          <cell r="E681"/>
          <cell r="F681"/>
          <cell r="G681">
            <v>102278.00368683755</v>
          </cell>
        </row>
        <row r="682">
          <cell r="A682" t="str">
            <v>VALE</v>
          </cell>
          <cell r="B682">
            <v>9.4494190000000007</v>
          </cell>
          <cell r="C682">
            <v>9.4494190000000007</v>
          </cell>
          <cell r="D682">
            <v>25654.580950882981</v>
          </cell>
          <cell r="E682"/>
          <cell r="F682"/>
          <cell r="G682">
            <v>25654.580950882981</v>
          </cell>
        </row>
        <row r="683">
          <cell r="A683" t="str">
            <v>VCRR</v>
          </cell>
          <cell r="B683">
            <v>10.834377999999999</v>
          </cell>
          <cell r="C683">
            <v>10.834377999999999</v>
          </cell>
          <cell r="D683">
            <v>29414.657922721555</v>
          </cell>
          <cell r="E683"/>
          <cell r="F683"/>
          <cell r="G683">
            <v>29414.657922721555</v>
          </cell>
        </row>
        <row r="684">
          <cell r="A684" t="str">
            <v>VR</v>
          </cell>
          <cell r="B684">
            <v>10.756114</v>
          </cell>
          <cell r="C684">
            <v>10.756114</v>
          </cell>
          <cell r="D684">
            <v>29202.17606288024</v>
          </cell>
          <cell r="E684"/>
          <cell r="F684"/>
          <cell r="G684">
            <v>29202.17606288024</v>
          </cell>
        </row>
        <row r="685">
          <cell r="A685" t="str">
            <v>VREX</v>
          </cell>
          <cell r="B685">
            <v>87.44811500000003</v>
          </cell>
          <cell r="C685">
            <v>0</v>
          </cell>
          <cell r="D685">
            <v>0</v>
          </cell>
          <cell r="E685">
            <v>0</v>
          </cell>
          <cell r="F685"/>
          <cell r="G685">
            <v>0</v>
          </cell>
        </row>
        <row r="686">
          <cell r="A686" t="str">
            <v>VRR</v>
          </cell>
          <cell r="B686">
            <v>7.5462510000000007</v>
          </cell>
          <cell r="C686">
            <v>7.5462510000000007</v>
          </cell>
          <cell r="D686">
            <v>20487.598989438571</v>
          </cell>
          <cell r="E686"/>
          <cell r="F686"/>
          <cell r="G686">
            <v>20487.598989438571</v>
          </cell>
        </row>
        <row r="687">
          <cell r="A687" t="str">
            <v>VRRC</v>
          </cell>
          <cell r="B687">
            <v>2.7232090000000002</v>
          </cell>
          <cell r="C687">
            <v>2.7232090000000002</v>
          </cell>
          <cell r="D687">
            <v>7393.3419331572768</v>
          </cell>
          <cell r="E687"/>
          <cell r="F687"/>
          <cell r="G687">
            <v>7393.3419331572768</v>
          </cell>
        </row>
        <row r="688">
          <cell r="A688" t="str">
            <v>VSOR</v>
          </cell>
          <cell r="B688">
            <v>27.286317</v>
          </cell>
          <cell r="C688">
            <v>27.286317</v>
          </cell>
          <cell r="D688">
            <v>74080.642241385896</v>
          </cell>
          <cell r="E688"/>
          <cell r="F688"/>
          <cell r="G688">
            <v>74080.642241385896</v>
          </cell>
        </row>
        <row r="689">
          <cell r="A689" t="str">
            <v>VSR</v>
          </cell>
          <cell r="B689">
            <v>23.507017999999999</v>
          </cell>
          <cell r="C689">
            <v>23.507017999999999</v>
          </cell>
          <cell r="D689">
            <v>63820.082080693355</v>
          </cell>
          <cell r="E689"/>
          <cell r="F689"/>
          <cell r="G689">
            <v>63820.082080693355</v>
          </cell>
        </row>
        <row r="690">
          <cell r="A690" t="str">
            <v>VTR</v>
          </cell>
          <cell r="B690">
            <v>453.680837</v>
          </cell>
          <cell r="C690">
            <v>453.680837</v>
          </cell>
          <cell r="D690">
            <v>1231715.0672100419</v>
          </cell>
          <cell r="E690"/>
          <cell r="F690"/>
          <cell r="G690">
            <v>1231715.0672100419</v>
          </cell>
        </row>
        <row r="691">
          <cell r="A691" t="str">
            <v>VVRR</v>
          </cell>
          <cell r="B691">
            <v>7.8712359999999997</v>
          </cell>
          <cell r="C691">
            <v>7.8712359999999997</v>
          </cell>
          <cell r="D691">
            <v>21369.912916921596</v>
          </cell>
          <cell r="E691"/>
          <cell r="F691"/>
          <cell r="G691">
            <v>21369.912916921596</v>
          </cell>
        </row>
        <row r="692">
          <cell r="A692" t="str">
            <v>WBCR</v>
          </cell>
          <cell r="B692">
            <v>25.599489000000002</v>
          </cell>
          <cell r="C692">
            <v>25.599489000000002</v>
          </cell>
          <cell r="D692">
            <v>69501.009834756871</v>
          </cell>
          <cell r="E692"/>
          <cell r="F692"/>
          <cell r="G692">
            <v>69501.009834756871</v>
          </cell>
        </row>
        <row r="693">
          <cell r="A693" t="str">
            <v>WCOR</v>
          </cell>
          <cell r="B693">
            <v>38.843356</v>
          </cell>
          <cell r="C693">
            <v>38.843356</v>
          </cell>
          <cell r="D693">
            <v>105457.27953284388</v>
          </cell>
          <cell r="E693"/>
          <cell r="F693"/>
          <cell r="G693">
            <v>105457.27953284388</v>
          </cell>
        </row>
        <row r="694">
          <cell r="A694" t="str">
            <v>WE</v>
          </cell>
          <cell r="B694">
            <v>957.17954699999996</v>
          </cell>
          <cell r="C694">
            <v>957.17954699999996</v>
          </cell>
          <cell r="D694">
            <v>2598682.5404864573</v>
          </cell>
          <cell r="E694"/>
          <cell r="F694"/>
          <cell r="G694">
            <v>2598682.5404864573</v>
          </cell>
        </row>
        <row r="695">
          <cell r="A695" t="str">
            <v>WFS</v>
          </cell>
          <cell r="B695">
            <v>6.3074469999999998</v>
          </cell>
          <cell r="C695">
            <v>6.3074469999999998</v>
          </cell>
          <cell r="D695">
            <v>17124.323691742742</v>
          </cell>
          <cell r="E695"/>
          <cell r="F695"/>
          <cell r="G695">
            <v>17124.323691742742</v>
          </cell>
        </row>
        <row r="696">
          <cell r="A696" t="str">
            <v>WGCR</v>
          </cell>
          <cell r="B696">
            <v>17.607483000000002</v>
          </cell>
          <cell r="C696">
            <v>17.607483000000002</v>
          </cell>
          <cell r="D696">
            <v>47803.213929321581</v>
          </cell>
          <cell r="E696"/>
          <cell r="F696"/>
          <cell r="G696">
            <v>47803.213929321581</v>
          </cell>
        </row>
        <row r="697">
          <cell r="A697" t="str">
            <v>WGNS</v>
          </cell>
          <cell r="B697">
            <v>18.232219000000001</v>
          </cell>
          <cell r="C697">
            <v>18.232219000000001</v>
          </cell>
          <cell r="D697">
            <v>49499.333054204362</v>
          </cell>
          <cell r="E697"/>
          <cell r="F697"/>
          <cell r="G697">
            <v>49499.333054204362</v>
          </cell>
        </row>
        <row r="698">
          <cell r="A698" t="str">
            <v>WHOE</v>
          </cell>
          <cell r="B698">
            <v>9.0635329999999996</v>
          </cell>
          <cell r="C698">
            <v>9.0635329999999996</v>
          </cell>
          <cell r="D698">
            <v>24606.924621450195</v>
          </cell>
          <cell r="E698"/>
          <cell r="F698"/>
          <cell r="G698">
            <v>24606.924621450195</v>
          </cell>
        </row>
        <row r="699">
          <cell r="A699" t="str">
            <v>WIR</v>
          </cell>
          <cell r="B699">
            <v>106.12707800000001</v>
          </cell>
          <cell r="C699">
            <v>106.12707800000001</v>
          </cell>
          <cell r="D699">
            <v>288128.37208633381</v>
          </cell>
          <cell r="E699"/>
          <cell r="F699"/>
          <cell r="G699">
            <v>288128.37208633381</v>
          </cell>
        </row>
        <row r="700">
          <cell r="A700" t="str">
            <v>WKRL</v>
          </cell>
          <cell r="B700">
            <v>16.671977999999999</v>
          </cell>
          <cell r="C700">
            <v>16.671977999999999</v>
          </cell>
          <cell r="D700">
            <v>45263.376426882976</v>
          </cell>
          <cell r="E700"/>
          <cell r="F700"/>
          <cell r="G700">
            <v>45263.376426882976</v>
          </cell>
        </row>
        <row r="701">
          <cell r="A701" t="str">
            <v>WKS</v>
          </cell>
          <cell r="B701">
            <v>3.8181279999999997</v>
          </cell>
          <cell r="C701">
            <v>3.8181279999999997</v>
          </cell>
          <cell r="D701">
            <v>10365.978464584217</v>
          </cell>
          <cell r="E701"/>
          <cell r="F701"/>
          <cell r="G701">
            <v>10365.978464584217</v>
          </cell>
        </row>
        <row r="702">
          <cell r="A702" t="str">
            <v>WMAT</v>
          </cell>
          <cell r="B702">
            <v>6.9209309999999995</v>
          </cell>
          <cell r="C702">
            <v>6.9209309999999995</v>
          </cell>
          <cell r="D702">
            <v>18789.894341120387</v>
          </cell>
          <cell r="E702"/>
          <cell r="F702"/>
          <cell r="G702">
            <v>18789.894341120387</v>
          </cell>
        </row>
        <row r="703">
          <cell r="A703" t="str">
            <v>WMI</v>
          </cell>
          <cell r="B703">
            <v>14.445167</v>
          </cell>
          <cell r="C703">
            <v>14.445167</v>
          </cell>
          <cell r="D703">
            <v>39217.723983932075</v>
          </cell>
          <cell r="E703"/>
          <cell r="F703"/>
          <cell r="G703">
            <v>39217.723983932075</v>
          </cell>
        </row>
        <row r="704">
          <cell r="A704" t="str">
            <v>WMSR</v>
          </cell>
          <cell r="B704">
            <v>18.113486000000002</v>
          </cell>
          <cell r="C704">
            <v>18.113486000000002</v>
          </cell>
          <cell r="D704">
            <v>49176.980393152808</v>
          </cell>
          <cell r="E704"/>
          <cell r="F704"/>
          <cell r="G704">
            <v>49176.980393152808</v>
          </cell>
        </row>
        <row r="705">
          <cell r="A705" t="str">
            <v>WN</v>
          </cell>
          <cell r="B705">
            <v>52.936458000000002</v>
          </cell>
          <cell r="C705">
            <v>52.936458000000002</v>
          </cell>
          <cell r="D705">
            <v>143719.16908478891</v>
          </cell>
          <cell r="E705"/>
          <cell r="F705"/>
          <cell r="G705">
            <v>143719.16908478891</v>
          </cell>
        </row>
        <row r="706">
          <cell r="A706" t="str">
            <v>WNFR</v>
          </cell>
          <cell r="B706">
            <v>6.3208869999999999</v>
          </cell>
          <cell r="C706">
            <v>6.3208869999999999</v>
          </cell>
          <cell r="D706">
            <v>17160.812450255817</v>
          </cell>
          <cell r="E706"/>
          <cell r="F706"/>
          <cell r="G706">
            <v>17160.812450255817</v>
          </cell>
        </row>
        <row r="707">
          <cell r="A707" t="str">
            <v>WNYP</v>
          </cell>
          <cell r="B707">
            <v>270.54223500000001</v>
          </cell>
          <cell r="C707">
            <v>270.54223500000001</v>
          </cell>
          <cell r="D707">
            <v>734505.22920407134</v>
          </cell>
          <cell r="E707"/>
          <cell r="F707"/>
          <cell r="G707">
            <v>734505.22920407134</v>
          </cell>
        </row>
        <row r="708">
          <cell r="A708" t="str">
            <v>WOPR</v>
          </cell>
          <cell r="B708">
            <v>3.6419280000000001</v>
          </cell>
          <cell r="C708">
            <v>3.6419280000000001</v>
          </cell>
          <cell r="D708">
            <v>9887.6064965779751</v>
          </cell>
          <cell r="E708"/>
          <cell r="F708"/>
          <cell r="G708">
            <v>9887.6064965779751</v>
          </cell>
        </row>
        <row r="709">
          <cell r="A709" t="str">
            <v>WPRR</v>
          </cell>
          <cell r="B709">
            <v>8.2599000000000006E-2</v>
          </cell>
          <cell r="C709">
            <v>8.2599000000000006E-2</v>
          </cell>
          <cell r="D709">
            <v>224.25111342422039</v>
          </cell>
          <cell r="E709"/>
          <cell r="F709"/>
          <cell r="G709">
            <v>224.25111342422039</v>
          </cell>
        </row>
        <row r="710">
          <cell r="A710" t="str">
            <v>WPY</v>
          </cell>
          <cell r="B710">
            <v>18.373128999999999</v>
          </cell>
          <cell r="C710">
            <v>18.373128999999999</v>
          </cell>
          <cell r="D710">
            <v>49881.894881739892</v>
          </cell>
          <cell r="E710"/>
          <cell r="F710"/>
          <cell r="G710">
            <v>49881.894881739892</v>
          </cell>
        </row>
        <row r="711">
          <cell r="A711" t="str">
            <v>WRM</v>
          </cell>
          <cell r="B711">
            <v>21.051583000000001</v>
          </cell>
          <cell r="C711">
            <v>21.051583000000001</v>
          </cell>
          <cell r="D711">
            <v>57153.729792036102</v>
          </cell>
          <cell r="E711"/>
          <cell r="F711"/>
          <cell r="G711">
            <v>57153.729792036102</v>
          </cell>
        </row>
        <row r="712">
          <cell r="A712" t="str">
            <v>WRRC</v>
          </cell>
          <cell r="B712">
            <v>1.7688870000000001</v>
          </cell>
          <cell r="C712">
            <v>1.7688870000000001</v>
          </cell>
          <cell r="D712">
            <v>4802.4174538629877</v>
          </cell>
          <cell r="E712"/>
          <cell r="F712"/>
          <cell r="G712">
            <v>4802.4174538629877</v>
          </cell>
        </row>
        <row r="713">
          <cell r="A713" t="str">
            <v>WRS</v>
          </cell>
          <cell r="B713">
            <v>10.527654999999999</v>
          </cell>
          <cell r="C713">
            <v>10.527654999999999</v>
          </cell>
          <cell r="D713">
            <v>28581.924181843133</v>
          </cell>
          <cell r="E713"/>
          <cell r="F713"/>
          <cell r="G713">
            <v>28581.924181843133</v>
          </cell>
        </row>
        <row r="714">
          <cell r="A714" t="str">
            <v>WS</v>
          </cell>
          <cell r="B714">
            <v>4.1285860000000003</v>
          </cell>
          <cell r="C714">
            <v>4.1285860000000003</v>
          </cell>
          <cell r="D714">
            <v>11208.852496611926</v>
          </cell>
          <cell r="E714"/>
          <cell r="F714"/>
          <cell r="G714">
            <v>11208.852496611926</v>
          </cell>
        </row>
        <row r="715">
          <cell r="A715" t="str">
            <v>WSOR</v>
          </cell>
          <cell r="B715">
            <v>668.40568999999994</v>
          </cell>
          <cell r="C715">
            <v>668.40568999999994</v>
          </cell>
          <cell r="D715">
            <v>1814679.5990458028</v>
          </cell>
          <cell r="E715"/>
          <cell r="F715"/>
          <cell r="G715">
            <v>1814679.5990458028</v>
          </cell>
        </row>
        <row r="716">
          <cell r="A716" t="str">
            <v>WSR</v>
          </cell>
          <cell r="B716">
            <v>3.077175</v>
          </cell>
          <cell r="C716">
            <v>3.077175</v>
          </cell>
          <cell r="D716">
            <v>8354.3374611215077</v>
          </cell>
          <cell r="E716"/>
          <cell r="F716"/>
          <cell r="G716">
            <v>8354.3374611215077</v>
          </cell>
        </row>
        <row r="717">
          <cell r="A717" t="str">
            <v>WSS</v>
          </cell>
          <cell r="B717">
            <v>117.45508100000001</v>
          </cell>
          <cell r="C717">
            <v>117.45508100000001</v>
          </cell>
          <cell r="D717">
            <v>318883.19097788102</v>
          </cell>
          <cell r="E717"/>
          <cell r="F717"/>
          <cell r="G717">
            <v>318883.19097788102</v>
          </cell>
        </row>
        <row r="718">
          <cell r="A718" t="str">
            <v>WSTX</v>
          </cell>
          <cell r="B718">
            <v>5.5409580000000007</v>
          </cell>
          <cell r="C718">
            <v>5.5409580000000007</v>
          </cell>
          <cell r="D718">
            <v>15043.354047105191</v>
          </cell>
          <cell r="E718"/>
          <cell r="F718"/>
          <cell r="G718">
            <v>15043.354047105191</v>
          </cell>
        </row>
        <row r="719">
          <cell r="A719" t="str">
            <v>WTCO</v>
          </cell>
          <cell r="B719">
            <v>26.296854</v>
          </cell>
          <cell r="C719">
            <v>26.296854</v>
          </cell>
          <cell r="D719">
            <v>71394.312147291901</v>
          </cell>
          <cell r="E719"/>
          <cell r="F719"/>
          <cell r="G719">
            <v>71394.312147291901</v>
          </cell>
        </row>
        <row r="720">
          <cell r="A720" t="str">
            <v>WTJR</v>
          </cell>
          <cell r="B720">
            <v>102.17903099999999</v>
          </cell>
          <cell r="C720">
            <v>102.17903099999999</v>
          </cell>
          <cell r="D720">
            <v>277409.67167106055</v>
          </cell>
          <cell r="E720"/>
          <cell r="F720"/>
          <cell r="G720">
            <v>277409.67167106055</v>
          </cell>
        </row>
        <row r="721">
          <cell r="A721" t="str">
            <v>WTLC</v>
          </cell>
          <cell r="B721">
            <v>27.483226999999999</v>
          </cell>
          <cell r="C721">
            <v>27.483226999999999</v>
          </cell>
          <cell r="D721">
            <v>74615.2405627259</v>
          </cell>
          <cell r="E721"/>
          <cell r="F721"/>
          <cell r="G721">
            <v>74615.2405627259</v>
          </cell>
        </row>
        <row r="722">
          <cell r="A722" t="str">
            <v>WTNN</v>
          </cell>
          <cell r="B722">
            <v>182.66556000000003</v>
          </cell>
          <cell r="C722">
            <v>182.66556000000003</v>
          </cell>
          <cell r="D722">
            <v>495925.55859343021</v>
          </cell>
          <cell r="E722"/>
          <cell r="F722"/>
          <cell r="G722">
            <v>495925.55859343021</v>
          </cell>
        </row>
        <row r="723">
          <cell r="A723" t="str">
            <v>WTRM</v>
          </cell>
          <cell r="B723">
            <v>1.8751169999999999</v>
          </cell>
          <cell r="C723">
            <v>1.8751169999999999</v>
          </cell>
          <cell r="D723">
            <v>5090.8252527353106</v>
          </cell>
          <cell r="E723"/>
          <cell r="F723"/>
          <cell r="G723">
            <v>5090.8252527353106</v>
          </cell>
        </row>
        <row r="724">
          <cell r="A724" t="str">
            <v>WTRY</v>
          </cell>
          <cell r="B724">
            <v>4.4312719999999999</v>
          </cell>
          <cell r="C724">
            <v>4.4312719999999999</v>
          </cell>
          <cell r="D724">
            <v>12030.626035249483</v>
          </cell>
          <cell r="E724"/>
          <cell r="F724"/>
          <cell r="G724">
            <v>12030.626035249483</v>
          </cell>
        </row>
        <row r="725">
          <cell r="A725" t="str">
            <v>WURR</v>
          </cell>
          <cell r="B725">
            <v>63.212816000000004</v>
          </cell>
          <cell r="C725">
            <v>63.212816000000004</v>
          </cell>
          <cell r="D725">
            <v>171618.83764549662</v>
          </cell>
          <cell r="E725"/>
          <cell r="F725"/>
          <cell r="G725">
            <v>171618.83764549662</v>
          </cell>
        </row>
        <row r="726">
          <cell r="A726" t="str">
            <v>WVC</v>
          </cell>
          <cell r="B726">
            <v>39.088115000000002</v>
          </cell>
          <cell r="C726">
            <v>39.088115000000002</v>
          </cell>
          <cell r="D726">
            <v>106121.78489332765</v>
          </cell>
          <cell r="E726"/>
          <cell r="F726"/>
          <cell r="G726">
            <v>106121.78489332765</v>
          </cell>
        </row>
        <row r="727">
          <cell r="A727" t="str">
            <v>WVR</v>
          </cell>
          <cell r="B727">
            <v>32.249665</v>
          </cell>
          <cell r="C727">
            <v>32.249665</v>
          </cell>
          <cell r="D727">
            <v>87555.821303019533</v>
          </cell>
          <cell r="E727"/>
          <cell r="F727"/>
          <cell r="G727">
            <v>87555.821303019533</v>
          </cell>
        </row>
        <row r="728">
          <cell r="A728" t="str">
            <v>WW</v>
          </cell>
          <cell r="B728">
            <v>117.308396</v>
          </cell>
          <cell r="C728">
            <v>117.308396</v>
          </cell>
          <cell r="D728">
            <v>318484.95038692193</v>
          </cell>
          <cell r="E728"/>
          <cell r="F728"/>
          <cell r="G728">
            <v>318484.95038692193</v>
          </cell>
        </row>
        <row r="729">
          <cell r="A729" t="str">
            <v>WWRC</v>
          </cell>
          <cell r="B729">
            <v>9.7147480000000002</v>
          </cell>
          <cell r="C729">
            <v>9.7147480000000002</v>
          </cell>
          <cell r="D729">
            <v>26374.932573466001</v>
          </cell>
          <cell r="E729"/>
          <cell r="F729"/>
          <cell r="G729">
            <v>26374.932573466001</v>
          </cell>
        </row>
        <row r="730">
          <cell r="A730" t="str">
            <v>WWRX</v>
          </cell>
          <cell r="B730">
            <v>19.125731000000002</v>
          </cell>
          <cell r="C730">
            <v>19.125731000000002</v>
          </cell>
          <cell r="D730">
            <v>51925.162190851333</v>
          </cell>
          <cell r="E730"/>
          <cell r="F730"/>
          <cell r="G730">
            <v>51925.162190851333</v>
          </cell>
        </row>
        <row r="731">
          <cell r="A731" t="str">
            <v>WYCO</v>
          </cell>
          <cell r="B731">
            <v>24.533180999999999</v>
          </cell>
          <cell r="C731">
            <v>24.533180999999999</v>
          </cell>
          <cell r="D731">
            <v>66606.050376977073</v>
          </cell>
          <cell r="E731"/>
          <cell r="F731"/>
          <cell r="G731">
            <v>66606.050376977073</v>
          </cell>
        </row>
        <row r="732">
          <cell r="A732" t="str">
            <v>WYEC</v>
          </cell>
          <cell r="B732">
            <v>0.99843700000000002</v>
          </cell>
          <cell r="C732">
            <v>0.99843700000000002</v>
          </cell>
          <cell r="D732">
            <v>2710.6939422261571</v>
          </cell>
          <cell r="E732"/>
          <cell r="F732"/>
          <cell r="G732">
            <v>2710.6939422261571</v>
          </cell>
        </row>
        <row r="733">
          <cell r="A733" t="str">
            <v>YARR</v>
          </cell>
          <cell r="B733">
            <v>1.934015</v>
          </cell>
          <cell r="C733">
            <v>1.934015</v>
          </cell>
          <cell r="D733">
            <v>5250.7296350941733</v>
          </cell>
          <cell r="E733"/>
          <cell r="F733"/>
          <cell r="G733">
            <v>5250.7296350941733</v>
          </cell>
        </row>
        <row r="734">
          <cell r="A734" t="str">
            <v>YB</v>
          </cell>
          <cell r="B734">
            <v>81.041511999999997</v>
          </cell>
          <cell r="C734">
            <v>81.041511999999997</v>
          </cell>
          <cell r="D734">
            <v>220022.63101953195</v>
          </cell>
          <cell r="E734"/>
          <cell r="F734"/>
          <cell r="G734">
            <v>220022.63101953195</v>
          </cell>
        </row>
        <row r="735">
          <cell r="A735" t="str">
            <v>YRC</v>
          </cell>
          <cell r="B735">
            <v>41.213827999999999</v>
          </cell>
          <cell r="C735">
            <v>41.213827999999999</v>
          </cell>
          <cell r="D735">
            <v>111892.96259608846</v>
          </cell>
          <cell r="E735"/>
          <cell r="F735"/>
          <cell r="G735">
            <v>111892.96259608846</v>
          </cell>
        </row>
        <row r="736">
          <cell r="A736" t="str">
            <v>YRPL</v>
          </cell>
          <cell r="B736">
            <v>5.440207</v>
          </cell>
          <cell r="C736">
            <v>5.440207</v>
          </cell>
          <cell r="D736">
            <v>14769.821390189201</v>
          </cell>
          <cell r="E736"/>
          <cell r="F736"/>
          <cell r="G736">
            <v>14769.821390189201</v>
          </cell>
        </row>
        <row r="737">
          <cell r="A737" t="str">
            <v>YSRR</v>
          </cell>
          <cell r="B737">
            <v>37.455607999999998</v>
          </cell>
          <cell r="C737">
            <v>37.455607999999998</v>
          </cell>
          <cell r="D737">
            <v>101689.63060062636</v>
          </cell>
          <cell r="E737"/>
          <cell r="F737"/>
          <cell r="G737">
            <v>101689.63060062636</v>
          </cell>
        </row>
        <row r="738">
          <cell r="A738" t="str">
            <v>YSVR</v>
          </cell>
          <cell r="B738">
            <v>147.34410200000002</v>
          </cell>
          <cell r="C738">
            <v>147.34410200000002</v>
          </cell>
          <cell r="D738">
            <v>400030.01162231877</v>
          </cell>
          <cell r="E738"/>
          <cell r="F738"/>
          <cell r="G738">
            <v>400030.01162231877</v>
          </cell>
        </row>
        <row r="739">
          <cell r="A739" t="str">
            <v>YVRR</v>
          </cell>
          <cell r="B739">
            <v>93.645789999999991</v>
          </cell>
          <cell r="C739">
            <v>93.645789999999991</v>
          </cell>
          <cell r="D739">
            <v>254242.45662769189</v>
          </cell>
          <cell r="E739"/>
          <cell r="F739"/>
          <cell r="G739">
            <v>254242.45662769189</v>
          </cell>
        </row>
        <row r="740">
          <cell r="A740" t="str">
            <v>YW</v>
          </cell>
          <cell r="B740">
            <v>8.6157160000000008</v>
          </cell>
          <cell r="C740">
            <v>8.6157160000000008</v>
          </cell>
          <cell r="D740">
            <v>23391.129504556604</v>
          </cell>
          <cell r="E740"/>
          <cell r="F740"/>
          <cell r="G740">
            <v>23391.129504556604</v>
          </cell>
        </row>
      </sheetData>
      <sheetData sheetId="2">
        <row r="15">
          <cell r="A15" t="str">
            <v>default</v>
          </cell>
          <cell r="B15">
            <v>5.8695868802034597E-2</v>
          </cell>
          <cell r="C15">
            <v>2.0779453694550462E-2</v>
          </cell>
          <cell r="D15">
            <v>0.47300211925949381</v>
          </cell>
          <cell r="E15">
            <v>1.3843264287496925E-2</v>
          </cell>
          <cell r="F15">
            <v>1.342796635887202E-2</v>
          </cell>
          <cell r="G15">
            <v>1.8364499999999999E-4</v>
          </cell>
          <cell r="H15">
            <v>2.0698700000000003E-4</v>
          </cell>
        </row>
        <row r="16">
          <cell r="A16" t="str">
            <v>UNCONT</v>
          </cell>
          <cell r="B16">
            <v>5.8695868802034597E-2</v>
          </cell>
          <cell r="C16">
            <v>2.3177531193203437E-2</v>
          </cell>
          <cell r="D16">
            <v>0.59612991752066402</v>
          </cell>
          <cell r="E16">
            <v>1.4673967200508699E-2</v>
          </cell>
          <cell r="F16">
            <v>1.4233748184493439E-2</v>
          </cell>
          <cell r="G16">
            <v>1.8364499999999999E-4</v>
          </cell>
          <cell r="H16">
            <v>2.06987E-4</v>
          </cell>
        </row>
        <row r="17">
          <cell r="A17"/>
          <cell r="B17"/>
          <cell r="C17"/>
          <cell r="D17"/>
          <cell r="E17"/>
          <cell r="F17"/>
          <cell r="G17"/>
          <cell r="H17"/>
        </row>
        <row r="18">
          <cell r="A18"/>
          <cell r="B18"/>
          <cell r="C18"/>
          <cell r="D18"/>
          <cell r="E18"/>
          <cell r="F18"/>
          <cell r="G18"/>
          <cell r="H18"/>
        </row>
        <row r="19">
          <cell r="A19"/>
          <cell r="B19"/>
          <cell r="C19"/>
          <cell r="D19"/>
          <cell r="E19"/>
          <cell r="F19"/>
          <cell r="G19"/>
          <cell r="H19"/>
        </row>
        <row r="20">
          <cell r="A20"/>
          <cell r="B20"/>
          <cell r="C20"/>
          <cell r="D20"/>
          <cell r="E20"/>
          <cell r="F20"/>
          <cell r="G20"/>
          <cell r="H20"/>
        </row>
        <row r="21">
          <cell r="A21"/>
          <cell r="B21"/>
          <cell r="C21"/>
          <cell r="D21"/>
          <cell r="E21"/>
          <cell r="F21"/>
          <cell r="G21"/>
          <cell r="H21"/>
        </row>
        <row r="22">
          <cell r="A22"/>
          <cell r="B22"/>
          <cell r="C22"/>
          <cell r="D22"/>
          <cell r="E22"/>
          <cell r="F22"/>
          <cell r="G22"/>
          <cell r="H22"/>
        </row>
        <row r="23">
          <cell r="A23"/>
          <cell r="B23"/>
          <cell r="C23"/>
          <cell r="D23"/>
          <cell r="E23"/>
          <cell r="F23"/>
          <cell r="G23"/>
          <cell r="H23"/>
        </row>
        <row r="24">
          <cell r="A24"/>
          <cell r="B24"/>
          <cell r="C24"/>
          <cell r="D24"/>
          <cell r="E24"/>
          <cell r="F24"/>
          <cell r="G24"/>
          <cell r="H24"/>
        </row>
        <row r="25">
          <cell r="A25"/>
          <cell r="B25"/>
          <cell r="C25"/>
          <cell r="D25"/>
          <cell r="E25"/>
          <cell r="F25"/>
          <cell r="G25"/>
          <cell r="H25"/>
        </row>
        <row r="26">
          <cell r="A26"/>
          <cell r="B26"/>
          <cell r="C26"/>
          <cell r="D26"/>
          <cell r="E26"/>
          <cell r="F26"/>
          <cell r="G26"/>
          <cell r="H26"/>
        </row>
        <row r="27">
          <cell r="A27"/>
          <cell r="B27"/>
          <cell r="C27"/>
          <cell r="D27"/>
          <cell r="E27"/>
          <cell r="F27"/>
          <cell r="G27"/>
          <cell r="H27"/>
        </row>
        <row r="28">
          <cell r="A28"/>
          <cell r="B28"/>
          <cell r="C28"/>
          <cell r="D28"/>
          <cell r="E28"/>
          <cell r="F28"/>
          <cell r="G28"/>
          <cell r="H28"/>
        </row>
        <row r="29">
          <cell r="A29"/>
          <cell r="B29"/>
          <cell r="C29"/>
          <cell r="D29"/>
          <cell r="E29"/>
          <cell r="F29"/>
          <cell r="G29"/>
          <cell r="H29"/>
        </row>
        <row r="30">
          <cell r="A30"/>
          <cell r="B30"/>
          <cell r="C30"/>
          <cell r="D30"/>
          <cell r="E30"/>
          <cell r="F30"/>
          <cell r="G30"/>
          <cell r="H30"/>
        </row>
        <row r="31">
          <cell r="A31"/>
          <cell r="B31"/>
          <cell r="C31"/>
          <cell r="D31"/>
          <cell r="E31"/>
          <cell r="F31"/>
          <cell r="G31"/>
          <cell r="H31"/>
        </row>
      </sheetData>
      <sheetData sheetId="3"/>
      <sheetData sheetId="4">
        <row r="1">
          <cell r="A1" t="str">
            <v>AA</v>
          </cell>
          <cell r="B1" t="str">
            <v>Ann Arbor Railroad</v>
          </cell>
        </row>
        <row r="2">
          <cell r="A2" t="str">
            <v>AB</v>
          </cell>
          <cell r="B2" t="str">
            <v>Akron Barberton Cluster Railway Company</v>
          </cell>
        </row>
        <row r="3">
          <cell r="A3" t="str">
            <v>ABB</v>
          </cell>
          <cell r="B3" t="str">
            <v>Akron &amp; Barberton Belt Railroad Co.</v>
          </cell>
        </row>
        <row r="4">
          <cell r="A4" t="str">
            <v>ABCX</v>
          </cell>
          <cell r="B4" t="str">
            <v>ABC Railway Inc.</v>
          </cell>
        </row>
        <row r="5">
          <cell r="A5" t="str">
            <v>ABL</v>
          </cell>
          <cell r="B5" t="str">
            <v>Alameda Belt Line</v>
          </cell>
        </row>
        <row r="6">
          <cell r="A6" t="str">
            <v>ABPR</v>
          </cell>
          <cell r="B6" t="str">
            <v>Aberdeen And Briar Patch Railway Company</v>
          </cell>
        </row>
        <row r="7">
          <cell r="A7" t="str">
            <v>ABR</v>
          </cell>
          <cell r="B7" t="str">
            <v>ATHENS LINE, LLC</v>
          </cell>
        </row>
        <row r="8">
          <cell r="A8" t="str">
            <v>ABS</v>
          </cell>
          <cell r="B8" t="str">
            <v>Alabama Southern Railroad</v>
          </cell>
        </row>
        <row r="9">
          <cell r="A9" t="str">
            <v>ABWR</v>
          </cell>
          <cell r="B9" t="str">
            <v>Alabama Warrior Railway, LLC</v>
          </cell>
        </row>
        <row r="10">
          <cell r="A10" t="str">
            <v>ACBT</v>
          </cell>
          <cell r="B10" t="str">
            <v>Atlantic County Board Of Transportation</v>
          </cell>
        </row>
        <row r="11">
          <cell r="A11" t="str">
            <v>ACC</v>
          </cell>
          <cell r="B11" t="str">
            <v>Allied Chemical Co.</v>
          </cell>
        </row>
        <row r="12">
          <cell r="A12" t="str">
            <v>ACCZ</v>
          </cell>
          <cell r="B12" t="str">
            <v>Arcadia Chemical Corporation</v>
          </cell>
        </row>
        <row r="13">
          <cell r="A13" t="str">
            <v>ACEX</v>
          </cell>
          <cell r="B13" t="str">
            <v>Altamont Commuter Express Authority</v>
          </cell>
        </row>
        <row r="14">
          <cell r="A14" t="str">
            <v>ACEZ</v>
          </cell>
          <cell r="B14" t="str">
            <v>Armor Co-Op Elevator</v>
          </cell>
        </row>
        <row r="15">
          <cell r="A15" t="str">
            <v>ACJR</v>
          </cell>
          <cell r="B15" t="str">
            <v>Ashtubula, Carson &amp; Jefferson Railroad</v>
          </cell>
        </row>
        <row r="16">
          <cell r="A16" t="str">
            <v>ACPZ</v>
          </cell>
          <cell r="B16" t="str">
            <v>American Cast Iron Pipe Co.</v>
          </cell>
        </row>
        <row r="17">
          <cell r="A17" t="str">
            <v>ACRC</v>
          </cell>
          <cell r="B17" t="str">
            <v>Andalusia &amp; Conecuh Railroad Company, Incorporated</v>
          </cell>
        </row>
        <row r="18">
          <cell r="A18" t="str">
            <v>ACRY</v>
          </cell>
          <cell r="B18" t="str">
            <v>Arkansas Central Railway Company</v>
          </cell>
        </row>
        <row r="19">
          <cell r="A19" t="str">
            <v>ACTZ</v>
          </cell>
          <cell r="B19" t="str">
            <v>AEPX Coal Terminal</v>
          </cell>
        </row>
        <row r="20">
          <cell r="A20" t="str">
            <v>ACWR</v>
          </cell>
          <cell r="B20" t="str">
            <v>Aberdeen, Carolina &amp; Western Railroad</v>
          </cell>
        </row>
        <row r="21">
          <cell r="A21" t="str">
            <v>ACY</v>
          </cell>
          <cell r="B21" t="str">
            <v>Akron, Canton And Youngstown Railroad</v>
          </cell>
        </row>
        <row r="22">
          <cell r="A22" t="str">
            <v>ACZ</v>
          </cell>
          <cell r="B22" t="str">
            <v>Axtell Coop.</v>
          </cell>
        </row>
        <row r="23">
          <cell r="A23" t="str">
            <v>ADBF</v>
          </cell>
          <cell r="B23" t="str">
            <v>Adrian &amp; Blissfield Railroad</v>
          </cell>
        </row>
        <row r="24">
          <cell r="A24" t="str">
            <v>ADCX</v>
          </cell>
          <cell r="B24" t="str">
            <v>Adirondack Scenic Railroad</v>
          </cell>
        </row>
        <row r="25">
          <cell r="A25" t="str">
            <v>ADEZ</v>
          </cell>
          <cell r="B25" t="str">
            <v>Addison Elevator Co.</v>
          </cell>
        </row>
        <row r="26">
          <cell r="A26" t="str">
            <v>ADN</v>
          </cell>
          <cell r="B26" t="str">
            <v>Ashley, Drew &amp; Northern Railway Company</v>
          </cell>
        </row>
        <row r="27">
          <cell r="A27" t="str">
            <v>AEC</v>
          </cell>
          <cell r="B27" t="str">
            <v>Atlantic &amp; East Carolina Railway</v>
          </cell>
        </row>
        <row r="28">
          <cell r="A28" t="str">
            <v>AEPZ</v>
          </cell>
          <cell r="B28" t="str">
            <v>AEP Coal Terminal</v>
          </cell>
        </row>
        <row r="29">
          <cell r="A29" t="str">
            <v>AERC</v>
          </cell>
          <cell r="B29" t="str">
            <v>Albany &amp; Eastern Railroad Company</v>
          </cell>
        </row>
        <row r="30">
          <cell r="A30" t="str">
            <v>AERX</v>
          </cell>
          <cell r="B30" t="str">
            <v>Ameren Energy Resources Generating Company</v>
          </cell>
        </row>
        <row r="31">
          <cell r="A31" t="str">
            <v>AF</v>
          </cell>
          <cell r="B31" t="str">
            <v>ALABAMA &amp; FLORIDA RAILWAY</v>
          </cell>
        </row>
        <row r="32">
          <cell r="A32" t="str">
            <v>AFBX</v>
          </cell>
          <cell r="B32" t="str">
            <v>Arnold Air Force Base</v>
          </cell>
        </row>
        <row r="33">
          <cell r="A33" t="str">
            <v>AFLR</v>
          </cell>
          <cell r="B33" t="str">
            <v>Alabama &amp; Florida Railroad</v>
          </cell>
        </row>
        <row r="34">
          <cell r="A34" t="str">
            <v>AFR</v>
          </cell>
          <cell r="B34" t="str">
            <v>Amador Foothills Railroad</v>
          </cell>
        </row>
        <row r="35">
          <cell r="A35" t="str">
            <v>AG</v>
          </cell>
          <cell r="B35" t="str">
            <v>Abbeville-Grimes Rwy Co</v>
          </cell>
        </row>
        <row r="36">
          <cell r="A36" t="str">
            <v>AGCR</v>
          </cell>
          <cell r="B36" t="str">
            <v>Alamo Gulf Coast Railroad Company</v>
          </cell>
        </row>
        <row r="37">
          <cell r="A37" t="str">
            <v>AGCZ</v>
          </cell>
          <cell r="B37" t="str">
            <v>American Greeting Card</v>
          </cell>
        </row>
        <row r="38">
          <cell r="A38" t="str">
            <v>AGLF</v>
          </cell>
          <cell r="B38" t="str">
            <v>Atlantic &amp; Gulf Railroad</v>
          </cell>
        </row>
        <row r="39">
          <cell r="A39" t="str">
            <v>AGR</v>
          </cell>
          <cell r="B39" t="str">
            <v>Alabama &amp; Gulf Coast Railway LLC</v>
          </cell>
        </row>
        <row r="40">
          <cell r="A40" t="str">
            <v>AGRD</v>
          </cell>
          <cell r="B40" t="str">
            <v>A&amp;G Railroad, LLC</v>
          </cell>
        </row>
        <row r="41">
          <cell r="A41" t="str">
            <v>AGS</v>
          </cell>
          <cell r="B41" t="str">
            <v>ALABAMA GREAT SOUTHERN RAILROAD</v>
          </cell>
        </row>
        <row r="42">
          <cell r="A42" t="str">
            <v>AHW</v>
          </cell>
          <cell r="B42" t="str">
            <v>Ahnapee &amp; Western Railway</v>
          </cell>
        </row>
        <row r="43">
          <cell r="A43" t="str">
            <v>AIKR</v>
          </cell>
          <cell r="B43" t="str">
            <v>Aiken Railway Company, LLC</v>
          </cell>
        </row>
        <row r="44">
          <cell r="A44" t="str">
            <v>AIOZ</v>
          </cell>
          <cell r="B44" t="str">
            <v>American Iron Oxide Co.</v>
          </cell>
        </row>
        <row r="45">
          <cell r="A45" t="str">
            <v>AIRR</v>
          </cell>
          <cell r="B45" t="str">
            <v>Adams Industries Railroad</v>
          </cell>
        </row>
        <row r="46">
          <cell r="A46" t="str">
            <v>AIZ</v>
          </cell>
          <cell r="B46" t="str">
            <v>Argo Industry</v>
          </cell>
        </row>
        <row r="47">
          <cell r="A47" t="str">
            <v>AKC</v>
          </cell>
          <cell r="B47" t="str">
            <v>AKC INDUSTRY/COMPANY</v>
          </cell>
        </row>
        <row r="48">
          <cell r="A48" t="str">
            <v>AKDN</v>
          </cell>
          <cell r="B48" t="str">
            <v>Acadiana Railway Company</v>
          </cell>
        </row>
        <row r="49">
          <cell r="A49" t="str">
            <v>AKMD</v>
          </cell>
          <cell r="B49" t="str">
            <v>ARKANSAS MIDLAND RAILROAD COMPANY, INC.</v>
          </cell>
        </row>
        <row r="50">
          <cell r="A50" t="str">
            <v>AL</v>
          </cell>
          <cell r="B50" t="str">
            <v>Almanor Railroad Company</v>
          </cell>
        </row>
        <row r="51">
          <cell r="A51" t="str">
            <v>ALAB</v>
          </cell>
          <cell r="B51" t="str">
            <v>ALABAMA RAILROAD</v>
          </cell>
        </row>
        <row r="52">
          <cell r="A52" t="str">
            <v>ALBZ</v>
          </cell>
          <cell r="B52" t="str">
            <v>Alois Box</v>
          </cell>
        </row>
        <row r="53">
          <cell r="A53" t="str">
            <v>ALC</v>
          </cell>
          <cell r="B53" t="str">
            <v>Allegheny Central Railroad</v>
          </cell>
        </row>
        <row r="54">
          <cell r="A54" t="str">
            <v>ALLN</v>
          </cell>
          <cell r="B54" t="str">
            <v>Allentown and Auburn Railroad</v>
          </cell>
        </row>
        <row r="55">
          <cell r="A55" t="str">
            <v>ALM</v>
          </cell>
          <cell r="B55" t="str">
            <v>Arkansas Louisiana &amp; Mississippi Railroad Company</v>
          </cell>
        </row>
        <row r="56">
          <cell r="A56" t="str">
            <v>ALPZ</v>
          </cell>
          <cell r="B56" t="str">
            <v>Allied Paper Company</v>
          </cell>
        </row>
        <row r="57">
          <cell r="A57" t="str">
            <v>ALQS</v>
          </cell>
          <cell r="B57" t="str">
            <v>Aliquippa &amp; Southern Railroad Company</v>
          </cell>
        </row>
        <row r="58">
          <cell r="A58" t="str">
            <v>ALR</v>
          </cell>
          <cell r="B58" t="str">
            <v>Algoma Railroad</v>
          </cell>
        </row>
        <row r="59">
          <cell r="A59" t="str">
            <v>ALRX</v>
          </cell>
          <cell r="B59" t="str">
            <v>Alabama River Pulp Company, Incorporated</v>
          </cell>
        </row>
        <row r="60">
          <cell r="A60" t="str">
            <v>ALS</v>
          </cell>
          <cell r="B60" t="str">
            <v>Alton &amp; Southern Railway</v>
          </cell>
        </row>
        <row r="61">
          <cell r="A61" t="str">
            <v>ALT</v>
          </cell>
          <cell r="B61" t="str">
            <v>Airlake Terminal Railway Company</v>
          </cell>
        </row>
        <row r="62">
          <cell r="A62" t="str">
            <v>ALY</v>
          </cell>
          <cell r="B62" t="str">
            <v>Allegheny And Eastern Railroad</v>
          </cell>
        </row>
        <row r="63">
          <cell r="A63" t="str">
            <v>AM</v>
          </cell>
          <cell r="B63" t="str">
            <v>Arkansas &amp; Missouri Railroad Company</v>
          </cell>
        </row>
        <row r="64">
          <cell r="A64" t="str">
            <v>AMAX</v>
          </cell>
          <cell r="B64" t="str">
            <v>Amax Inc.</v>
          </cell>
        </row>
        <row r="65">
          <cell r="A65" t="str">
            <v>AMC</v>
          </cell>
          <cell r="B65" t="str">
            <v>Amador Central Railroad</v>
          </cell>
        </row>
        <row r="66">
          <cell r="A66" t="str">
            <v>AMCY</v>
          </cell>
          <cell r="B66" t="str">
            <v>American Cynamid</v>
          </cell>
        </row>
        <row r="67">
          <cell r="A67" t="str">
            <v>AMCZ</v>
          </cell>
          <cell r="B67" t="str">
            <v>AMC Chemical</v>
          </cell>
        </row>
        <row r="68">
          <cell r="A68" t="str">
            <v>AMHR</v>
          </cell>
          <cell r="B68" t="str">
            <v>AMHEARST RAILROAD INDUSTRIES, INC.</v>
          </cell>
        </row>
        <row r="69">
          <cell r="A69" t="str">
            <v>AMIN</v>
          </cell>
          <cell r="B69" t="str">
            <v>Ayershire Mine</v>
          </cell>
        </row>
        <row r="70">
          <cell r="A70" t="str">
            <v>AMIX</v>
          </cell>
          <cell r="B70" t="str">
            <v>Oxbow Switching Operation</v>
          </cell>
        </row>
        <row r="71">
          <cell r="A71" t="str">
            <v>AMKZ</v>
          </cell>
          <cell r="B71" t="str">
            <v>AMKZ Industry</v>
          </cell>
        </row>
        <row r="72">
          <cell r="A72" t="str">
            <v>AMMZ</v>
          </cell>
          <cell r="B72" t="str">
            <v>American Mineral</v>
          </cell>
        </row>
        <row r="73">
          <cell r="A73" t="str">
            <v>AMR</v>
          </cell>
          <cell r="B73" t="str">
            <v>Arcata And Mad River Railroad Company</v>
          </cell>
        </row>
        <row r="74">
          <cell r="A74" t="str">
            <v>AMRT</v>
          </cell>
          <cell r="B74" t="str">
            <v>Arkansas &amp; Memphis Railway Bridge &amp; Terminal Co</v>
          </cell>
        </row>
        <row r="75">
          <cell r="A75" t="str">
            <v>AMRZ</v>
          </cell>
          <cell r="B75" t="str">
            <v>American Maize</v>
          </cell>
        </row>
        <row r="76">
          <cell r="A76" t="str">
            <v>AMZ</v>
          </cell>
          <cell r="B76" t="str">
            <v>Allied Materials</v>
          </cell>
        </row>
        <row r="77">
          <cell r="A77" t="str">
            <v>AN</v>
          </cell>
          <cell r="B77" t="str">
            <v>AN Railway LLC</v>
          </cell>
        </row>
        <row r="78">
          <cell r="A78" t="str">
            <v>ANHX</v>
          </cell>
          <cell r="B78" t="str">
            <v>Ann Harbor Railroad</v>
          </cell>
        </row>
        <row r="79">
          <cell r="A79" t="str">
            <v>ANNH</v>
          </cell>
          <cell r="B79" t="str">
            <v>Anheuser Busch</v>
          </cell>
        </row>
        <row r="80">
          <cell r="A80" t="str">
            <v>ANR</v>
          </cell>
          <cell r="B80" t="str">
            <v>Angelina &amp; Neches River Railroad Company</v>
          </cell>
        </row>
        <row r="81">
          <cell r="A81" t="str">
            <v>ANRG</v>
          </cell>
          <cell r="B81" t="str">
            <v>ALTEX ENERGY LTD</v>
          </cell>
        </row>
        <row r="82">
          <cell r="A82" t="str">
            <v>AO</v>
          </cell>
          <cell r="B82" t="str">
            <v>Appalachian &amp; Ohio Railroad</v>
          </cell>
        </row>
        <row r="83">
          <cell r="A83" t="str">
            <v>AOCZ</v>
          </cell>
          <cell r="B83" t="str">
            <v>American Oil Co.</v>
          </cell>
        </row>
        <row r="84">
          <cell r="A84" t="str">
            <v>AOEX</v>
          </cell>
          <cell r="B84" t="str">
            <v>American Orient Express</v>
          </cell>
        </row>
        <row r="85">
          <cell r="A85" t="str">
            <v>AOK</v>
          </cell>
          <cell r="B85" t="str">
            <v>Arkansas-Oklahoma Railroad Inc.</v>
          </cell>
        </row>
        <row r="86">
          <cell r="A86" t="str">
            <v>AOR</v>
          </cell>
          <cell r="B86" t="str">
            <v>Aliquippa &amp; Ohio River Railroad Company</v>
          </cell>
        </row>
        <row r="87">
          <cell r="A87" t="str">
            <v>AOSX</v>
          </cell>
          <cell r="B87" t="str">
            <v>Age of Steam, LLC</v>
          </cell>
        </row>
        <row r="88">
          <cell r="A88" t="str">
            <v>AOSZ</v>
          </cell>
          <cell r="B88" t="str">
            <v>A. O. Smith Industries</v>
          </cell>
        </row>
        <row r="89">
          <cell r="A89" t="str">
            <v>APA</v>
          </cell>
          <cell r="B89" t="str">
            <v>Apache Railway Company</v>
          </cell>
        </row>
        <row r="90">
          <cell r="A90" t="str">
            <v>APD</v>
          </cell>
          <cell r="B90" t="str">
            <v>Albany Port District Railroad</v>
          </cell>
        </row>
        <row r="91">
          <cell r="A91" t="str">
            <v>APDR</v>
          </cell>
          <cell r="B91" t="str">
            <v>Albany Port District RR</v>
          </cell>
        </row>
        <row r="92">
          <cell r="A92" t="str">
            <v>APNC</v>
          </cell>
          <cell r="B92" t="str">
            <v>APPANOOSE COUNTY COMMUNITY RAILROAD COMPANY</v>
          </cell>
        </row>
        <row r="93">
          <cell r="A93" t="str">
            <v>APPX</v>
          </cell>
          <cell r="B93" t="str">
            <v>APPALACHIAN RAILCAR SERVICES</v>
          </cell>
        </row>
        <row r="94">
          <cell r="A94" t="str">
            <v>APR</v>
          </cell>
          <cell r="B94" t="str">
            <v>Alberta Rrairie Railway</v>
          </cell>
        </row>
        <row r="95">
          <cell r="A95" t="str">
            <v>APRR</v>
          </cell>
          <cell r="B95" t="str">
            <v>Albany Port Railroad</v>
          </cell>
        </row>
        <row r="96">
          <cell r="A96" t="str">
            <v>APRX</v>
          </cell>
          <cell r="B96" t="str">
            <v>Alanson And Petosky Railroad</v>
          </cell>
        </row>
        <row r="97">
          <cell r="A97" t="str">
            <v>APZ</v>
          </cell>
          <cell r="B97" t="str">
            <v>Air Pack</v>
          </cell>
        </row>
        <row r="98">
          <cell r="A98" t="str">
            <v>AR</v>
          </cell>
          <cell r="B98" t="str">
            <v>Aberdeen &amp; Rockfish Railroad Company</v>
          </cell>
        </row>
        <row r="99">
          <cell r="A99" t="str">
            <v>ARA</v>
          </cell>
          <cell r="B99" t="str">
            <v>Arcade &amp; Attica Railroad Corporation</v>
          </cell>
        </row>
        <row r="100">
          <cell r="A100" t="str">
            <v>ARC</v>
          </cell>
          <cell r="B100" t="str">
            <v>Alexander Railroad Company</v>
          </cell>
        </row>
        <row r="101">
          <cell r="A101" t="str">
            <v>ARCK</v>
          </cell>
          <cell r="B101" t="str">
            <v>ARCK Industry/Company</v>
          </cell>
        </row>
        <row r="102">
          <cell r="A102" t="str">
            <v>ARCX</v>
          </cell>
          <cell r="B102" t="str">
            <v>American Railway Company Of Texas</v>
          </cell>
        </row>
        <row r="103">
          <cell r="A103" t="str">
            <v>ARDJ</v>
          </cell>
          <cell r="B103" t="str">
            <v>American Rail Dispatching Center</v>
          </cell>
        </row>
        <row r="104">
          <cell r="A104" t="str">
            <v>ARE</v>
          </cell>
          <cell r="B104" t="str">
            <v>A &amp; R Line Inc.</v>
          </cell>
        </row>
        <row r="105">
          <cell r="A105" t="str">
            <v>ARFT</v>
          </cell>
          <cell r="B105" t="str">
            <v>Astoria Riverfront Trolley</v>
          </cell>
        </row>
        <row r="106">
          <cell r="A106" t="str">
            <v>ARL</v>
          </cell>
          <cell r="B106" t="str">
            <v>AMERICAN RAILCAR LEASING INDUSTRY</v>
          </cell>
        </row>
        <row r="107">
          <cell r="A107" t="str">
            <v>ARPA</v>
          </cell>
          <cell r="B107" t="str">
            <v>Astoria Railroad Preservation Association</v>
          </cell>
        </row>
        <row r="108">
          <cell r="A108" t="str">
            <v>ARR</v>
          </cell>
          <cell r="B108" t="str">
            <v>Alaska Railroad Corporation</v>
          </cell>
        </row>
        <row r="109">
          <cell r="A109" t="str">
            <v>ARRM</v>
          </cell>
          <cell r="B109" t="str">
            <v>Arkansas Railroad Museum</v>
          </cell>
        </row>
        <row r="110">
          <cell r="A110" t="str">
            <v>ARS</v>
          </cell>
          <cell r="B110" t="str">
            <v>Arkansas Southern Railroad</v>
          </cell>
        </row>
        <row r="111">
          <cell r="A111" t="str">
            <v>ARSN</v>
          </cell>
          <cell r="B111" t="str">
            <v>ARS NEBRASKA, LLC</v>
          </cell>
        </row>
        <row r="112">
          <cell r="A112" t="str">
            <v>ART</v>
          </cell>
          <cell r="B112" t="str">
            <v>A &amp; R TERMINAL RAILROAD</v>
          </cell>
        </row>
        <row r="113">
          <cell r="A113" t="str">
            <v>ARW</v>
          </cell>
          <cell r="B113" t="str">
            <v>Arkansas Western Railway Company</v>
          </cell>
        </row>
        <row r="114">
          <cell r="A114" t="str">
            <v>ARZC</v>
          </cell>
          <cell r="B114" t="str">
            <v>Arizona &amp; California Railroad Company</v>
          </cell>
        </row>
        <row r="115">
          <cell r="A115" t="str">
            <v>AS</v>
          </cell>
          <cell r="B115" t="str">
            <v>Abilene And Southern Railway Company</v>
          </cell>
        </row>
        <row r="116">
          <cell r="A116" t="str">
            <v>ASAB</v>
          </cell>
          <cell r="B116" t="str">
            <v>Atlanta &amp; Saint Andrews Bay Railway Company</v>
          </cell>
        </row>
        <row r="117">
          <cell r="A117" t="str">
            <v>ASCZ</v>
          </cell>
          <cell r="B117" t="str">
            <v>American Sweetener Co.</v>
          </cell>
        </row>
        <row r="118">
          <cell r="A118" t="str">
            <v>ASML</v>
          </cell>
          <cell r="B118" t="str">
            <v>Atlanta, Stone Mountain &amp; Lithonia</v>
          </cell>
        </row>
        <row r="119">
          <cell r="A119" t="str">
            <v>ASR</v>
          </cell>
          <cell r="B119" t="str">
            <v>Allegheny Southern Railroad, Inc.</v>
          </cell>
        </row>
        <row r="120">
          <cell r="A120" t="str">
            <v>ASRW</v>
          </cell>
          <cell r="B120" t="str">
            <v>Allegheny Southern Railway</v>
          </cell>
        </row>
        <row r="121">
          <cell r="A121" t="str">
            <v>ASRY</v>
          </cell>
          <cell r="B121" t="str">
            <v>ASHLAND RAILWAY INC.</v>
          </cell>
        </row>
        <row r="122">
          <cell r="A122" t="str">
            <v>ATAX</v>
          </cell>
          <cell r="B122" t="str">
            <v>Alameda Corridor Transportation Authority</v>
          </cell>
        </row>
        <row r="123">
          <cell r="A123" t="str">
            <v>ATC</v>
          </cell>
          <cell r="B123" t="str">
            <v>Autotrain Corporation</v>
          </cell>
        </row>
        <row r="124">
          <cell r="A124" t="str">
            <v>ATCX</v>
          </cell>
          <cell r="B124" t="str">
            <v>Austin &amp; Texas Central Railroad</v>
          </cell>
        </row>
        <row r="125">
          <cell r="A125" t="str">
            <v>ATK</v>
          </cell>
          <cell r="B125" t="str">
            <v>Amtrak (National Railroad Passenger Corporation)</v>
          </cell>
        </row>
        <row r="126">
          <cell r="A126" t="str">
            <v>ATKC</v>
          </cell>
          <cell r="B126" t="str">
            <v>Amtrak (Natl RR Pass Corp-NEC)</v>
          </cell>
        </row>
        <row r="127">
          <cell r="A127" t="str">
            <v>ATL</v>
          </cell>
          <cell r="B127" t="str">
            <v>AUSTIN, TODD, &amp; LADD RAILROAD</v>
          </cell>
        </row>
        <row r="128">
          <cell r="A128" t="str">
            <v>ATLT</v>
          </cell>
          <cell r="B128" t="str">
            <v>Austin, Todd &amp; Ladd Railroad Company</v>
          </cell>
        </row>
        <row r="129">
          <cell r="A129" t="str">
            <v>ATMZ</v>
          </cell>
          <cell r="B129" t="str">
            <v>Atlas Tie Mill</v>
          </cell>
        </row>
        <row r="130">
          <cell r="A130" t="str">
            <v>ATN</v>
          </cell>
          <cell r="B130" t="str">
            <v>Alabama &amp; Tennessee River Railway LLC</v>
          </cell>
        </row>
        <row r="131">
          <cell r="A131" t="str">
            <v>ATR</v>
          </cell>
          <cell r="B131" t="str">
            <v>Alliance Terminal Railroad LLC</v>
          </cell>
        </row>
        <row r="132">
          <cell r="A132" t="str">
            <v>ATRW</v>
          </cell>
          <cell r="B132" t="str">
            <v>Anthracite Railway, Incorporated</v>
          </cell>
        </row>
        <row r="133">
          <cell r="A133" t="str">
            <v>ATSF</v>
          </cell>
          <cell r="B133" t="str">
            <v>Atchison, Topeka &amp; Santa Fe Railway Company</v>
          </cell>
        </row>
        <row r="134">
          <cell r="A134" t="str">
            <v>ATSR</v>
          </cell>
          <cell r="B134" t="str">
            <v>Affton Terminal Services, Railroad, LLC</v>
          </cell>
        </row>
        <row r="135">
          <cell r="A135" t="str">
            <v>ATW</v>
          </cell>
          <cell r="B135" t="str">
            <v>Atlantic &amp; Western Railway, L.P.</v>
          </cell>
        </row>
        <row r="136">
          <cell r="A136" t="str">
            <v>ATXZ</v>
          </cell>
          <cell r="B136" t="str">
            <v>AMETEX</v>
          </cell>
        </row>
        <row r="137">
          <cell r="A137" t="str">
            <v>AUAR</v>
          </cell>
          <cell r="B137" t="str">
            <v>Austin Area Terminal Railroad</v>
          </cell>
        </row>
        <row r="138">
          <cell r="A138" t="str">
            <v>AUEZ</v>
          </cell>
          <cell r="B138" t="str">
            <v>Aurora Coop Elevator</v>
          </cell>
        </row>
        <row r="139">
          <cell r="A139" t="str">
            <v>AUG</v>
          </cell>
          <cell r="B139" t="str">
            <v>AUGUSTA RAILROAD COMPANY</v>
          </cell>
        </row>
        <row r="140">
          <cell r="A140" t="str">
            <v>AUNW</v>
          </cell>
          <cell r="B140" t="str">
            <v xml:space="preserve">Austin &amp; Northwestern Railroad Co </v>
          </cell>
        </row>
        <row r="141">
          <cell r="A141" t="str">
            <v>AUT</v>
          </cell>
          <cell r="B141" t="str">
            <v>Autauga Northern Railroad LLC</v>
          </cell>
        </row>
        <row r="142">
          <cell r="A142" t="str">
            <v>AVL</v>
          </cell>
          <cell r="B142" t="str">
            <v>Aroostook Valley Railroad Company</v>
          </cell>
        </row>
        <row r="143">
          <cell r="A143" t="str">
            <v>AVR</v>
          </cell>
          <cell r="B143" t="str">
            <v>Allegheny Valley Railroad Company</v>
          </cell>
        </row>
        <row r="144">
          <cell r="A144" t="str">
            <v>AVRR</v>
          </cell>
          <cell r="B144" t="str">
            <v>AG Valley Railroad, LLC</v>
          </cell>
        </row>
        <row r="145">
          <cell r="A145" t="str">
            <v>AVSX</v>
          </cell>
          <cell r="B145" t="str">
            <v>Abilene &amp; Smoky Valley Railroad</v>
          </cell>
        </row>
        <row r="146">
          <cell r="A146" t="str">
            <v>AW</v>
          </cell>
          <cell r="B146" t="str">
            <v>Alan Wood Steel</v>
          </cell>
        </row>
        <row r="147">
          <cell r="A147" t="str">
            <v>AWP</v>
          </cell>
          <cell r="B147" t="str">
            <v>Atlanta And West Point Railroad Company</v>
          </cell>
        </row>
        <row r="148">
          <cell r="A148" t="str">
            <v>AWRR</v>
          </cell>
          <cell r="B148" t="str">
            <v>Austin Western Railroad</v>
          </cell>
        </row>
        <row r="149">
          <cell r="A149" t="str">
            <v>AWRY</v>
          </cell>
          <cell r="B149" t="str">
            <v>Adams-Warnock Railway, Inc.</v>
          </cell>
        </row>
        <row r="150">
          <cell r="A150" t="str">
            <v>AWW</v>
          </cell>
          <cell r="B150" t="str">
            <v>Algers, Winslow &amp; Western Railway Company</v>
          </cell>
        </row>
        <row r="151">
          <cell r="A151" t="str">
            <v>AZ</v>
          </cell>
          <cell r="B151" t="str">
            <v>Anacmain Railroad</v>
          </cell>
        </row>
        <row r="152">
          <cell r="A152" t="str">
            <v>AZCR</v>
          </cell>
          <cell r="B152" t="str">
            <v>ARIZONA CENTRAL RAILROAD, INC.</v>
          </cell>
        </row>
        <row r="153">
          <cell r="A153" t="str">
            <v>AZER</v>
          </cell>
          <cell r="B153" t="str">
            <v>Arizona Eastern Railroad</v>
          </cell>
        </row>
        <row r="154">
          <cell r="A154" t="str">
            <v>AZUC</v>
          </cell>
          <cell r="B154" t="str">
            <v>Corporation Azuca</v>
          </cell>
        </row>
        <row r="155">
          <cell r="A155" t="str">
            <v>BAP</v>
          </cell>
          <cell r="B155" t="str">
            <v>Butte, Anaconda &amp; Pacific Railroad Company</v>
          </cell>
        </row>
        <row r="156">
          <cell r="A156" t="str">
            <v>BAR</v>
          </cell>
          <cell r="B156" t="str">
            <v>Bangor &amp; Aroostook Railroad</v>
          </cell>
        </row>
        <row r="157">
          <cell r="A157" t="str">
            <v>BAWT</v>
          </cell>
          <cell r="B157" t="str">
            <v>Bayway Terminal Switching</v>
          </cell>
        </row>
        <row r="158">
          <cell r="A158" t="str">
            <v>BAYL</v>
          </cell>
          <cell r="B158" t="str">
            <v>BAY LINE RAILROAD, LLC</v>
          </cell>
        </row>
        <row r="159">
          <cell r="A159" t="str">
            <v>BB</v>
          </cell>
          <cell r="B159" t="str">
            <v>Buckingham Branch Railroad Company</v>
          </cell>
        </row>
        <row r="160">
          <cell r="A160" t="str">
            <v>BBAY</v>
          </cell>
          <cell r="B160" t="str">
            <v>BOGALUSA BAYOU RAILROAD</v>
          </cell>
        </row>
        <row r="161">
          <cell r="A161" t="str">
            <v>BBCX</v>
          </cell>
          <cell r="B161" t="str">
            <v>B &amp; B Concrete</v>
          </cell>
        </row>
        <row r="162">
          <cell r="A162" t="str">
            <v>BBZZ</v>
          </cell>
          <cell r="B162" t="str">
            <v>BBZZ Industry/Company</v>
          </cell>
        </row>
        <row r="163">
          <cell r="A163" t="str">
            <v>BC</v>
          </cell>
          <cell r="B163" t="str">
            <v>Boise Cascade Corporation</v>
          </cell>
        </row>
        <row r="164">
          <cell r="A164" t="str">
            <v>BCCQ</v>
          </cell>
          <cell r="B164" t="str">
            <v>BRANDYWINE COMPOUND COMPANY</v>
          </cell>
        </row>
        <row r="165">
          <cell r="A165" t="str">
            <v>BCEX</v>
          </cell>
          <cell r="B165" t="str">
            <v>Butler County Economic Development</v>
          </cell>
        </row>
        <row r="166">
          <cell r="A166" t="str">
            <v>BCG</v>
          </cell>
          <cell r="B166" t="str">
            <v>BUFFALO CREEK AND GAULEY</v>
          </cell>
        </row>
        <row r="167">
          <cell r="A167" t="str">
            <v>BCK</v>
          </cell>
          <cell r="B167" t="str">
            <v>Buffalo Creek Railroad</v>
          </cell>
        </row>
        <row r="168">
          <cell r="A168" t="str">
            <v>BCLR</v>
          </cell>
          <cell r="B168" t="str">
            <v>Bay Colony Railroad</v>
          </cell>
        </row>
        <row r="169">
          <cell r="A169" t="str">
            <v>BCMZ</v>
          </cell>
          <cell r="B169" t="str">
            <v>Brushy Creek Mine</v>
          </cell>
        </row>
        <row r="170">
          <cell r="A170" t="str">
            <v>BCR</v>
          </cell>
          <cell r="B170" t="str">
            <v>Bay Coast Railroad</v>
          </cell>
        </row>
        <row r="171">
          <cell r="A171" t="str">
            <v>BCRR</v>
          </cell>
          <cell r="B171" t="str">
            <v>Buckeye Central Scenic Railroad</v>
          </cell>
        </row>
        <row r="172">
          <cell r="A172" t="str">
            <v>BCRY</v>
          </cell>
          <cell r="B172" t="str">
            <v>BERKSHIRE SCENIC RAILWAY MUSEUM, INC.</v>
          </cell>
        </row>
        <row r="173">
          <cell r="A173" t="str">
            <v>BDLZ</v>
          </cell>
          <cell r="B173" t="str">
            <v>Badger Lumber</v>
          </cell>
        </row>
        <row r="174">
          <cell r="A174" t="str">
            <v>BDR</v>
          </cell>
          <cell r="B174" t="str">
            <v>Baltimore Industrial Railroad</v>
          </cell>
        </row>
        <row r="175">
          <cell r="A175" t="str">
            <v>BDRV</v>
          </cell>
          <cell r="B175" t="str">
            <v>BELVEDERE &amp; DELAWARE RIVER RWY</v>
          </cell>
        </row>
        <row r="176">
          <cell r="A176" t="str">
            <v>BDTL</v>
          </cell>
          <cell r="B176" t="str">
            <v>Ballard Terminal Railroad Co LLC</v>
          </cell>
        </row>
        <row r="177">
          <cell r="A177" t="str">
            <v>BDW</v>
          </cell>
          <cell r="B177" t="str">
            <v>BIGHORN DIVIDE &amp; WYOMING RAILROAD, INC.</v>
          </cell>
        </row>
        <row r="178">
          <cell r="A178" t="str">
            <v>BEDT</v>
          </cell>
          <cell r="B178" t="str">
            <v>Brooklyn Eastern District Terminal Railroad</v>
          </cell>
        </row>
        <row r="179">
          <cell r="A179" t="str">
            <v>BEDZ</v>
          </cell>
          <cell r="B179" t="str">
            <v>Bedford Co.</v>
          </cell>
        </row>
        <row r="180">
          <cell r="A180" t="str">
            <v>BEEM</v>
          </cell>
          <cell r="B180" t="str">
            <v>Beech Mountain Railroad Company</v>
          </cell>
        </row>
        <row r="181">
          <cell r="A181" t="str">
            <v>BEGX</v>
          </cell>
          <cell r="B181" t="str">
            <v>Big Eagle Rail LLC - Wilsonville Operations</v>
          </cell>
        </row>
        <row r="182">
          <cell r="A182" t="str">
            <v>BEKZ</v>
          </cell>
          <cell r="B182" t="str">
            <v>B. E. K. Contractors</v>
          </cell>
        </row>
        <row r="183">
          <cell r="A183" t="str">
            <v>BERR</v>
          </cell>
          <cell r="B183" t="str">
            <v>Buckeye Terminal</v>
          </cell>
        </row>
        <row r="184">
          <cell r="A184" t="str">
            <v>BERX</v>
          </cell>
          <cell r="B184" t="str">
            <v>B &amp; E Railroad</v>
          </cell>
        </row>
        <row r="185">
          <cell r="A185" t="str">
            <v>BFC</v>
          </cell>
          <cell r="B185" t="str">
            <v>Bellefonte Central Railroad Company</v>
          </cell>
        </row>
        <row r="186">
          <cell r="A186" t="str">
            <v>BFJR</v>
          </cell>
          <cell r="B186" t="str">
            <v>BRILLION &amp; FOREST JUNCTION RAILROAD COMPANY</v>
          </cell>
        </row>
        <row r="187">
          <cell r="A187" t="str">
            <v>BFRD</v>
          </cell>
          <cell r="B187" t="str">
            <v>Bradford Steam Railroad</v>
          </cell>
        </row>
        <row r="188">
          <cell r="A188" t="str">
            <v>BFRR</v>
          </cell>
          <cell r="B188" t="str">
            <v>BIG FOUR TERMINAL RAILROAD LLC</v>
          </cell>
        </row>
        <row r="189">
          <cell r="A189" t="str">
            <v>BFT</v>
          </cell>
          <cell r="B189" t="str">
            <v>Big Four Terminal Railroad, LLC</v>
          </cell>
        </row>
        <row r="190">
          <cell r="A190" t="str">
            <v>BGCM</v>
          </cell>
          <cell r="B190" t="str">
            <v>BG &amp; CM Railroad</v>
          </cell>
        </row>
        <row r="191">
          <cell r="A191" t="str">
            <v>BGEX</v>
          </cell>
          <cell r="B191" t="str">
            <v>Big Eagle Rail LLC</v>
          </cell>
        </row>
        <row r="192">
          <cell r="A192" t="str">
            <v>BGKX</v>
          </cell>
          <cell r="B192" t="str">
            <v>Belton Grandview and Kansas City Railroad Co.</v>
          </cell>
        </row>
        <row r="193">
          <cell r="A193" t="str">
            <v>BGS</v>
          </cell>
          <cell r="B193" t="str">
            <v>Big Sky Rail Corp</v>
          </cell>
        </row>
        <row r="194">
          <cell r="A194" t="str">
            <v>BGT</v>
          </cell>
          <cell r="B194" t="str">
            <v>BlackGold Terminals</v>
          </cell>
        </row>
        <row r="195">
          <cell r="A195" t="str">
            <v>BH</v>
          </cell>
          <cell r="B195" t="str">
            <v>BATH &amp; HAMMONDSPORT RWY CO.</v>
          </cell>
        </row>
        <row r="196">
          <cell r="A196" t="str">
            <v>BHC</v>
          </cell>
          <cell r="B196" t="str">
            <v>Black Hills Central Railroad</v>
          </cell>
        </row>
        <row r="197">
          <cell r="A197" t="str">
            <v>BHP</v>
          </cell>
          <cell r="B197" t="str">
            <v xml:space="preserve">BHP Nevada Railroad Company </v>
          </cell>
        </row>
        <row r="198">
          <cell r="A198" t="str">
            <v>BHR</v>
          </cell>
          <cell r="B198" t="str">
            <v>Brookhaven Rail, LLC</v>
          </cell>
        </row>
        <row r="199">
          <cell r="A199" t="str">
            <v>BHRQ</v>
          </cell>
          <cell r="B199" t="str">
            <v>Bootheel Regional Rail Corp</v>
          </cell>
        </row>
        <row r="200">
          <cell r="A200" t="str">
            <v>BHRR</v>
          </cell>
          <cell r="B200" t="str">
            <v>Birmingham Terminal Railway LLC</v>
          </cell>
        </row>
        <row r="201">
          <cell r="A201" t="str">
            <v>BHRX</v>
          </cell>
          <cell r="B201" t="str">
            <v>Bellefonte Historical Railroad Society</v>
          </cell>
        </row>
        <row r="202">
          <cell r="A202" t="str">
            <v>BHWY</v>
          </cell>
          <cell r="B202" t="str">
            <v>Boot Hill and Western Railroad</v>
          </cell>
        </row>
        <row r="203">
          <cell r="A203" t="str">
            <v>BHX</v>
          </cell>
          <cell r="B203" t="str">
            <v>B&amp;H Rail Corp</v>
          </cell>
        </row>
        <row r="204">
          <cell r="A204" t="str">
            <v>BIDZ</v>
          </cell>
          <cell r="B204" t="str">
            <v>Berwick Industrial Development Association</v>
          </cell>
        </row>
        <row r="205">
          <cell r="A205" t="str">
            <v>BIR</v>
          </cell>
          <cell r="B205" t="str">
            <v>Blairsville And Indiana Railroad</v>
          </cell>
        </row>
        <row r="206">
          <cell r="A206" t="str">
            <v>BIRR</v>
          </cell>
          <cell r="B206" t="str">
            <v>Bellingham International Railroad LLC</v>
          </cell>
        </row>
        <row r="207">
          <cell r="A207" t="str">
            <v>BIRZ</v>
          </cell>
          <cell r="B207" t="str">
            <v>BIRMINGHAM STEEL CORPORATION</v>
          </cell>
        </row>
        <row r="208">
          <cell r="A208" t="str">
            <v>BITY</v>
          </cell>
          <cell r="B208" t="str">
            <v>BRISTOL INDUSTRIAL TERM RWY</v>
          </cell>
        </row>
        <row r="209">
          <cell r="A209" t="str">
            <v>BJRR</v>
          </cell>
          <cell r="B209" t="str">
            <v>Baja California Railroad Inc.</v>
          </cell>
        </row>
        <row r="210">
          <cell r="A210" t="str">
            <v>BJRY</v>
          </cell>
          <cell r="B210" t="str">
            <v>Burlington Junction Railway</v>
          </cell>
        </row>
        <row r="211">
          <cell r="A211" t="str">
            <v>BKRR</v>
          </cell>
          <cell r="B211" t="str">
            <v>Batten Kill Railroad</v>
          </cell>
        </row>
        <row r="212">
          <cell r="A212" t="str">
            <v>BL</v>
          </cell>
          <cell r="B212" t="str">
            <v>Butte Livestock Feeding Company</v>
          </cell>
        </row>
        <row r="213">
          <cell r="A213" t="str">
            <v>BLA</v>
          </cell>
          <cell r="B213" t="str">
            <v>Baltimore &amp; Annapolis Railroad Company</v>
          </cell>
        </row>
        <row r="214">
          <cell r="A214" t="str">
            <v>BLE</v>
          </cell>
          <cell r="B214" t="str">
            <v>Bessemer &amp; Lake Erie Railroad Company</v>
          </cell>
        </row>
        <row r="215">
          <cell r="A215" t="str">
            <v>BLF</v>
          </cell>
          <cell r="B215" t="str">
            <v>Brightline Train</v>
          </cell>
        </row>
        <row r="216">
          <cell r="A216" t="str">
            <v>BLMR</v>
          </cell>
          <cell r="B216" t="str">
            <v xml:space="preserve">BLUE MOUNTAIN RAILROAD, INCORPORATED </v>
          </cell>
        </row>
        <row r="217">
          <cell r="A217" t="str">
            <v>BLOL</v>
          </cell>
          <cell r="B217" t="str">
            <v>Bloomer Shippers Connecting Railroad Company</v>
          </cell>
        </row>
        <row r="218">
          <cell r="A218" t="str">
            <v>BLR</v>
          </cell>
          <cell r="B218" t="str">
            <v>BLACKLANDS RAILROAD</v>
          </cell>
        </row>
        <row r="219">
          <cell r="A219" t="str">
            <v>BLRH</v>
          </cell>
          <cell r="B219" t="str">
            <v>Beaver Lawrence Railway HIstorical Society</v>
          </cell>
        </row>
        <row r="220">
          <cell r="A220" t="str">
            <v>BLRR</v>
          </cell>
          <cell r="B220" t="str">
            <v>Bee Line Railroad, Inc.</v>
          </cell>
        </row>
        <row r="221">
          <cell r="A221" t="str">
            <v>BLRX</v>
          </cell>
          <cell r="B221" t="str">
            <v>Blue Ridge Scenic Railway</v>
          </cell>
        </row>
        <row r="222">
          <cell r="A222" t="str">
            <v>BLU</v>
          </cell>
          <cell r="B222" t="str">
            <v>BLUE RIDGE SOUTHERN RAILROAD</v>
          </cell>
        </row>
        <row r="223">
          <cell r="A223" t="str">
            <v>BM</v>
          </cell>
          <cell r="B223" t="str">
            <v>Boston &amp; Maine Corporation</v>
          </cell>
        </row>
        <row r="224">
          <cell r="A224" t="str">
            <v>BMB</v>
          </cell>
          <cell r="B224" t="str">
            <v>Brownville And Matamoros Bridge Company</v>
          </cell>
        </row>
        <row r="225">
          <cell r="A225" t="str">
            <v>BMCX</v>
          </cell>
          <cell r="B225" t="str">
            <v>Bluewater Michigan Chapter, Inc.</v>
          </cell>
        </row>
        <row r="226">
          <cell r="A226" t="str">
            <v>BMH</v>
          </cell>
          <cell r="B226" t="str">
            <v>Beaufort &amp; Morehead Railway Incorporated</v>
          </cell>
        </row>
        <row r="227">
          <cell r="A227" t="str">
            <v>BMIX</v>
          </cell>
          <cell r="B227" t="str">
            <v>Badger Mining Company</v>
          </cell>
        </row>
        <row r="228">
          <cell r="A228" t="str">
            <v>BML</v>
          </cell>
          <cell r="B228" t="str">
            <v>Belfast &amp; Moosehead Lake Railroad Company</v>
          </cell>
        </row>
        <row r="229">
          <cell r="A229" t="str">
            <v>BMLP</v>
          </cell>
          <cell r="B229" t="str">
            <v>Black Mesa And Lake Powell Railroad</v>
          </cell>
        </row>
        <row r="230">
          <cell r="A230" t="str">
            <v>BMRG</v>
          </cell>
          <cell r="B230" t="str">
            <v>Blue Mountain &amp; Reading Railroad</v>
          </cell>
        </row>
        <row r="231">
          <cell r="A231" t="str">
            <v>BMRX</v>
          </cell>
          <cell r="B231" t="str">
            <v>BLUE MOUNTAIN RAILROAD COMPANY</v>
          </cell>
        </row>
        <row r="232">
          <cell r="A232" t="str">
            <v>BMS</v>
          </cell>
          <cell r="B232" t="str">
            <v>BERLIN MILLS RAILWAY</v>
          </cell>
        </row>
        <row r="233">
          <cell r="A233" t="str">
            <v>BMTR</v>
          </cell>
          <cell r="B233" t="str">
            <v>BLUE MOUNTAIN &amp; READING RAILROAD</v>
          </cell>
        </row>
        <row r="234">
          <cell r="A234" t="str">
            <v>BN</v>
          </cell>
          <cell r="B234" t="str">
            <v>Burlington Northern Railroad Company</v>
          </cell>
        </row>
        <row r="235">
          <cell r="A235" t="str">
            <v>BNBZ</v>
          </cell>
          <cell r="B235" t="str">
            <v>Bethleham Nut And Bolt Company</v>
          </cell>
        </row>
        <row r="236">
          <cell r="A236" t="str">
            <v>BNG</v>
          </cell>
          <cell r="B236" t="str">
            <v>Blackwell Northern Gateway Railroad Company</v>
          </cell>
        </row>
        <row r="237">
          <cell r="A237" t="str">
            <v>BNHX</v>
          </cell>
          <cell r="B237" t="str">
            <v>Burlington Northern Hub Center</v>
          </cell>
        </row>
        <row r="238">
          <cell r="A238" t="str">
            <v>BNNS</v>
          </cell>
          <cell r="B238" t="str">
            <v>BNSF-NSCR</v>
          </cell>
        </row>
        <row r="239">
          <cell r="A239" t="str">
            <v>BNR</v>
          </cell>
          <cell r="B239" t="str">
            <v>Blackwell and Northern Railway Cmpany Inc., The</v>
          </cell>
        </row>
        <row r="240">
          <cell r="A240" t="str">
            <v>BNSF</v>
          </cell>
          <cell r="B240" t="str">
            <v>BNSF Railway Company</v>
          </cell>
        </row>
        <row r="241">
          <cell r="A241" t="str">
            <v>BNSO</v>
          </cell>
          <cell r="B241" t="str">
            <v>Burlington Northern Santa Fe Suburban Operations</v>
          </cell>
        </row>
        <row r="242">
          <cell r="A242" t="str">
            <v>BO</v>
          </cell>
          <cell r="B242" t="str">
            <v>Baltimore And Ohio Railroad Company</v>
          </cell>
        </row>
        <row r="243">
          <cell r="A243" t="str">
            <v>BOCT</v>
          </cell>
          <cell r="B243" t="str">
            <v>Baltimore &amp; Ohio Chicago Terminal Railroad Company</v>
          </cell>
        </row>
        <row r="244">
          <cell r="A244" t="str">
            <v>BOMX</v>
          </cell>
          <cell r="B244" t="str">
            <v>BALTIMORE &amp; OHIO RAILROD MUSEUM</v>
          </cell>
        </row>
        <row r="245">
          <cell r="A245" t="str">
            <v>BONZ</v>
          </cell>
          <cell r="B245" t="str">
            <v>BOWATER NEWSPRINT</v>
          </cell>
        </row>
        <row r="246">
          <cell r="A246" t="str">
            <v>BOP</v>
          </cell>
          <cell r="B246" t="str">
            <v>Border Pacific Railroad</v>
          </cell>
        </row>
        <row r="247">
          <cell r="A247" t="str">
            <v>BPRR</v>
          </cell>
          <cell r="B247" t="str">
            <v>Buffalo &amp; Pittsburgh Railroad, Incorporated</v>
          </cell>
        </row>
        <row r="248">
          <cell r="A248" t="str">
            <v>BR</v>
          </cell>
          <cell r="B248" t="str">
            <v>Bradford Industrial Rail, Incorporated</v>
          </cell>
        </row>
        <row r="249">
          <cell r="A249" t="str">
            <v>BRAN</v>
          </cell>
          <cell r="B249" t="str">
            <v>Brandon Corporation</v>
          </cell>
        </row>
        <row r="250">
          <cell r="A250" t="str">
            <v>BRC</v>
          </cell>
          <cell r="B250" t="str">
            <v>Belt Railway Company Of Chicago</v>
          </cell>
        </row>
        <row r="251">
          <cell r="A251" t="str">
            <v>BRFD</v>
          </cell>
          <cell r="B251" t="str">
            <v>BRANFORD STEAM RAILROAD</v>
          </cell>
        </row>
        <row r="252">
          <cell r="A252" t="str">
            <v>BRG</v>
          </cell>
          <cell r="B252" t="str">
            <v>BROWNSVILLE &amp; RIO GRANDE INTERNATIONAL RAILROAD</v>
          </cell>
        </row>
        <row r="253">
          <cell r="A253" t="str">
            <v>BRLZ</v>
          </cell>
          <cell r="B253" t="str">
            <v>Brockway Lead</v>
          </cell>
        </row>
        <row r="254">
          <cell r="A254" t="str">
            <v>BRMI</v>
          </cell>
          <cell r="B254" t="str">
            <v>BLUEGRASS RAILROAD MUSEUM, INC.</v>
          </cell>
        </row>
        <row r="255">
          <cell r="A255" t="str">
            <v>BROZ</v>
          </cell>
          <cell r="B255" t="str">
            <v>Brown And Root Coorporation</v>
          </cell>
        </row>
        <row r="256">
          <cell r="A256" t="str">
            <v>BRR</v>
          </cell>
          <cell r="B256" t="str">
            <v>Belton Railroad Company</v>
          </cell>
        </row>
        <row r="257">
          <cell r="A257" t="str">
            <v>BRRC</v>
          </cell>
          <cell r="B257" t="str">
            <v>BORINSTEIN RAILROAD COMPANY</v>
          </cell>
        </row>
        <row r="258">
          <cell r="A258" t="str">
            <v>BRRX</v>
          </cell>
          <cell r="B258" t="str">
            <v>Blue Rapids Railway</v>
          </cell>
        </row>
        <row r="259">
          <cell r="A259" t="str">
            <v>BRS</v>
          </cell>
          <cell r="B259" t="str">
            <v>Baton Rouge Southern Railroad</v>
          </cell>
        </row>
        <row r="260">
          <cell r="A260" t="str">
            <v>BRSX</v>
          </cell>
          <cell r="B260" t="str">
            <v>Branson Scenic Railway</v>
          </cell>
        </row>
        <row r="261">
          <cell r="A261" t="str">
            <v>BRW</v>
          </cell>
          <cell r="B261" t="str">
            <v>Black River &amp; Western Railroad</v>
          </cell>
        </row>
        <row r="262">
          <cell r="A262" t="str">
            <v>BS</v>
          </cell>
          <cell r="B262" t="str">
            <v>BIRMINGHAM SOUTHERN RAILROAD</v>
          </cell>
        </row>
        <row r="263">
          <cell r="A263" t="str">
            <v>BSB</v>
          </cell>
          <cell r="B263" t="str">
            <v>BETHLEMHEM STEEL CORPORATION</v>
          </cell>
        </row>
        <row r="264">
          <cell r="A264" t="str">
            <v>BSCZ</v>
          </cell>
          <cell r="B264" t="str">
            <v>BULK STORAGE CO.</v>
          </cell>
        </row>
        <row r="265">
          <cell r="A265" t="str">
            <v>BSDA</v>
          </cell>
          <cell r="B265" t="str">
            <v>BI-STATE DEVELOPMENT AGENCY, ST. LOUIS</v>
          </cell>
        </row>
        <row r="266">
          <cell r="A266" t="str">
            <v>BSFX</v>
          </cell>
          <cell r="B266" t="str">
            <v>Big South Fork Scenic Railway</v>
          </cell>
        </row>
        <row r="267">
          <cell r="A267" t="str">
            <v>BSLQ</v>
          </cell>
          <cell r="B267" t="str">
            <v>BLACKSTONE LUMBER</v>
          </cell>
        </row>
        <row r="268">
          <cell r="A268" t="str">
            <v>BSLR</v>
          </cell>
          <cell r="B268" t="str">
            <v>Burlington Short Line</v>
          </cell>
        </row>
        <row r="269">
          <cell r="A269" t="str">
            <v>BSOR</v>
          </cell>
          <cell r="B269" t="str">
            <v>BUFFALO SOUTHERN RAILROAD, INC.</v>
          </cell>
        </row>
        <row r="270">
          <cell r="A270" t="str">
            <v>BSR</v>
          </cell>
          <cell r="B270" t="str">
            <v>Big Spring Rail System, Inc.</v>
          </cell>
        </row>
        <row r="271">
          <cell r="A271" t="str">
            <v>BSRX</v>
          </cell>
          <cell r="B271" t="str">
            <v>Brandywine Scenic Railroad Company</v>
          </cell>
        </row>
        <row r="272">
          <cell r="A272" t="str">
            <v>BSS</v>
          </cell>
          <cell r="B272" t="str">
            <v>BETHLEHEM STEEL CORPORATION</v>
          </cell>
        </row>
        <row r="273">
          <cell r="A273" t="str">
            <v>BSV</v>
          </cell>
          <cell r="B273" t="str">
            <v>Boone Scenic Valley  Railway</v>
          </cell>
        </row>
        <row r="274">
          <cell r="A274" t="str">
            <v>BSVY</v>
          </cell>
          <cell r="B274" t="str">
            <v>Boone Scenic Valley</v>
          </cell>
        </row>
        <row r="275">
          <cell r="A275" t="str">
            <v>BT</v>
          </cell>
          <cell r="B275" t="str">
            <v>Birmingham Terminal Company</v>
          </cell>
        </row>
        <row r="276">
          <cell r="A276" t="str">
            <v>BTC</v>
          </cell>
          <cell r="B276" t="str">
            <v>Boston Terminal Company</v>
          </cell>
        </row>
        <row r="277">
          <cell r="A277" t="str">
            <v>BTCO</v>
          </cell>
          <cell r="B277" t="str">
            <v>Brewer &amp; Taylor Co.</v>
          </cell>
        </row>
        <row r="278">
          <cell r="A278" t="str">
            <v>BTR</v>
          </cell>
          <cell r="B278" t="str">
            <v>Boundary Trail Railway Company Inc.</v>
          </cell>
        </row>
        <row r="279">
          <cell r="A279" t="str">
            <v>BVRR</v>
          </cell>
          <cell r="B279" t="str">
            <v>Boise Valley Railroad, LLC</v>
          </cell>
        </row>
        <row r="280">
          <cell r="A280" t="str">
            <v>BVRY</v>
          </cell>
          <cell r="B280" t="str">
            <v>Brandywine Valley Railroad Company</v>
          </cell>
        </row>
        <row r="281">
          <cell r="A281" t="str">
            <v>BVS</v>
          </cell>
          <cell r="B281" t="str">
            <v>Bevier &amp; Southern Railroad Company</v>
          </cell>
        </row>
        <row r="282">
          <cell r="A282" t="str">
            <v>BWDX</v>
          </cell>
          <cell r="B282" t="str">
            <v>Broadway Dinner Train</v>
          </cell>
        </row>
        <row r="283">
          <cell r="A283" t="str">
            <v>BWZ</v>
          </cell>
          <cell r="B283" t="str">
            <v>BANKHEAD WELDING</v>
          </cell>
        </row>
        <row r="284">
          <cell r="A284" t="str">
            <v>BXN</v>
          </cell>
          <cell r="B284" t="str">
            <v>Bauxite &amp; Northern Railway Company</v>
          </cell>
        </row>
        <row r="285">
          <cell r="A285" t="str">
            <v>BYCX</v>
          </cell>
          <cell r="B285" t="str">
            <v>BATTLEGROUND, YACOLT &amp; CHELATCHIE PRAIRIE RAILROAD</v>
          </cell>
        </row>
        <row r="286">
          <cell r="A286" t="str">
            <v>BYSR</v>
          </cell>
          <cell r="B286" t="str">
            <v>Byesville Scenic Railway</v>
          </cell>
        </row>
        <row r="287">
          <cell r="A287" t="str">
            <v>CA</v>
          </cell>
          <cell r="B287" t="str">
            <v>Chesapeake &amp; Albemarle Railroad Company</v>
          </cell>
        </row>
        <row r="288">
          <cell r="A288" t="str">
            <v>CABZ</v>
          </cell>
          <cell r="B288" t="str">
            <v>Calumet Business Center</v>
          </cell>
        </row>
        <row r="289">
          <cell r="A289" t="str">
            <v>CACI</v>
          </cell>
          <cell r="B289" t="str">
            <v>Cactus Feeders Inc.</v>
          </cell>
        </row>
        <row r="290">
          <cell r="A290" t="str">
            <v>CACV</v>
          </cell>
          <cell r="B290" t="str">
            <v xml:space="preserve">Cooperstown &amp; Charlotte Valley RWY Corp </v>
          </cell>
        </row>
        <row r="291">
          <cell r="A291" t="str">
            <v>CAD</v>
          </cell>
          <cell r="B291" t="str">
            <v>Cadiz Railroad Company</v>
          </cell>
        </row>
        <row r="292">
          <cell r="A292" t="str">
            <v>CADX</v>
          </cell>
          <cell r="B292" t="str">
            <v>Can Do, Incorporated</v>
          </cell>
        </row>
        <row r="293">
          <cell r="A293" t="str">
            <v>CAEG</v>
          </cell>
          <cell r="B293" t="str">
            <v>Coffeen and Western Railroad, The</v>
          </cell>
        </row>
        <row r="294">
          <cell r="A294" t="str">
            <v>CAGY</v>
          </cell>
          <cell r="B294" t="str">
            <v>Columbus &amp; Greenville Railway Company</v>
          </cell>
        </row>
        <row r="295">
          <cell r="A295" t="str">
            <v>CALA</v>
          </cell>
          <cell r="B295" t="str">
            <v>Carolina Southern Railroad Company, The</v>
          </cell>
        </row>
        <row r="296">
          <cell r="A296" t="str">
            <v>CALX</v>
          </cell>
          <cell r="B296" t="str">
            <v>Caddo, Antonine And Little Missouri</v>
          </cell>
        </row>
        <row r="297">
          <cell r="A297" t="str">
            <v>CAMD</v>
          </cell>
          <cell r="B297" t="str">
            <v>Camden &amp; Southern Railroad. Inc.</v>
          </cell>
        </row>
        <row r="298">
          <cell r="A298" t="str">
            <v>CAMY</v>
          </cell>
          <cell r="B298" t="str">
            <v>Camp Chase Railway Co., LLC</v>
          </cell>
        </row>
        <row r="299">
          <cell r="A299" t="str">
            <v>CARR</v>
          </cell>
          <cell r="B299" t="str">
            <v>CARROLLTON RAILROAD</v>
          </cell>
        </row>
        <row r="300">
          <cell r="A300" t="str">
            <v>CASO</v>
          </cell>
          <cell r="B300" t="str">
            <v>CANADA SOUTHERN RAILWAY</v>
          </cell>
        </row>
        <row r="301">
          <cell r="A301" t="str">
            <v>CASS</v>
          </cell>
          <cell r="B301" t="str">
            <v>Cass Scenic</v>
          </cell>
        </row>
        <row r="302">
          <cell r="A302" t="str">
            <v>CATS</v>
          </cell>
          <cell r="B302" t="str">
            <v>Charlotte Area Transit System</v>
          </cell>
        </row>
        <row r="303">
          <cell r="A303" t="str">
            <v>CAWX</v>
          </cell>
          <cell r="B303" t="str">
            <v>City Of Atlanta Waterworks</v>
          </cell>
        </row>
        <row r="304">
          <cell r="A304" t="str">
            <v>CBC</v>
          </cell>
          <cell r="B304" t="str">
            <v>Chemin De Fer Baie Des Chaleurs Inc</v>
          </cell>
        </row>
        <row r="305">
          <cell r="A305" t="str">
            <v>CBCX</v>
          </cell>
          <cell r="B305" t="str">
            <v>Columbia Business Center</v>
          </cell>
        </row>
        <row r="306">
          <cell r="A306" t="str">
            <v>CBFX</v>
          </cell>
          <cell r="B306" t="str">
            <v>City of Bakersfield-Amtrak</v>
          </cell>
        </row>
        <row r="307">
          <cell r="A307" t="str">
            <v>CBGR</v>
          </cell>
          <cell r="B307" t="str">
            <v>Council Bluffs Railway Company</v>
          </cell>
        </row>
        <row r="308">
          <cell r="A308" t="str">
            <v>CBL</v>
          </cell>
          <cell r="B308" t="str">
            <v>Conemaugh &amp; Black Lick Railroad Company</v>
          </cell>
        </row>
        <row r="309">
          <cell r="A309" t="str">
            <v>CBLZ</v>
          </cell>
          <cell r="B309" t="str">
            <v>Commencement Bay LBR</v>
          </cell>
        </row>
        <row r="310">
          <cell r="A310" t="str">
            <v>CBNS</v>
          </cell>
          <cell r="B310" t="str">
            <v>Cape Breton &amp; Central Nova Scotia Railway</v>
          </cell>
        </row>
        <row r="311">
          <cell r="A311" t="str">
            <v>CBOA</v>
          </cell>
          <cell r="B311" t="str">
            <v>Council Bluffs &amp; Ottumwa Railway, Incorporated</v>
          </cell>
        </row>
        <row r="312">
          <cell r="A312" t="str">
            <v>CBR</v>
          </cell>
          <cell r="B312" t="str">
            <v>Coos Bay Rail Link</v>
          </cell>
        </row>
        <row r="313">
          <cell r="A313" t="str">
            <v>CBRM</v>
          </cell>
          <cell r="B313" t="str">
            <v>Chillicothe-Brunswick Rail Maintenance Authority</v>
          </cell>
        </row>
        <row r="314">
          <cell r="A314" t="str">
            <v>CBRR</v>
          </cell>
          <cell r="B314" t="str">
            <v>Central Branch Railroad</v>
          </cell>
        </row>
        <row r="315">
          <cell r="A315" t="str">
            <v>CBRW</v>
          </cell>
          <cell r="B315" t="str">
            <v>COLUMBIA BASIN RAILROAD, INC.</v>
          </cell>
        </row>
        <row r="316">
          <cell r="A316" t="str">
            <v>CBRX</v>
          </cell>
          <cell r="B316" t="str">
            <v>Cbec Railway, Inc.</v>
          </cell>
        </row>
        <row r="317">
          <cell r="A317" t="str">
            <v>CBRY</v>
          </cell>
          <cell r="B317" t="str">
            <v>COPPER BASIN RAILWAY, INC.</v>
          </cell>
        </row>
        <row r="318">
          <cell r="A318" t="str">
            <v>CBYN</v>
          </cell>
          <cell r="B318" t="str">
            <v>Crosbyton Railroad Company</v>
          </cell>
        </row>
        <row r="319">
          <cell r="A319" t="str">
            <v>CC</v>
          </cell>
          <cell r="B319" t="str">
            <v>Chicago, Central &amp; Pacific Railroad Company</v>
          </cell>
        </row>
        <row r="320">
          <cell r="A320" t="str">
            <v>CC&amp;O</v>
          </cell>
          <cell r="B320" t="str">
            <v>CC&amp;O Industry</v>
          </cell>
        </row>
        <row r="321">
          <cell r="A321" t="str">
            <v>CCCL</v>
          </cell>
          <cell r="B321" t="str">
            <v>Connecticut Central Railroad</v>
          </cell>
        </row>
        <row r="322">
          <cell r="A322" t="str">
            <v>CCCX</v>
          </cell>
          <cell r="B322" t="str">
            <v>Cape Cod Central</v>
          </cell>
        </row>
        <row r="323">
          <cell r="A323" t="str">
            <v>CCET</v>
          </cell>
          <cell r="B323" t="str">
            <v>CCET, LLC</v>
          </cell>
        </row>
        <row r="324">
          <cell r="A324" t="str">
            <v>CCEX</v>
          </cell>
          <cell r="B324" t="str">
            <v>Colorado Central Railroad</v>
          </cell>
        </row>
        <row r="325">
          <cell r="A325" t="str">
            <v>CCFZ</v>
          </cell>
          <cell r="B325" t="str">
            <v>Clay Center Farmers Elevator</v>
          </cell>
        </row>
        <row r="326">
          <cell r="A326" t="str">
            <v>CCGD</v>
          </cell>
          <cell r="B326" t="str">
            <v>City of Cape Girardeau</v>
          </cell>
        </row>
        <row r="327">
          <cell r="A327" t="str">
            <v>CCGZ</v>
          </cell>
          <cell r="B327" t="str">
            <v>Cisco Co-Op Grain</v>
          </cell>
        </row>
        <row r="328">
          <cell r="A328" t="str">
            <v>CCH</v>
          </cell>
          <cell r="B328" t="str">
            <v>Cape Cod And Hyannis</v>
          </cell>
        </row>
        <row r="329">
          <cell r="A329" t="str">
            <v>CCHA</v>
          </cell>
          <cell r="B329" t="str">
            <v>Columbus &amp; Chattahoochee Railroad, Inc.</v>
          </cell>
        </row>
        <row r="330">
          <cell r="A330" t="str">
            <v>CCKY</v>
          </cell>
          <cell r="B330" t="str">
            <v>Chattooga &amp; Chickamauga Railroad</v>
          </cell>
        </row>
        <row r="331">
          <cell r="A331" t="str">
            <v>CCO</v>
          </cell>
          <cell r="B331" t="str">
            <v>Clinchfield Railroad</v>
          </cell>
        </row>
        <row r="332">
          <cell r="A332" t="str">
            <v>CCOX</v>
          </cell>
          <cell r="B332" t="str">
            <v>Coal Supply Corporation</v>
          </cell>
        </row>
        <row r="333">
          <cell r="A333" t="str">
            <v>CCPN</v>
          </cell>
          <cell r="B333" t="str">
            <v>CORPUS CHRISTI TERMINAL RAILROAD</v>
          </cell>
        </row>
        <row r="334">
          <cell r="A334" t="str">
            <v>CCPR</v>
          </cell>
          <cell r="B334" t="str">
            <v>Chelatchie Prairie Railroad Company</v>
          </cell>
        </row>
        <row r="335">
          <cell r="A335" t="str">
            <v>CCR</v>
          </cell>
          <cell r="B335" t="str">
            <v>Corinth &amp; Counce Railroad Company</v>
          </cell>
        </row>
        <row r="336">
          <cell r="A336" t="str">
            <v>CCRA</v>
          </cell>
          <cell r="B336" t="str">
            <v>Camp Chase Industrial Railroad Corp</v>
          </cell>
        </row>
        <row r="337">
          <cell r="A337" t="str">
            <v>CCRC</v>
          </cell>
          <cell r="B337" t="str">
            <v>CALTRAIN COMMUTER RAILROAD COMPANY</v>
          </cell>
        </row>
        <row r="338">
          <cell r="A338" t="str">
            <v>CCRI</v>
          </cell>
          <cell r="B338" t="str">
            <v>CARSON COLORADO RAILWAY, INC</v>
          </cell>
        </row>
        <row r="339">
          <cell r="A339" t="str">
            <v>CCRL</v>
          </cell>
          <cell r="B339" t="str">
            <v>Cleveland Commercial Railroad Company, LLC</v>
          </cell>
        </row>
        <row r="340">
          <cell r="A340" t="str">
            <v>CCRR</v>
          </cell>
          <cell r="B340" t="str">
            <v>Claremont Concord Railroad Corporation</v>
          </cell>
        </row>
        <row r="341">
          <cell r="A341" t="str">
            <v>CCRX</v>
          </cell>
          <cell r="B341" t="str">
            <v>Cape Cod Railroad</v>
          </cell>
        </row>
        <row r="342">
          <cell r="A342" t="str">
            <v>CCRY</v>
          </cell>
          <cell r="B342" t="str">
            <v>Charles City Rail Line</v>
          </cell>
        </row>
        <row r="343">
          <cell r="A343" t="str">
            <v>CCSX</v>
          </cell>
          <cell r="B343" t="str">
            <v>Cole County Spur Railroad</v>
          </cell>
        </row>
        <row r="344">
          <cell r="A344" t="str">
            <v>CCT</v>
          </cell>
          <cell r="B344" t="str">
            <v>CENTRAL CALIFORNIA TRACTION COMPANY</v>
          </cell>
        </row>
        <row r="345">
          <cell r="A345" t="str">
            <v>CCTA</v>
          </cell>
          <cell r="B345" t="str">
            <v xml:space="preserve">Corpus Christi Terminal Association </v>
          </cell>
        </row>
        <row r="346">
          <cell r="A346" t="str">
            <v>CCUO</v>
          </cell>
          <cell r="B346" t="str">
            <v>Chicago-Chemung Railroad Corporation</v>
          </cell>
        </row>
        <row r="347">
          <cell r="A347" t="str">
            <v>CCV</v>
          </cell>
          <cell r="B347" t="str">
            <v>Cripple Creek &amp; Victor</v>
          </cell>
        </row>
        <row r="348">
          <cell r="A348" t="str">
            <v>CCYR</v>
          </cell>
          <cell r="B348" t="str">
            <v>Colleton County Railroad</v>
          </cell>
        </row>
        <row r="349">
          <cell r="A349" t="str">
            <v>CDAC</v>
          </cell>
          <cell r="B349" t="str">
            <v>Canadian American Railroad Company</v>
          </cell>
        </row>
        <row r="350">
          <cell r="A350" t="str">
            <v>CDI</v>
          </cell>
          <cell r="B350" t="str">
            <v>CANDO RAIL SERVICES INC.</v>
          </cell>
        </row>
        <row r="351">
          <cell r="A351" t="str">
            <v>CDOT</v>
          </cell>
          <cell r="B351" t="str">
            <v>Connecticut Department Of Transportation</v>
          </cell>
        </row>
        <row r="352">
          <cell r="A352" t="str">
            <v>CDTX</v>
          </cell>
          <cell r="B352" t="str">
            <v>Carolina Diner Train, Incorporated</v>
          </cell>
        </row>
        <row r="353">
          <cell r="A353" t="str">
            <v>CECO</v>
          </cell>
          <cell r="B353" t="str">
            <v>Cecil County</v>
          </cell>
        </row>
        <row r="354">
          <cell r="A354" t="str">
            <v>CEDR</v>
          </cell>
          <cell r="B354" t="str">
            <v>Cedar River Railroad Company</v>
          </cell>
        </row>
        <row r="355">
          <cell r="A355" t="str">
            <v>CEI</v>
          </cell>
          <cell r="B355" t="str">
            <v>Chicago And Eastern Illinois</v>
          </cell>
        </row>
        <row r="356">
          <cell r="A356" t="str">
            <v>CEIW</v>
          </cell>
          <cell r="B356" t="str">
            <v>CENTRAL INDIANA &amp; WESTERN RAILROAD COMPANY</v>
          </cell>
        </row>
        <row r="357">
          <cell r="A357" t="str">
            <v>CEMR</v>
          </cell>
          <cell r="B357" t="str">
            <v>Central Manitoba Railway</v>
          </cell>
        </row>
        <row r="358">
          <cell r="A358" t="str">
            <v>CERA</v>
          </cell>
          <cell r="B358" t="str">
            <v>Central Railroad Company Of Indianapolis</v>
          </cell>
        </row>
        <row r="359">
          <cell r="A359" t="str">
            <v>CERR</v>
          </cell>
          <cell r="B359" t="str">
            <v>CICERO CENTRAL RAILROAD</v>
          </cell>
        </row>
        <row r="360">
          <cell r="A360" t="str">
            <v>CERZ</v>
          </cell>
          <cell r="B360" t="str">
            <v>Connecticut Electric Railway</v>
          </cell>
        </row>
        <row r="361">
          <cell r="A361" t="str">
            <v>CF</v>
          </cell>
          <cell r="B361" t="str">
            <v>Cape Fear Railways, Incorporated</v>
          </cell>
        </row>
        <row r="362">
          <cell r="A362" t="str">
            <v>CFAV</v>
          </cell>
          <cell r="B362" t="str">
            <v>Craig Field Airport and Industrial Authority</v>
          </cell>
        </row>
        <row r="363">
          <cell r="A363" t="str">
            <v>CFBX</v>
          </cell>
          <cell r="B363" t="str">
            <v>Chadds Ford &amp; Brandywine Railway, Incorporated</v>
          </cell>
        </row>
        <row r="364">
          <cell r="A364" t="str">
            <v>CFCR</v>
          </cell>
          <cell r="B364" t="str">
            <v>Central Florida Commuter Rail Transit</v>
          </cell>
        </row>
        <row r="365">
          <cell r="A365" t="str">
            <v>CFCX</v>
          </cell>
          <cell r="B365" t="str">
            <v>Carolina Forge Company</v>
          </cell>
        </row>
        <row r="366">
          <cell r="A366" t="str">
            <v>CFE</v>
          </cell>
          <cell r="B366" t="str">
            <v>CHICAGO, FT. WAYNE &amp; EASTERN</v>
          </cell>
        </row>
        <row r="367">
          <cell r="A367" t="str">
            <v>CFFZ</v>
          </cell>
          <cell r="B367" t="str">
            <v>Central Farmers Fertilizer</v>
          </cell>
        </row>
        <row r="368">
          <cell r="A368" t="str">
            <v>CFNR</v>
          </cell>
          <cell r="B368" t="str">
            <v>California Northern Railroad Company</v>
          </cell>
        </row>
        <row r="369">
          <cell r="A369" t="str">
            <v>CFQQ</v>
          </cell>
          <cell r="B369" t="str">
            <v>CFQQ Industry</v>
          </cell>
        </row>
        <row r="370">
          <cell r="A370" t="str">
            <v>CFR</v>
          </cell>
          <cell r="B370" t="str">
            <v>CAPE FEAR RAILWAYS, INC.</v>
          </cell>
        </row>
        <row r="371">
          <cell r="A371" t="str">
            <v>CFRC</v>
          </cell>
          <cell r="B371" t="str">
            <v>Central Florida Rail Corridor</v>
          </cell>
        </row>
        <row r="372">
          <cell r="A372" t="str">
            <v>CFS</v>
          </cell>
          <cell r="B372" t="str">
            <v>Chemin de fer Sartigan/Sartigan Railway</v>
          </cell>
        </row>
        <row r="373">
          <cell r="A373" t="str">
            <v>CFW</v>
          </cell>
          <cell r="B373" t="str">
            <v>City Of Ft. Worth</v>
          </cell>
        </row>
        <row r="374">
          <cell r="A374" t="str">
            <v>CFWR</v>
          </cell>
          <cell r="B374" t="str">
            <v>Caney Fork &amp; Western Railroad</v>
          </cell>
        </row>
        <row r="375">
          <cell r="A375" t="str">
            <v>CGA</v>
          </cell>
          <cell r="B375" t="str">
            <v>CENTRAL OF GEORGIA RAILROAD COMPANY</v>
          </cell>
        </row>
        <row r="376">
          <cell r="A376" t="str">
            <v>CGC</v>
          </cell>
          <cell r="B376" t="str">
            <v>CGC  Industry/Company</v>
          </cell>
        </row>
        <row r="377">
          <cell r="A377" t="str">
            <v>CGGZ</v>
          </cell>
          <cell r="B377" t="str">
            <v>Central Grain</v>
          </cell>
        </row>
        <row r="378">
          <cell r="A378" t="str">
            <v>CGHX</v>
          </cell>
          <cell r="B378" t="str">
            <v>CGHX Industry</v>
          </cell>
        </row>
        <row r="379">
          <cell r="A379" t="str">
            <v>CGIF</v>
          </cell>
          <cell r="B379" t="str">
            <v>CARGILL, INC - IOWA FALLS</v>
          </cell>
        </row>
        <row r="380">
          <cell r="A380" t="str">
            <v>CGIV</v>
          </cell>
          <cell r="B380" t="str">
            <v>CARGILL INC.  GOSCNA</v>
          </cell>
        </row>
        <row r="381">
          <cell r="A381" t="str">
            <v>CGNE</v>
          </cell>
          <cell r="B381" t="str">
            <v>CHAMPAGNE RAILROAD INC</v>
          </cell>
        </row>
        <row r="382">
          <cell r="A382" t="str">
            <v>CGR</v>
          </cell>
          <cell r="B382" t="str">
            <v>C. G. Railway, Inc.</v>
          </cell>
        </row>
        <row r="383">
          <cell r="A383" t="str">
            <v>CGTJ</v>
          </cell>
          <cell r="B383" t="str">
            <v>City of Gallatin, TN</v>
          </cell>
        </row>
        <row r="384">
          <cell r="A384" t="str">
            <v>CHAT</v>
          </cell>
          <cell r="B384" t="str">
            <v>Chattahoochee Bay Railroad</v>
          </cell>
        </row>
        <row r="385">
          <cell r="A385" t="str">
            <v>CHB</v>
          </cell>
          <cell r="B385" t="str">
            <v>Cleveland Harbor Belt Railroad</v>
          </cell>
        </row>
        <row r="386">
          <cell r="A386" t="str">
            <v>CHCR</v>
          </cell>
          <cell r="B386" t="str">
            <v>CITY OF HAINES CITY</v>
          </cell>
        </row>
        <row r="387">
          <cell r="A387" t="str">
            <v>CHCX</v>
          </cell>
          <cell r="B387" t="str">
            <v>Chehalis &amp; Centralia Railroad Association</v>
          </cell>
        </row>
        <row r="388">
          <cell r="A388" t="str">
            <v>CHCZ</v>
          </cell>
          <cell r="B388" t="str">
            <v>Clean Harbor Company</v>
          </cell>
        </row>
        <row r="389">
          <cell r="A389" t="str">
            <v>CHGZ</v>
          </cell>
          <cell r="B389" t="str">
            <v>Choteau Grain Company</v>
          </cell>
        </row>
        <row r="390">
          <cell r="A390" t="str">
            <v>CHIN</v>
          </cell>
          <cell r="B390" t="str">
            <v>Chicago Indiana Railway</v>
          </cell>
        </row>
        <row r="391">
          <cell r="A391" t="str">
            <v>CHMZ</v>
          </cell>
          <cell r="B391" t="str">
            <v>Chinook Mine</v>
          </cell>
        </row>
        <row r="392">
          <cell r="A392" t="str">
            <v>CHNY</v>
          </cell>
          <cell r="B392" t="str">
            <v>CHENEY RAILROAD COMPANY, INC.</v>
          </cell>
        </row>
        <row r="393">
          <cell r="A393" t="str">
            <v>CHR</v>
          </cell>
          <cell r="B393" t="str">
            <v>Chestnut Ridge Railway Company</v>
          </cell>
        </row>
        <row r="394">
          <cell r="A394" t="str">
            <v>CHRC</v>
          </cell>
          <cell r="B394" t="str">
            <v>Chaparral Railroad Company, Incorporated</v>
          </cell>
        </row>
        <row r="395">
          <cell r="A395" t="str">
            <v>CHRR</v>
          </cell>
          <cell r="B395" t="str">
            <v>Chesapeake Railroad Company</v>
          </cell>
        </row>
        <row r="396">
          <cell r="A396" t="str">
            <v>CHRY</v>
          </cell>
          <cell r="B396" t="str">
            <v>CHRYSLER CHEMICAL DIVISION</v>
          </cell>
        </row>
        <row r="397">
          <cell r="A397" t="str">
            <v>CHS</v>
          </cell>
          <cell r="B397" t="str">
            <v>Charlotte Southern Railroad Company</v>
          </cell>
        </row>
        <row r="398">
          <cell r="A398" t="str">
            <v>CHSR</v>
          </cell>
          <cell r="B398" t="str">
            <v>CALIFORNIA HIGH-SPEED RAIL AUTH.</v>
          </cell>
        </row>
        <row r="399">
          <cell r="A399" t="str">
            <v>CHSX</v>
          </cell>
          <cell r="B399" t="str">
            <v>Carbon Schuykill</v>
          </cell>
        </row>
        <row r="400">
          <cell r="A400" t="str">
            <v>CHTS</v>
          </cell>
          <cell r="B400" t="str">
            <v>CHESTER VALLEY RAILWAY INC.</v>
          </cell>
        </row>
        <row r="401">
          <cell r="A401" t="str">
            <v>CHTT</v>
          </cell>
          <cell r="B401" t="str">
            <v>Chicago Heights Terminal Transfer Railroad Company</v>
          </cell>
        </row>
        <row r="402">
          <cell r="A402" t="str">
            <v>CHTX</v>
          </cell>
          <cell r="B402" t="str">
            <v>Charlotte Trolley</v>
          </cell>
        </row>
        <row r="403">
          <cell r="A403" t="str">
            <v>CHV</v>
          </cell>
          <cell r="B403" t="str">
            <v>Chattahoochee Valley Railway Company</v>
          </cell>
        </row>
        <row r="404">
          <cell r="A404" t="str">
            <v>CHW</v>
          </cell>
          <cell r="B404" t="str">
            <v>Chesapeake Western Railway</v>
          </cell>
        </row>
        <row r="405">
          <cell r="A405" t="str">
            <v>CHWE</v>
          </cell>
          <cell r="B405" t="str">
            <v>Chehalis Western</v>
          </cell>
        </row>
        <row r="406">
          <cell r="A406" t="str">
            <v>CI</v>
          </cell>
          <cell r="B406" t="str">
            <v>Cambria &amp; Indiana Railroad Company</v>
          </cell>
        </row>
        <row r="407">
          <cell r="A407" t="str">
            <v>CIAV</v>
          </cell>
          <cell r="B407" t="str">
            <v>City of Astoria</v>
          </cell>
        </row>
        <row r="408">
          <cell r="A408" t="str">
            <v>CIAX</v>
          </cell>
          <cell r="B408" t="str">
            <v>City of Auburn Port Authority</v>
          </cell>
        </row>
        <row r="409">
          <cell r="A409" t="str">
            <v>CIC</v>
          </cell>
          <cell r="B409" t="str">
            <v>Cedar Rapids &amp; Iowa City Railway Company</v>
          </cell>
        </row>
        <row r="410">
          <cell r="A410" t="str">
            <v>CIDX</v>
          </cell>
          <cell r="B410" t="str">
            <v>City Of Dayton</v>
          </cell>
        </row>
        <row r="411">
          <cell r="A411" t="str">
            <v>CILZ</v>
          </cell>
          <cell r="B411" t="str">
            <v>Central Illinois Light Company</v>
          </cell>
        </row>
        <row r="412">
          <cell r="A412" t="str">
            <v>CIM</v>
          </cell>
          <cell r="B412" t="str">
            <v xml:space="preserve">Chicago &amp; Illinois Midland Rwy Co. </v>
          </cell>
        </row>
        <row r="413">
          <cell r="A413" t="str">
            <v>CIND</v>
          </cell>
          <cell r="B413" t="str">
            <v>CENTRAL RAILROAD OF INDIANA</v>
          </cell>
        </row>
        <row r="414">
          <cell r="A414" t="str">
            <v>CIPQ</v>
          </cell>
          <cell r="B414" t="str">
            <v>CHEHALIS INDUSTRIAL PARK</v>
          </cell>
        </row>
        <row r="415">
          <cell r="A415" t="str">
            <v>CIR</v>
          </cell>
          <cell r="B415" t="str">
            <v>CENTRAL IOWA RAILROAD</v>
          </cell>
        </row>
        <row r="416">
          <cell r="A416" t="str">
            <v>CIRR</v>
          </cell>
          <cell r="B416" t="str">
            <v>Chattahoochee Industrial Railroad</v>
          </cell>
        </row>
        <row r="417">
          <cell r="A417" t="str">
            <v>CIRY</v>
          </cell>
          <cell r="B417" t="str">
            <v>Central Illinois Railroad Company</v>
          </cell>
        </row>
        <row r="418">
          <cell r="A418" t="str">
            <v>CISD</v>
          </cell>
          <cell r="B418" t="str">
            <v>COLONEL''S ISLAND RAILROAD COMPANY</v>
          </cell>
        </row>
        <row r="419">
          <cell r="A419" t="str">
            <v>CIW</v>
          </cell>
          <cell r="B419" t="str">
            <v>Chicago &amp; Illinois Western Railroad</v>
          </cell>
        </row>
        <row r="420">
          <cell r="A420" t="str">
            <v>CIZ</v>
          </cell>
          <cell r="B420" t="str">
            <v>Champion International</v>
          </cell>
        </row>
        <row r="421">
          <cell r="A421" t="str">
            <v>CJRR</v>
          </cell>
          <cell r="B421" t="str">
            <v>C &amp; J Railroad Investment Company, Inc.</v>
          </cell>
        </row>
        <row r="422">
          <cell r="A422" t="str">
            <v>CKIN</v>
          </cell>
          <cell r="B422" t="str">
            <v>Chesapeake &amp; Indiana Railroad</v>
          </cell>
        </row>
        <row r="423">
          <cell r="A423" t="str">
            <v>CKP</v>
          </cell>
          <cell r="B423" t="str">
            <v>Colorado Kansas and Pacific</v>
          </cell>
        </row>
        <row r="424">
          <cell r="A424" t="str">
            <v>CKRY</v>
          </cell>
          <cell r="B424" t="str">
            <v>CENTRAL KANSAS RAILWAY, INC</v>
          </cell>
        </row>
        <row r="425">
          <cell r="A425" t="str">
            <v>CKSI</v>
          </cell>
          <cell r="B425" t="str">
            <v>Carthage, Knightstown &amp; Shirley Railroad</v>
          </cell>
        </row>
        <row r="426">
          <cell r="A426" t="str">
            <v>CKSO</v>
          </cell>
          <cell r="B426" t="str">
            <v>Condon, Kinzus And Southern RR Co</v>
          </cell>
        </row>
        <row r="427">
          <cell r="A427" t="str">
            <v>CLC</v>
          </cell>
          <cell r="B427" t="str">
            <v>Columbia &amp; Cowlitz Railway Company</v>
          </cell>
        </row>
        <row r="428">
          <cell r="A428" t="str">
            <v>CLCO</v>
          </cell>
          <cell r="B428" t="str">
            <v>CLAREMENT AND CONCORD RAILWAY COMPANY</v>
          </cell>
        </row>
        <row r="429">
          <cell r="A429" t="str">
            <v>CLCY</v>
          </cell>
          <cell r="B429" t="str">
            <v>Chessie Logistics Co., LLC</v>
          </cell>
        </row>
        <row r="430">
          <cell r="A430" t="str">
            <v>CLDT</v>
          </cell>
          <cell r="B430" t="str">
            <v>Cafe Lafayette Dinner Train</v>
          </cell>
        </row>
        <row r="431">
          <cell r="A431" t="str">
            <v>CLDZ</v>
          </cell>
          <cell r="B431" t="str">
            <v>Consol Land Development Company</v>
          </cell>
        </row>
        <row r="432">
          <cell r="A432" t="str">
            <v>CLG</v>
          </cell>
          <cell r="B432" t="str">
            <v>COLUMBUS AND GREENVILLE RAILWAY COMPANY</v>
          </cell>
        </row>
        <row r="433">
          <cell r="A433" t="str">
            <v>CLGR</v>
          </cell>
          <cell r="B433" t="str">
            <v>CENTRAL LOUISIANA &amp; GULF RAILROAD COMPANY</v>
          </cell>
        </row>
        <row r="434">
          <cell r="A434" t="str">
            <v>CLIF</v>
          </cell>
          <cell r="B434" t="str">
            <v>Cliffside Railroad Company</v>
          </cell>
        </row>
        <row r="435">
          <cell r="A435" t="str">
            <v>CLJ</v>
          </cell>
          <cell r="B435" t="str">
            <v>City Of La Junta</v>
          </cell>
        </row>
        <row r="436">
          <cell r="A436" t="str">
            <v>CLK</v>
          </cell>
          <cell r="B436" t="str">
            <v xml:space="preserve">Cadillac &amp; Lake City Railway Co </v>
          </cell>
        </row>
        <row r="437">
          <cell r="A437" t="str">
            <v>CLNA</v>
          </cell>
          <cell r="B437" t="str">
            <v>CAROLINA COASTAL RAILWAY, INC.</v>
          </cell>
        </row>
        <row r="438">
          <cell r="A438" t="str">
            <v>CLP</v>
          </cell>
          <cell r="B438" t="str">
            <v>Clarendon &amp; Pittsford Railroad Company</v>
          </cell>
        </row>
        <row r="439">
          <cell r="A439" t="str">
            <v>CLRX</v>
          </cell>
          <cell r="B439" t="str">
            <v>Conrail Locomotive Rail Service Area</v>
          </cell>
        </row>
        <row r="440">
          <cell r="A440" t="str">
            <v>CLSL</v>
          </cell>
          <cell r="B440" t="str">
            <v xml:space="preserve">Columbia &amp; Silver Creek Rr Co </v>
          </cell>
        </row>
        <row r="441">
          <cell r="A441" t="str">
            <v>CLUT</v>
          </cell>
          <cell r="B441" t="str">
            <v>Cleveland Union Terminals Company</v>
          </cell>
        </row>
        <row r="442">
          <cell r="A442" t="str">
            <v>CLZ</v>
          </cell>
          <cell r="B442" t="str">
            <v>Continental Lumber Co.</v>
          </cell>
        </row>
        <row r="443">
          <cell r="A443" t="str">
            <v>CM</v>
          </cell>
          <cell r="B443" t="str">
            <v>Central Montana Railroad</v>
          </cell>
        </row>
        <row r="444">
          <cell r="A444" t="str">
            <v>CMC</v>
          </cell>
          <cell r="B444" t="str">
            <v>CMC Railroad Incorporated</v>
          </cell>
        </row>
        <row r="445">
          <cell r="A445" t="str">
            <v>CMCZ</v>
          </cell>
          <cell r="B445" t="str">
            <v>Carter Mining Co.</v>
          </cell>
        </row>
        <row r="446">
          <cell r="A446" t="str">
            <v>CMEM</v>
          </cell>
          <cell r="B446" t="str">
            <v>Cargill - Memphis</v>
          </cell>
        </row>
        <row r="447">
          <cell r="A447" t="str">
            <v>CMER</v>
          </cell>
          <cell r="B447" t="str">
            <v>Curtis, Milburn &amp; Eastern Railroad Company</v>
          </cell>
        </row>
        <row r="448">
          <cell r="A448" t="str">
            <v>CMGN</v>
          </cell>
          <cell r="B448" t="str">
            <v>Central Michigan Railway Company</v>
          </cell>
        </row>
        <row r="449">
          <cell r="A449" t="str">
            <v>CMLR</v>
          </cell>
          <cell r="B449" t="str">
            <v>Comstock Mountain Lion Railroad</v>
          </cell>
        </row>
        <row r="450">
          <cell r="A450" t="str">
            <v>CMLX</v>
          </cell>
          <cell r="B450" t="str">
            <v>CRAGGY MOUNTAIN RAILROAD</v>
          </cell>
        </row>
        <row r="451">
          <cell r="A451" t="str">
            <v>CMNR</v>
          </cell>
          <cell r="B451" t="str">
            <v>CHICAGO, MADISON AND NORTHERN RAILWAY COMPANY</v>
          </cell>
        </row>
        <row r="452">
          <cell r="A452" t="str">
            <v>CMNW</v>
          </cell>
          <cell r="B452" t="str">
            <v>Chicago Missouri &amp; Western Railway</v>
          </cell>
        </row>
        <row r="453">
          <cell r="A453" t="str">
            <v>CMPA</v>
          </cell>
          <cell r="B453" t="str">
            <v>Madison Railroad Division</v>
          </cell>
        </row>
        <row r="454">
          <cell r="A454" t="str">
            <v>CMQX</v>
          </cell>
          <cell r="B454" t="str">
            <v>CENTRAL MAINE &amp; QUEBEC RAILWAY</v>
          </cell>
        </row>
        <row r="455">
          <cell r="A455" t="str">
            <v>CMR</v>
          </cell>
          <cell r="B455" t="str">
            <v>Central Midland Railway Company</v>
          </cell>
        </row>
        <row r="456">
          <cell r="A456" t="str">
            <v>CMRR</v>
          </cell>
          <cell r="B456" t="str">
            <v>Catskill Mountain Railroad</v>
          </cell>
        </row>
        <row r="457">
          <cell r="A457" t="str">
            <v>CMSL</v>
          </cell>
          <cell r="B457" t="str">
            <v>Cape May Seashore Lines</v>
          </cell>
        </row>
        <row r="458">
          <cell r="A458" t="str">
            <v>CMSX</v>
          </cell>
          <cell r="B458" t="str">
            <v>Cape May Seashore Lines, Inc.</v>
          </cell>
        </row>
        <row r="459">
          <cell r="A459" t="str">
            <v>CMTY</v>
          </cell>
          <cell r="B459" t="str">
            <v>Capital Metropolitan Transportation Authority</v>
          </cell>
        </row>
        <row r="460">
          <cell r="A460" t="str">
            <v>CN</v>
          </cell>
          <cell r="B460" t="str">
            <v>Canadian National - North America</v>
          </cell>
        </row>
        <row r="461">
          <cell r="A461" t="str">
            <v>CNGL</v>
          </cell>
          <cell r="B461" t="str">
            <v>Canadian National Railways (Great Lake Division)</v>
          </cell>
        </row>
        <row r="462">
          <cell r="A462" t="str">
            <v>CNIC</v>
          </cell>
          <cell r="B462" t="str">
            <v>Canadian National Illinois Central</v>
          </cell>
        </row>
        <row r="463">
          <cell r="A463" t="str">
            <v>CNJ</v>
          </cell>
          <cell r="B463" t="str">
            <v>Central Railroad Company Of New Jersey</v>
          </cell>
        </row>
        <row r="464">
          <cell r="A464" t="str">
            <v>CNL</v>
          </cell>
          <cell r="B464" t="str">
            <v>Columbia, Newberry And Laurens Railroad Company</v>
          </cell>
        </row>
        <row r="465">
          <cell r="A465" t="str">
            <v>CNMZ</v>
          </cell>
          <cell r="B465" t="str">
            <v>CONTINENTAL METAL</v>
          </cell>
        </row>
        <row r="466">
          <cell r="A466" t="str">
            <v>CNN</v>
          </cell>
          <cell r="B466" t="str">
            <v>Canadian National Railway Co.- Niagara Frontier</v>
          </cell>
        </row>
        <row r="467">
          <cell r="A467" t="str">
            <v>CNO</v>
          </cell>
          <cell r="B467" t="str">
            <v>Canadian Northern</v>
          </cell>
        </row>
        <row r="468">
          <cell r="A468" t="str">
            <v>CNOW</v>
          </cell>
          <cell r="B468" t="str">
            <v>Columbia &amp; Northern Railway Company</v>
          </cell>
        </row>
        <row r="469">
          <cell r="A469" t="str">
            <v>CNRX</v>
          </cell>
          <cell r="B469" t="str">
            <v>CINCINNATI RAILWAY COMPANY</v>
          </cell>
        </row>
        <row r="470">
          <cell r="A470" t="str">
            <v>CNSO</v>
          </cell>
          <cell r="B470" t="str">
            <v>Cincinnati Southern Railroad</v>
          </cell>
        </row>
        <row r="471">
          <cell r="A471" t="str">
            <v>CNSX</v>
          </cell>
          <cell r="B471" t="str">
            <v>CYPRUS NORTH SHORE MINING</v>
          </cell>
        </row>
        <row r="472">
          <cell r="A472" t="str">
            <v>CNTP</v>
          </cell>
          <cell r="B472" t="str">
            <v>CINCINNATI, NEW ORLEANS &amp; TEXAS PACIFIC RAILWAY</v>
          </cell>
        </row>
        <row r="473">
          <cell r="A473" t="str">
            <v>CNUR</v>
          </cell>
          <cell r="B473" t="str">
            <v>C &amp; NC Railroad Corporation</v>
          </cell>
        </row>
        <row r="474">
          <cell r="A474" t="str">
            <v>CNW</v>
          </cell>
          <cell r="B474" t="str">
            <v>Chicago And North Western Railway Company</v>
          </cell>
        </row>
        <row r="475">
          <cell r="A475" t="str">
            <v>CNWS</v>
          </cell>
          <cell r="B475" t="str">
            <v>CAROLINA AND NORTHWESTERN RAILROAD, INC.</v>
          </cell>
        </row>
        <row r="476">
          <cell r="A476" t="str">
            <v>CNYK</v>
          </cell>
          <cell r="B476" t="str">
            <v>Central New York Railroad Corporation</v>
          </cell>
        </row>
        <row r="477">
          <cell r="A477" t="str">
            <v>CNYX</v>
          </cell>
          <cell r="B477" t="str">
            <v>Conrad Yelvington Distributors, Inc</v>
          </cell>
        </row>
        <row r="478">
          <cell r="A478" t="str">
            <v>CNZR</v>
          </cell>
          <cell r="B478" t="str">
            <v>Central New England Railroad Company, Inc.</v>
          </cell>
        </row>
        <row r="479">
          <cell r="A479" t="str">
            <v>CO</v>
          </cell>
          <cell r="B479" t="str">
            <v>CHESAPEAKE &amp; OHIO RAILWAY CO.</v>
          </cell>
        </row>
        <row r="480">
          <cell r="A480" t="str">
            <v>COAZ</v>
          </cell>
          <cell r="B480" t="str">
            <v>Columbia Aluminum</v>
          </cell>
        </row>
        <row r="481">
          <cell r="A481" t="str">
            <v>COCX</v>
          </cell>
          <cell r="B481" t="str">
            <v>City of Charlotte</v>
          </cell>
        </row>
        <row r="482">
          <cell r="A482" t="str">
            <v>COCZ</v>
          </cell>
          <cell r="B482" t="str">
            <v>Contentinal Oil Co.</v>
          </cell>
        </row>
        <row r="483">
          <cell r="A483" t="str">
            <v>CODX</v>
          </cell>
          <cell r="B483" t="str">
            <v>City Of Duluth</v>
          </cell>
        </row>
        <row r="484">
          <cell r="A484" t="str">
            <v>COE</v>
          </cell>
          <cell r="B484" t="str">
            <v>COLORADO &amp; EASTERN RR CO.</v>
          </cell>
        </row>
        <row r="485">
          <cell r="A485" t="str">
            <v>COEH</v>
          </cell>
          <cell r="B485" t="str">
            <v>Conecuh Valley Railroad</v>
          </cell>
        </row>
        <row r="486">
          <cell r="A486" t="str">
            <v>COER</v>
          </cell>
          <cell r="B486" t="str">
            <v>Crab Orchard &amp; Egyptian Railway</v>
          </cell>
        </row>
        <row r="487">
          <cell r="A487" t="str">
            <v>COGN</v>
          </cell>
          <cell r="B487" t="str">
            <v>COGN Railroad</v>
          </cell>
        </row>
        <row r="488">
          <cell r="A488" t="str">
            <v>COHQ</v>
          </cell>
          <cell r="B488" t="str">
            <v>CENTRAL OHIO INDUSTRIAL PARK</v>
          </cell>
        </row>
        <row r="489">
          <cell r="A489" t="str">
            <v>COHX</v>
          </cell>
          <cell r="B489" t="str">
            <v>City Of Henderson</v>
          </cell>
        </row>
        <row r="490">
          <cell r="A490" t="str">
            <v>COHZ</v>
          </cell>
          <cell r="B490" t="str">
            <v>Cochran</v>
          </cell>
        </row>
        <row r="491">
          <cell r="A491" t="str">
            <v>COJB</v>
          </cell>
          <cell r="B491" t="str">
            <v>City Of Jonesboro</v>
          </cell>
        </row>
        <row r="492">
          <cell r="A492" t="str">
            <v>COLG</v>
          </cell>
          <cell r="B492" t="str">
            <v>COLG Industry</v>
          </cell>
        </row>
        <row r="493">
          <cell r="A493" t="str">
            <v>CONW</v>
          </cell>
          <cell r="B493" t="str">
            <v>Conway Scenic Railroad</v>
          </cell>
        </row>
        <row r="494">
          <cell r="A494" t="str">
            <v>COP</v>
          </cell>
          <cell r="B494" t="str">
            <v>City Of Prineville Railway</v>
          </cell>
        </row>
        <row r="495">
          <cell r="A495" t="str">
            <v>COPX</v>
          </cell>
          <cell r="B495" t="str">
            <v>City Of Portland</v>
          </cell>
        </row>
        <row r="496">
          <cell r="A496" t="str">
            <v>CORP</v>
          </cell>
          <cell r="B496" t="str">
            <v>Central Oregon &amp; Pacific Railroad, Inc.</v>
          </cell>
        </row>
        <row r="497">
          <cell r="A497" t="str">
            <v>CORY</v>
          </cell>
          <cell r="B497" t="str">
            <v>Columbia &amp; Reading Railway Co</v>
          </cell>
        </row>
        <row r="498">
          <cell r="A498" t="str">
            <v>COSZ</v>
          </cell>
          <cell r="B498" t="str">
            <v>Coal Spring Industries</v>
          </cell>
        </row>
        <row r="499">
          <cell r="A499" t="str">
            <v>COZZ</v>
          </cell>
          <cell r="B499" t="str">
            <v>COZZ Industry</v>
          </cell>
        </row>
        <row r="500">
          <cell r="A500" t="str">
            <v>CP</v>
          </cell>
          <cell r="B500" t="str">
            <v>Canadian Pacific Railway Company</v>
          </cell>
        </row>
        <row r="501">
          <cell r="A501" t="str">
            <v>CPAZ</v>
          </cell>
          <cell r="B501" t="str">
            <v>Coplant</v>
          </cell>
        </row>
        <row r="502">
          <cell r="A502" t="str">
            <v>CPC</v>
          </cell>
          <cell r="B502" t="str">
            <v>Chicago Port Railroad company</v>
          </cell>
        </row>
        <row r="503">
          <cell r="A503" t="str">
            <v>CPDR</v>
          </cell>
          <cell r="B503" t="str">
            <v>Carolina Piedmont Division-South Carolina Central Railroad</v>
          </cell>
        </row>
        <row r="504">
          <cell r="A504" t="str">
            <v>CPLJ</v>
          </cell>
          <cell r="B504" t="str">
            <v>CAMP LEJEUNE RAILROAD COMPANY</v>
          </cell>
        </row>
        <row r="505">
          <cell r="A505" t="str">
            <v>CPLT</v>
          </cell>
          <cell r="B505" t="str">
            <v>Camino, Placerville &amp; Lake Tahoe Railroad Company</v>
          </cell>
        </row>
        <row r="506">
          <cell r="A506" t="str">
            <v>CPMY</v>
          </cell>
          <cell r="B506" t="str">
            <v>Coopersville &amp; Marne Railroad</v>
          </cell>
        </row>
        <row r="507">
          <cell r="A507" t="str">
            <v>CPR</v>
          </cell>
          <cell r="B507" t="str">
            <v>CaterParrot Railnet, LLC</v>
          </cell>
        </row>
        <row r="508">
          <cell r="A508" t="str">
            <v>CPRS</v>
          </cell>
          <cell r="B508" t="str">
            <v>CANADIAN PACIFIC RAILWAY</v>
          </cell>
        </row>
        <row r="509">
          <cell r="A509" t="str">
            <v>CPSR</v>
          </cell>
          <cell r="B509" t="str">
            <v>Central Puget Sound Regional Trans Authority</v>
          </cell>
        </row>
        <row r="510">
          <cell r="A510" t="str">
            <v>CPTC</v>
          </cell>
          <cell r="B510" t="str">
            <v>Chicago Produce Terminal</v>
          </cell>
        </row>
        <row r="511">
          <cell r="A511" t="str">
            <v>CPVM</v>
          </cell>
          <cell r="B511" t="str">
            <v>CANADIAN PACIFIC RAILWAY -- VERMONT &amp; MICHIGAN</v>
          </cell>
        </row>
        <row r="512">
          <cell r="A512" t="str">
            <v>CPWZ</v>
          </cell>
          <cell r="B512" t="str">
            <v>Columbia Ply Wood Company</v>
          </cell>
        </row>
        <row r="513">
          <cell r="A513" t="str">
            <v>CPZ</v>
          </cell>
          <cell r="B513" t="str">
            <v>C.P. Chemical</v>
          </cell>
        </row>
        <row r="514">
          <cell r="A514" t="str">
            <v>CQPA</v>
          </cell>
          <cell r="B514" t="str">
            <v>Central Columbiana &amp; Pensylvania Railway Inc.</v>
          </cell>
        </row>
        <row r="515">
          <cell r="A515" t="str">
            <v>CR</v>
          </cell>
          <cell r="B515" t="str">
            <v>Conrail</v>
          </cell>
        </row>
        <row r="516">
          <cell r="A516" t="str">
            <v>CR01</v>
          </cell>
          <cell r="B516" t="str">
            <v>Twin Cities and Western</v>
          </cell>
        </row>
        <row r="517">
          <cell r="A517" t="str">
            <v>CR02</v>
          </cell>
          <cell r="B517" t="str">
            <v>CANADIAN PACIFIC -- CONSILIDATED RAILROADS</v>
          </cell>
        </row>
        <row r="518">
          <cell r="A518" t="str">
            <v>CRBQ</v>
          </cell>
          <cell r="B518" t="str">
            <v>COREY BROS.</v>
          </cell>
        </row>
        <row r="519">
          <cell r="A519" t="str">
            <v>CRC</v>
          </cell>
          <cell r="B519" t="str">
            <v>Calumet Western Railroad</v>
          </cell>
        </row>
        <row r="520">
          <cell r="A520" t="str">
            <v>CRCX</v>
          </cell>
          <cell r="B520" t="str">
            <v>DTE Rail Services, Inc.</v>
          </cell>
        </row>
        <row r="521">
          <cell r="A521" t="str">
            <v>CRCZ</v>
          </cell>
          <cell r="B521" t="str">
            <v>Carrie Radey Co.</v>
          </cell>
        </row>
        <row r="522">
          <cell r="A522" t="str">
            <v>CREM</v>
          </cell>
          <cell r="B522" t="str">
            <v>Colorado Railroad Museum</v>
          </cell>
        </row>
        <row r="523">
          <cell r="A523" t="str">
            <v>CRGZ</v>
          </cell>
          <cell r="B523" t="str">
            <v>Cargo</v>
          </cell>
        </row>
        <row r="524">
          <cell r="A524" t="str">
            <v>CRI</v>
          </cell>
          <cell r="B524" t="str">
            <v>Chicago River And Indiana Railroad Company</v>
          </cell>
        </row>
        <row r="525">
          <cell r="A525" t="str">
            <v>CRIJ</v>
          </cell>
          <cell r="B525" t="str">
            <v>Carolina Rail Services Company</v>
          </cell>
        </row>
        <row r="526">
          <cell r="A526" t="str">
            <v>CRIX</v>
          </cell>
          <cell r="B526" t="str">
            <v>City Of Richmond Indiana</v>
          </cell>
        </row>
        <row r="527">
          <cell r="A527" t="str">
            <v>CRL</v>
          </cell>
          <cell r="B527" t="str">
            <v>Chicago Rail Link</v>
          </cell>
        </row>
        <row r="528">
          <cell r="A528" t="str">
            <v>CRLE</v>
          </cell>
          <cell r="B528" t="str">
            <v>Coe Rail Incorporated</v>
          </cell>
        </row>
        <row r="529">
          <cell r="A529" t="str">
            <v>CRLX</v>
          </cell>
          <cell r="B529" t="str">
            <v>Centex Rail Link, Limited</v>
          </cell>
        </row>
        <row r="530">
          <cell r="A530" t="str">
            <v>CRN</v>
          </cell>
          <cell r="B530" t="str">
            <v>Carolina And Northwestern Railway Company</v>
          </cell>
        </row>
        <row r="531">
          <cell r="A531" t="str">
            <v>CRPZ</v>
          </cell>
          <cell r="B531" t="str">
            <v>Central Railroad Company Of Pennsylvania</v>
          </cell>
        </row>
        <row r="532">
          <cell r="A532" t="str">
            <v>CRRC</v>
          </cell>
          <cell r="B532" t="str">
            <v>Chippewa River Railroad Company</v>
          </cell>
        </row>
        <row r="533">
          <cell r="A533" t="str">
            <v>CRRX</v>
          </cell>
          <cell r="B533" t="str">
            <v>Canon City And Royal Gorge Railroad, LLC</v>
          </cell>
        </row>
        <row r="534">
          <cell r="A534" t="str">
            <v>CRSH</v>
          </cell>
          <cell r="B534" t="str">
            <v>Consolidated Rail Corporation</v>
          </cell>
        </row>
        <row r="535">
          <cell r="A535" t="str">
            <v>CRSL</v>
          </cell>
          <cell r="B535" t="str">
            <v>CENTRAL RAILINK SERVICES, LLC</v>
          </cell>
        </row>
        <row r="536">
          <cell r="A536" t="str">
            <v>CRVC</v>
          </cell>
          <cell r="B536" t="str">
            <v>Cimarron River Valley Railway</v>
          </cell>
        </row>
        <row r="537">
          <cell r="A537" t="str">
            <v>CRYS</v>
          </cell>
          <cell r="B537" t="str">
            <v>Crysler Corp.</v>
          </cell>
        </row>
        <row r="538">
          <cell r="A538" t="str">
            <v>CS</v>
          </cell>
          <cell r="B538" t="str">
            <v>Colorado And Southern Railway</v>
          </cell>
        </row>
        <row r="539">
          <cell r="A539" t="str">
            <v>CSCD</v>
          </cell>
          <cell r="B539" t="str">
            <v>Cascade &amp; Columbia River Railroad</v>
          </cell>
        </row>
        <row r="540">
          <cell r="A540" t="str">
            <v>CSDT</v>
          </cell>
          <cell r="B540" t="str">
            <v>Columbia Star Dinner Train</v>
          </cell>
        </row>
        <row r="541">
          <cell r="A541" t="str">
            <v>CSE</v>
          </cell>
          <cell r="B541" t="str">
            <v>COLORADO SPRINGS &amp; EASTERN RAILROAD CO.</v>
          </cell>
        </row>
        <row r="542">
          <cell r="A542" t="str">
            <v>CSIV</v>
          </cell>
          <cell r="B542" t="str">
            <v>City of Spencer, Iowa</v>
          </cell>
        </row>
        <row r="543">
          <cell r="A543" t="str">
            <v>CSIX</v>
          </cell>
          <cell r="B543" t="str">
            <v>Coe Sun, Incorporated</v>
          </cell>
        </row>
        <row r="544">
          <cell r="A544" t="str">
            <v>CSKR</v>
          </cell>
          <cell r="B544" t="str">
            <v>C&amp;S Railroad Corporation</v>
          </cell>
        </row>
        <row r="545">
          <cell r="A545" t="str">
            <v>CSL</v>
          </cell>
          <cell r="B545" t="str">
            <v>Chicago Short Line Railway Company</v>
          </cell>
        </row>
        <row r="546">
          <cell r="A546" t="str">
            <v>CSLC</v>
          </cell>
          <cell r="B546" t="str">
            <v>Carey Shortline Corp.</v>
          </cell>
        </row>
        <row r="547">
          <cell r="A547" t="str">
            <v>CSMX</v>
          </cell>
          <cell r="B547" t="str">
            <v>CALERA &amp; SHELBY RAILROAD &amp; MUSEUM</v>
          </cell>
        </row>
        <row r="548">
          <cell r="A548" t="str">
            <v>CSO</v>
          </cell>
          <cell r="B548" t="str">
            <v>CONNECTICUT SOUTHERN RAILROAD INC.</v>
          </cell>
        </row>
        <row r="549">
          <cell r="A549" t="str">
            <v>CSP</v>
          </cell>
          <cell r="B549" t="str">
            <v>CAMAS PRAIRIE RAILNET INC</v>
          </cell>
        </row>
        <row r="550">
          <cell r="A550" t="str">
            <v>CSR</v>
          </cell>
          <cell r="B550" t="str">
            <v>CONWAY SCENIC RAILROAD</v>
          </cell>
        </row>
        <row r="551">
          <cell r="A551" t="str">
            <v>CSRM</v>
          </cell>
          <cell r="B551" t="str">
            <v>California State Railroad Museum</v>
          </cell>
        </row>
        <row r="552">
          <cell r="A552" t="str">
            <v>CSRR</v>
          </cell>
          <cell r="B552" t="str">
            <v>Chessie System Railroads</v>
          </cell>
        </row>
        <row r="553">
          <cell r="A553" t="str">
            <v>CSRX</v>
          </cell>
          <cell r="B553" t="str">
            <v>Corydon 1883 Scenic Railroad</v>
          </cell>
        </row>
        <row r="554">
          <cell r="A554" t="str">
            <v>CSS</v>
          </cell>
          <cell r="B554" t="str">
            <v>Chicago Southshore &amp; South Bend Railroad</v>
          </cell>
        </row>
        <row r="555">
          <cell r="A555" t="str">
            <v>CSSX</v>
          </cell>
          <cell r="B555" t="str">
            <v>City Of Spencer Spur</v>
          </cell>
        </row>
        <row r="556">
          <cell r="A556" t="str">
            <v>CSSZ</v>
          </cell>
          <cell r="B556" t="str">
            <v>Chrysler Sterling Stamping</v>
          </cell>
        </row>
        <row r="557">
          <cell r="A557" t="str">
            <v>CSX</v>
          </cell>
          <cell r="B557" t="str">
            <v>CSX Transportation</v>
          </cell>
        </row>
        <row r="558">
          <cell r="A558" t="str">
            <v>CSXT</v>
          </cell>
          <cell r="B558" t="str">
            <v>CSX Transportation Intermodal</v>
          </cell>
        </row>
        <row r="559">
          <cell r="A559" t="str">
            <v>CSXZ</v>
          </cell>
          <cell r="B559" t="str">
            <v>CSX Corp.</v>
          </cell>
        </row>
        <row r="560">
          <cell r="A560" t="str">
            <v>CT</v>
          </cell>
          <cell r="B560" t="str">
            <v>Columbia Terminal Railroad Company</v>
          </cell>
        </row>
        <row r="561">
          <cell r="A561" t="str">
            <v>CTCZ</v>
          </cell>
          <cell r="B561" t="str">
            <v>Cooper Tire Company</v>
          </cell>
        </row>
        <row r="562">
          <cell r="A562" t="str">
            <v>CTE</v>
          </cell>
          <cell r="B562" t="str">
            <v>Cen-Tex Rail Link, Ltd.</v>
          </cell>
        </row>
        <row r="563">
          <cell r="A563" t="str">
            <v>CTER</v>
          </cell>
          <cell r="B563" t="str">
            <v>Cincinnati Terminal Railway Company, The</v>
          </cell>
        </row>
        <row r="564">
          <cell r="A564" t="str">
            <v>CTHS</v>
          </cell>
          <cell r="B564" t="str">
            <v>CTrail Hartford Line</v>
          </cell>
        </row>
        <row r="565">
          <cell r="A565" t="str">
            <v>CTIZ</v>
          </cell>
          <cell r="B565" t="str">
            <v>Cutler Industry</v>
          </cell>
        </row>
        <row r="566">
          <cell r="A566" t="str">
            <v>CTM</v>
          </cell>
          <cell r="B566" t="str">
            <v>Chicago Terminal Railroad</v>
          </cell>
        </row>
        <row r="567">
          <cell r="A567" t="str">
            <v>CTML</v>
          </cell>
          <cell r="B567" t="str">
            <v>Cairo Terminal Railroad Company</v>
          </cell>
        </row>
        <row r="568">
          <cell r="A568" t="str">
            <v>CTN</v>
          </cell>
          <cell r="B568" t="str">
            <v>Canton Railroad Company</v>
          </cell>
        </row>
        <row r="569">
          <cell r="A569" t="str">
            <v>CTR</v>
          </cell>
          <cell r="B569" t="str">
            <v>Clinton Terminal Railroad Company</v>
          </cell>
        </row>
        <row r="570">
          <cell r="A570" t="str">
            <v>CTRC</v>
          </cell>
          <cell r="B570" t="str">
            <v>Chattanooga Terminal Railway Company</v>
          </cell>
        </row>
        <row r="571">
          <cell r="A571" t="str">
            <v>CTRN</v>
          </cell>
          <cell r="B571" t="str">
            <v>CENTRAL OF TENNESSEE RAILWAY AND NAVIGATION COMPANY </v>
          </cell>
        </row>
        <row r="572">
          <cell r="A572" t="str">
            <v>CTRR</v>
          </cell>
          <cell r="B572" t="str">
            <v>Cloquet Terminal Railroad Company, Inc.</v>
          </cell>
        </row>
        <row r="573">
          <cell r="A573" t="str">
            <v>CTRW</v>
          </cell>
          <cell r="B573" t="str">
            <v>Carlton Trail Railway</v>
          </cell>
        </row>
        <row r="574">
          <cell r="A574" t="str">
            <v>CTSR</v>
          </cell>
          <cell r="B574" t="str">
            <v>Cumbres &amp; Toltec Scenic Railroad</v>
          </cell>
        </row>
        <row r="575">
          <cell r="A575" t="str">
            <v>CTT</v>
          </cell>
          <cell r="B575" t="str">
            <v>CTT  Industry/Company</v>
          </cell>
        </row>
        <row r="576">
          <cell r="A576" t="str">
            <v>CTV</v>
          </cell>
          <cell r="B576" t="str">
            <v>Connecticut Valley</v>
          </cell>
        </row>
        <row r="577">
          <cell r="A577" t="str">
            <v>CTXR</v>
          </cell>
          <cell r="B577" t="str">
            <v>Central Texas &amp; Colorado River Rwy, LLC</v>
          </cell>
        </row>
        <row r="578">
          <cell r="A578" t="str">
            <v>CTYX</v>
          </cell>
          <cell r="B578" t="str">
            <v>Conrail Train Yard &amp; Repair Shop</v>
          </cell>
        </row>
        <row r="579">
          <cell r="A579" t="str">
            <v>CUEA</v>
          </cell>
          <cell r="B579" t="str">
            <v>Colarado-Ute-Electric Assoc.</v>
          </cell>
        </row>
        <row r="580">
          <cell r="A580" t="str">
            <v>CUOH</v>
          </cell>
          <cell r="B580" t="str">
            <v>Columbus &amp; Ohio River Railroad</v>
          </cell>
        </row>
        <row r="581">
          <cell r="A581" t="str">
            <v>CUST</v>
          </cell>
          <cell r="B581" t="str">
            <v>Chicago Union Station Company</v>
          </cell>
        </row>
        <row r="582">
          <cell r="A582" t="str">
            <v>CUSZ</v>
          </cell>
          <cell r="B582" t="str">
            <v>City Utilities Of Springfield</v>
          </cell>
        </row>
        <row r="583">
          <cell r="A583" t="str">
            <v>CUVA</v>
          </cell>
          <cell r="B583" t="str">
            <v xml:space="preserve">Cuyahoga Valley Rwy Co. </v>
          </cell>
        </row>
        <row r="584">
          <cell r="A584" t="str">
            <v>CV</v>
          </cell>
          <cell r="B584" t="str">
            <v xml:space="preserve">Central Vermont Railway </v>
          </cell>
        </row>
        <row r="585">
          <cell r="A585" t="str">
            <v>CVAR</v>
          </cell>
          <cell r="B585" t="str">
            <v>Cedar Valley Railroad</v>
          </cell>
        </row>
        <row r="586">
          <cell r="A586" t="str">
            <v>CVL</v>
          </cell>
          <cell r="B586" t="str">
            <v>Cuyhoga Valley Line Railroad</v>
          </cell>
        </row>
        <row r="587">
          <cell r="A587" t="str">
            <v>CVNP</v>
          </cell>
          <cell r="B587" t="str">
            <v>CUYAHOGA VALLEY NATIONAL PARK</v>
          </cell>
        </row>
        <row r="588">
          <cell r="A588" t="str">
            <v>CVR</v>
          </cell>
          <cell r="B588" t="str">
            <v>Cimarron Valley Railroad L C</v>
          </cell>
        </row>
        <row r="589">
          <cell r="A589" t="str">
            <v>CVRC</v>
          </cell>
          <cell r="B589" t="str">
            <v>Cannon Valley Railroad Company</v>
          </cell>
        </row>
        <row r="590">
          <cell r="A590" t="str">
            <v>CVRI</v>
          </cell>
          <cell r="B590" t="str">
            <v>Connotton Valley Railway, Inc.</v>
          </cell>
        </row>
        <row r="591">
          <cell r="A591" t="str">
            <v>CVSX</v>
          </cell>
          <cell r="B591" t="str">
            <v>Cuyahoga Valley Scenic Railway</v>
          </cell>
        </row>
        <row r="592">
          <cell r="A592" t="str">
            <v>CVYR</v>
          </cell>
          <cell r="B592" t="str">
            <v>Caddo Valley Railroad Company</v>
          </cell>
        </row>
        <row r="593">
          <cell r="A593" t="str">
            <v>CW</v>
          </cell>
          <cell r="B593" t="str">
            <v>Colorado &amp; Wyoming Railway Company</v>
          </cell>
        </row>
        <row r="594">
          <cell r="A594" t="str">
            <v>CWA</v>
          </cell>
          <cell r="B594" t="str">
            <v>Central Washington Railroad Company</v>
          </cell>
        </row>
        <row r="595">
          <cell r="A595" t="str">
            <v>CWCY</v>
          </cell>
          <cell r="B595" t="str">
            <v>Caldwell County Railroad Co.</v>
          </cell>
        </row>
        <row r="596">
          <cell r="A596" t="str">
            <v>CWI</v>
          </cell>
          <cell r="B596" t="str">
            <v>CHICAGO AND WESTERN INDIANA RAILROAD</v>
          </cell>
        </row>
        <row r="597">
          <cell r="A597" t="str">
            <v>CWP</v>
          </cell>
          <cell r="B597" t="str">
            <v>CHICAGO, WEST PULLMAN &amp; SOUTHERN</v>
          </cell>
        </row>
        <row r="598">
          <cell r="A598" t="str">
            <v>CWPZ</v>
          </cell>
          <cell r="B598" t="str">
            <v>Continental Wood Products</v>
          </cell>
        </row>
        <row r="599">
          <cell r="A599" t="str">
            <v>CWR</v>
          </cell>
          <cell r="B599" t="str">
            <v>California Western Railroad</v>
          </cell>
        </row>
        <row r="600">
          <cell r="A600" t="str">
            <v>CWRC</v>
          </cell>
          <cell r="B600" t="str">
            <v>Central Wisconsin Railroad Company</v>
          </cell>
        </row>
        <row r="601">
          <cell r="A601" t="str">
            <v>CWRL</v>
          </cell>
          <cell r="B601" t="str">
            <v>Central Western Railway Corporation</v>
          </cell>
        </row>
        <row r="602">
          <cell r="A602" t="str">
            <v>CWRO</v>
          </cell>
          <cell r="B602" t="str">
            <v>Cleveland Works Railway Company</v>
          </cell>
        </row>
        <row r="603">
          <cell r="A603" t="str">
            <v>CWRY</v>
          </cell>
          <cell r="B603" t="str">
            <v>Commonwealth Railway, Incorporated</v>
          </cell>
        </row>
        <row r="604">
          <cell r="A604" t="str">
            <v>CWW</v>
          </cell>
          <cell r="B604" t="str">
            <v>CWW, LLC</v>
          </cell>
        </row>
        <row r="605">
          <cell r="A605" t="str">
            <v>CYCY</v>
          </cell>
          <cell r="B605" t="str">
            <v>Crystal City Railroad, Incorporated</v>
          </cell>
        </row>
        <row r="606">
          <cell r="A606" t="str">
            <v>CZRY</v>
          </cell>
          <cell r="B606" t="str">
            <v>Carrizo Gorge Railway Inc.</v>
          </cell>
        </row>
        <row r="607">
          <cell r="A607" t="str">
            <v>DACZ</v>
          </cell>
          <cell r="B607" t="str">
            <v>Dana Corp.</v>
          </cell>
        </row>
        <row r="608">
          <cell r="A608" t="str">
            <v>DAFZ</v>
          </cell>
          <cell r="B608" t="str">
            <v>Dawn Foods</v>
          </cell>
        </row>
        <row r="609">
          <cell r="A609" t="str">
            <v>DAIR</v>
          </cell>
          <cell r="B609" t="str">
            <v>D &amp; I Railroad Company</v>
          </cell>
        </row>
        <row r="610">
          <cell r="A610" t="str">
            <v>DAKR</v>
          </cell>
          <cell r="B610" t="str">
            <v>Dakota Railroad</v>
          </cell>
        </row>
        <row r="611">
          <cell r="A611" t="str">
            <v>DALT</v>
          </cell>
          <cell r="B611" t="str">
            <v>Dallas Terminal Railway</v>
          </cell>
        </row>
        <row r="612">
          <cell r="A612" t="str">
            <v>DART</v>
          </cell>
          <cell r="B612" t="str">
            <v>Dallas Area Rapid Transit</v>
          </cell>
        </row>
        <row r="613">
          <cell r="A613" t="str">
            <v>DC</v>
          </cell>
          <cell r="B613" t="str">
            <v>Delray Connecting Railroad Company</v>
          </cell>
        </row>
        <row r="614">
          <cell r="A614" t="str">
            <v>DCBC</v>
          </cell>
          <cell r="B614" t="str">
            <v>Decatur County Board of Commissioners</v>
          </cell>
        </row>
        <row r="615">
          <cell r="A615" t="str">
            <v>DCCR</v>
          </cell>
          <cell r="B615" t="str">
            <v>DECATUR CENTRAL RAIL</v>
          </cell>
        </row>
        <row r="616">
          <cell r="A616" t="str">
            <v>DCCZ</v>
          </cell>
          <cell r="B616" t="str">
            <v>Decatur County Coop.</v>
          </cell>
        </row>
        <row r="617">
          <cell r="A617" t="str">
            <v>DCFB</v>
          </cell>
          <cell r="B617" t="str">
            <v>Dodge City, Ford &amp; Bucklin Railroad Company</v>
          </cell>
        </row>
        <row r="618">
          <cell r="A618" t="str">
            <v>DCLR</v>
          </cell>
          <cell r="B618" t="str">
            <v>Delaware Coast Line Railroad</v>
          </cell>
        </row>
        <row r="619">
          <cell r="A619" t="str">
            <v>DCLZ</v>
          </cell>
          <cell r="B619" t="str">
            <v>Derby City Lumber Co.</v>
          </cell>
        </row>
        <row r="620">
          <cell r="A620" t="str">
            <v>DCON</v>
          </cell>
          <cell r="B620" t="str">
            <v>Detroit Connecting Railroad</v>
          </cell>
        </row>
        <row r="621">
          <cell r="A621" t="str">
            <v>DCQ</v>
          </cell>
          <cell r="B621" t="str">
            <v>Dupont Chemical Co.</v>
          </cell>
        </row>
        <row r="622">
          <cell r="A622" t="str">
            <v>DCR</v>
          </cell>
          <cell r="B622" t="str">
            <v>Delmarva Central Railroad Co.</v>
          </cell>
        </row>
        <row r="623">
          <cell r="A623" t="str">
            <v>DCRR</v>
          </cell>
          <cell r="B623" t="str">
            <v>Dubois County Railroad</v>
          </cell>
        </row>
        <row r="624">
          <cell r="A624" t="str">
            <v>DCRX</v>
          </cell>
          <cell r="B624" t="str">
            <v>Deadwood Central Railroad Company</v>
          </cell>
        </row>
        <row r="625">
          <cell r="A625" t="str">
            <v>DCTA</v>
          </cell>
          <cell r="B625" t="str">
            <v>Denton County Transportation Authority</v>
          </cell>
        </row>
        <row r="626">
          <cell r="A626" t="str">
            <v>DCZ</v>
          </cell>
          <cell r="B626" t="str">
            <v>Davidson Chemical</v>
          </cell>
        </row>
        <row r="627">
          <cell r="A627" t="str">
            <v>DDOT</v>
          </cell>
          <cell r="B627" t="str">
            <v>Delaware Department Of Transportation</v>
          </cell>
        </row>
        <row r="628">
          <cell r="A628" t="str">
            <v>DECZ</v>
          </cell>
          <cell r="B628" t="str">
            <v>Decker Coal Co.</v>
          </cell>
        </row>
        <row r="629">
          <cell r="A629" t="str">
            <v>DER</v>
          </cell>
          <cell r="B629" t="str">
            <v>Dunn-Erwin Railway Corporation</v>
          </cell>
        </row>
        <row r="630">
          <cell r="A630" t="str">
            <v>DESR</v>
          </cell>
          <cell r="B630" t="str">
            <v>Downeast Scenic Railroad</v>
          </cell>
        </row>
        <row r="631">
          <cell r="A631" t="str">
            <v>DFGZ</v>
          </cell>
          <cell r="B631" t="str">
            <v>Dewey Fisher Grain</v>
          </cell>
        </row>
        <row r="632">
          <cell r="A632" t="str">
            <v>DGNO</v>
          </cell>
          <cell r="B632" t="str">
            <v>Dallas, Garland &amp; Northeastern Railroad</v>
          </cell>
        </row>
        <row r="633">
          <cell r="A633" t="str">
            <v>DGVX</v>
          </cell>
          <cell r="B633" t="str">
            <v>Durbin &amp; Greenbrier Valley Scenic Railroad</v>
          </cell>
        </row>
        <row r="634">
          <cell r="A634" t="str">
            <v>DGZ</v>
          </cell>
          <cell r="B634" t="str">
            <v>Dorchester Grain</v>
          </cell>
        </row>
        <row r="635">
          <cell r="A635" t="str">
            <v>DH</v>
          </cell>
          <cell r="B635" t="str">
            <v>Delaware &amp; Hudson Railway Company</v>
          </cell>
        </row>
        <row r="636">
          <cell r="A636" t="str">
            <v>DI</v>
          </cell>
          <cell r="B636" t="str">
            <v>Dakota &amp; Iowa Railroad</v>
          </cell>
        </row>
        <row r="637">
          <cell r="A637" t="str">
            <v>DIM</v>
          </cell>
          <cell r="B637" t="str">
            <v>DIM  Industry/Company</v>
          </cell>
        </row>
        <row r="638">
          <cell r="A638" t="str">
            <v>DIMZ</v>
          </cell>
          <cell r="B638" t="str">
            <v>Dim Associates Ralroad</v>
          </cell>
        </row>
        <row r="639">
          <cell r="A639" t="str">
            <v>DISZ</v>
          </cell>
          <cell r="B639" t="str">
            <v>Diamond Salt</v>
          </cell>
        </row>
        <row r="640">
          <cell r="A640" t="str">
            <v>DKRX</v>
          </cell>
          <cell r="B640" t="str">
            <v>DUKE Railroad</v>
          </cell>
        </row>
        <row r="641">
          <cell r="A641" t="str">
            <v>DKS</v>
          </cell>
          <cell r="B641" t="str">
            <v xml:space="preserve">Doniphan, Kensett &amp; Searcy Railway </v>
          </cell>
        </row>
        <row r="642">
          <cell r="A642" t="str">
            <v>DL</v>
          </cell>
          <cell r="B642" t="str">
            <v>DELAWARE LACKAWANNA RAILROAD</v>
          </cell>
        </row>
        <row r="643">
          <cell r="A643" t="str">
            <v>DLCZ</v>
          </cell>
          <cell r="B643" t="str">
            <v>DICKERT LUMBER CO.</v>
          </cell>
        </row>
        <row r="644">
          <cell r="A644" t="str">
            <v>DLSR</v>
          </cell>
          <cell r="B644" t="str">
            <v>DELAWARE LACAKAWAXEN &amp; STOURBRIDGE RR CO.</v>
          </cell>
        </row>
        <row r="645">
          <cell r="A645" t="str">
            <v>DLWR</v>
          </cell>
          <cell r="B645" t="str">
            <v>DEPEW, LANCASTER &amp; WESTERN RAILROAD COMPANY, INC.</v>
          </cell>
        </row>
        <row r="646">
          <cell r="A646" t="str">
            <v>DLZ</v>
          </cell>
          <cell r="B646" t="str">
            <v>Davidson &amp; Lumber</v>
          </cell>
        </row>
        <row r="647">
          <cell r="A647" t="str">
            <v>DM</v>
          </cell>
          <cell r="B647" t="str">
            <v>Detroit &amp; Mackinac Railway Company</v>
          </cell>
        </row>
        <row r="648">
          <cell r="A648" t="str">
            <v>DME</v>
          </cell>
          <cell r="B648" t="str">
            <v>Dakota, Minnesota &amp; Eastern Railroad</v>
          </cell>
        </row>
        <row r="649">
          <cell r="A649" t="str">
            <v>DMIR</v>
          </cell>
          <cell r="B649" t="str">
            <v>Duluth, Missabe &amp; Iron Range Railway Company</v>
          </cell>
        </row>
        <row r="650">
          <cell r="A650" t="str">
            <v>DMM</v>
          </cell>
          <cell r="B650" t="str">
            <v>DANSVILLE &amp; MT MORRIS RAILROAD CO.</v>
          </cell>
        </row>
        <row r="651">
          <cell r="A651" t="str">
            <v>DMR</v>
          </cell>
          <cell r="B651" t="str">
            <v>Detroit Manufacturers Railroad</v>
          </cell>
        </row>
        <row r="652">
          <cell r="A652" t="str">
            <v>DMTZ</v>
          </cell>
          <cell r="B652" t="str">
            <v>Dundalk Marine Terminal</v>
          </cell>
        </row>
        <row r="653">
          <cell r="A653" t="str">
            <v>DMU</v>
          </cell>
          <cell r="B653" t="str">
            <v>Des Moines Union Railway Company</v>
          </cell>
        </row>
        <row r="654">
          <cell r="A654" t="str">
            <v>DMVW</v>
          </cell>
          <cell r="B654" t="str">
            <v>DAKOTA, MISSOURI VALLEY &amp; WESTERN RAILROAD, INC.</v>
          </cell>
        </row>
        <row r="655">
          <cell r="A655" t="str">
            <v>DMW</v>
          </cell>
          <cell r="B655" t="str">
            <v>Des Moines Western Railway Company</v>
          </cell>
        </row>
        <row r="656">
          <cell r="A656" t="str">
            <v>DN</v>
          </cell>
          <cell r="B656" t="str">
            <v>Dakota Northern Railroad, Inc.</v>
          </cell>
        </row>
        <row r="657">
          <cell r="A657" t="str">
            <v>DNE</v>
          </cell>
          <cell r="B657" t="str">
            <v>Duluth &amp; Northeastern Railroad Company</v>
          </cell>
        </row>
        <row r="658">
          <cell r="A658" t="str">
            <v>DOD</v>
          </cell>
          <cell r="B658" t="str">
            <v>Department Of Defense - Other</v>
          </cell>
        </row>
        <row r="659">
          <cell r="A659" t="str">
            <v>DODA</v>
          </cell>
          <cell r="B659" t="str">
            <v>Department Of Defense - Army</v>
          </cell>
        </row>
        <row r="660">
          <cell r="A660" t="str">
            <v>DODN</v>
          </cell>
          <cell r="B660" t="str">
            <v>Department Of Defense - Navy</v>
          </cell>
        </row>
        <row r="661">
          <cell r="A661" t="str">
            <v>DOE</v>
          </cell>
          <cell r="B661" t="str">
            <v>Department Of Energy</v>
          </cell>
        </row>
        <row r="662">
          <cell r="A662" t="str">
            <v>DOTO</v>
          </cell>
          <cell r="B662" t="str">
            <v>Ohio Rail Corporation</v>
          </cell>
        </row>
        <row r="663">
          <cell r="A663" t="str">
            <v>DOW</v>
          </cell>
          <cell r="B663" t="str">
            <v>DOW-CORNING</v>
          </cell>
        </row>
        <row r="664">
          <cell r="A664" t="str">
            <v>DPL</v>
          </cell>
          <cell r="B664" t="str">
            <v>Delmarva Power &amp; Light</v>
          </cell>
        </row>
        <row r="665">
          <cell r="A665" t="str">
            <v>DPRW</v>
          </cell>
          <cell r="B665" t="str">
            <v xml:space="preserve">Deseret Power Railway </v>
          </cell>
        </row>
        <row r="666">
          <cell r="A666" t="str">
            <v>DPRX</v>
          </cell>
          <cell r="B666" t="str">
            <v>Dependable Rail Services</v>
          </cell>
        </row>
        <row r="667">
          <cell r="A667" t="str">
            <v>DQE</v>
          </cell>
          <cell r="B667" t="str">
            <v>DeQueen &amp; Eastern Railroad Company</v>
          </cell>
        </row>
        <row r="668">
          <cell r="A668" t="str">
            <v>DR</v>
          </cell>
          <cell r="B668" t="str">
            <v>Dardanelle &amp; Russellville Railroad</v>
          </cell>
        </row>
        <row r="669">
          <cell r="A669" t="str">
            <v>DRCZ</v>
          </cell>
          <cell r="B669" t="str">
            <v>Don Russ Company</v>
          </cell>
        </row>
        <row r="670">
          <cell r="A670" t="str">
            <v>DRGQ</v>
          </cell>
          <cell r="B670" t="str">
            <v>DRGQ Industry</v>
          </cell>
        </row>
        <row r="671">
          <cell r="A671" t="str">
            <v>DRGR</v>
          </cell>
          <cell r="B671" t="str">
            <v>Denver &amp; Rio Grande Railroad Company</v>
          </cell>
        </row>
        <row r="672">
          <cell r="A672" t="str">
            <v>DRGW</v>
          </cell>
          <cell r="B672" t="str">
            <v>Denver &amp; Rio Grande Western Railroad Company</v>
          </cell>
        </row>
        <row r="673">
          <cell r="A673" t="str">
            <v>DRHV</v>
          </cell>
          <cell r="B673" t="str">
            <v>Durango Railroad Historical Society</v>
          </cell>
        </row>
        <row r="674">
          <cell r="A674" t="str">
            <v>DRHY</v>
          </cell>
          <cell r="B674" t="str">
            <v>Durham Transport Incorporated</v>
          </cell>
        </row>
        <row r="675">
          <cell r="A675" t="str">
            <v>DRI</v>
          </cell>
          <cell r="B675" t="str">
            <v>Davenport, Rock Island &amp; North Western Railway Company</v>
          </cell>
        </row>
        <row r="676">
          <cell r="A676" t="str">
            <v>DRIR</v>
          </cell>
          <cell r="B676" t="str">
            <v>Denver Rock Island Railroad</v>
          </cell>
        </row>
        <row r="677">
          <cell r="A677" t="str">
            <v>DRRV</v>
          </cell>
          <cell r="B677" t="str">
            <v>Dover and Rockaway River Railroad</v>
          </cell>
        </row>
        <row r="678">
          <cell r="A678" t="str">
            <v>DRTZ</v>
          </cell>
          <cell r="B678" t="str">
            <v>DUKE REALTY</v>
          </cell>
        </row>
        <row r="679">
          <cell r="A679" t="str">
            <v>DRWY</v>
          </cell>
          <cell r="B679" t="str">
            <v>DENVER RAILWAY, INC.</v>
          </cell>
        </row>
        <row r="680">
          <cell r="A680" t="str">
            <v>DS</v>
          </cell>
          <cell r="B680" t="str">
            <v>Durham And Southern Railway Company</v>
          </cell>
        </row>
        <row r="681">
          <cell r="A681" t="str">
            <v>DSC</v>
          </cell>
          <cell r="B681" t="str">
            <v>Drake Switching Company, LLC</v>
          </cell>
        </row>
        <row r="682">
          <cell r="A682" t="str">
            <v>DSIZ</v>
          </cell>
          <cell r="B682" t="str">
            <v>Diamond Shamrock Industries</v>
          </cell>
        </row>
        <row r="683">
          <cell r="A683" t="str">
            <v>DSNG</v>
          </cell>
          <cell r="B683" t="str">
            <v>Durango &amp; Silverton Narrow Gauge Railroad Company</v>
          </cell>
        </row>
        <row r="684">
          <cell r="A684" t="str">
            <v>DSRC</v>
          </cell>
          <cell r="B684" t="str">
            <v>Dakota Southern Railway Company</v>
          </cell>
        </row>
        <row r="685">
          <cell r="A685" t="str">
            <v>DSRR</v>
          </cell>
          <cell r="B685" t="str">
            <v>Delta Southern Railroad Company</v>
          </cell>
        </row>
        <row r="686">
          <cell r="A686" t="str">
            <v>DT</v>
          </cell>
          <cell r="B686" t="str">
            <v>Decatur Junction Railway Company</v>
          </cell>
        </row>
        <row r="687">
          <cell r="A687" t="str">
            <v>DTI</v>
          </cell>
          <cell r="B687" t="str">
            <v>Detroit, Toledo And Ironton Railroad Company</v>
          </cell>
        </row>
        <row r="688">
          <cell r="A688" t="str">
            <v>DTMR</v>
          </cell>
          <cell r="B688" t="str">
            <v>Denver Terminal Railroad Company</v>
          </cell>
        </row>
        <row r="689">
          <cell r="A689" t="str">
            <v>DTNC</v>
          </cell>
          <cell r="B689" t="str">
            <v>North Carolina Department Of Transportation</v>
          </cell>
        </row>
        <row r="690">
          <cell r="A690" t="str">
            <v>DTP</v>
          </cell>
          <cell r="B690" t="str">
            <v>Dept. Of Trans. - Pueblo Test Center</v>
          </cell>
        </row>
        <row r="691">
          <cell r="A691" t="str">
            <v>DTPN</v>
          </cell>
          <cell r="B691" t="str">
            <v>Denver Transit Partners</v>
          </cell>
        </row>
        <row r="692">
          <cell r="A692" t="str">
            <v>DTRR</v>
          </cell>
          <cell r="B692" t="str">
            <v>DANBURY TERMINAL RAILROAD CO.</v>
          </cell>
        </row>
        <row r="693">
          <cell r="A693" t="str">
            <v>DTS</v>
          </cell>
          <cell r="B693" t="str">
            <v>Detroit And Toledo Shore Line Railroad</v>
          </cell>
        </row>
        <row r="694">
          <cell r="A694" t="str">
            <v>DU</v>
          </cell>
          <cell r="B694" t="str">
            <v>Dayton Union Railway Company</v>
          </cell>
        </row>
        <row r="695">
          <cell r="A695" t="str">
            <v>DULZ</v>
          </cell>
          <cell r="B695" t="str">
            <v>Dupont Lead</v>
          </cell>
        </row>
        <row r="696">
          <cell r="A696" t="str">
            <v>DUPC</v>
          </cell>
          <cell r="B696" t="str">
            <v>DuPont Chambers Works</v>
          </cell>
        </row>
        <row r="697">
          <cell r="A697" t="str">
            <v>DUPX</v>
          </cell>
          <cell r="B697" t="str">
            <v>E. I. Dupont</v>
          </cell>
        </row>
        <row r="698">
          <cell r="A698" t="str">
            <v>DURR</v>
          </cell>
          <cell r="B698" t="str">
            <v>Delaware &amp; Ulster Rail Ride</v>
          </cell>
        </row>
        <row r="699">
          <cell r="A699" t="str">
            <v>DUT</v>
          </cell>
          <cell r="B699" t="str">
            <v>RTD Denver Union Station</v>
          </cell>
        </row>
        <row r="700">
          <cell r="A700" t="str">
            <v>DUVT</v>
          </cell>
          <cell r="B700" t="str">
            <v>Duval Transportation Of The Carolinas</v>
          </cell>
        </row>
        <row r="701">
          <cell r="A701" t="str">
            <v>DV</v>
          </cell>
          <cell r="B701" t="str">
            <v>Delaware Valley Railroad Company, Inc.</v>
          </cell>
        </row>
        <row r="702">
          <cell r="A702" t="str">
            <v>DVS</v>
          </cell>
          <cell r="B702" t="str">
            <v>Delta Valley &amp; Southern Railway Company</v>
          </cell>
        </row>
        <row r="703">
          <cell r="A703" t="str">
            <v>DW</v>
          </cell>
          <cell r="B703" t="str">
            <v>Danville and Western Railway Co.</v>
          </cell>
        </row>
        <row r="704">
          <cell r="A704" t="str">
            <v>DWP</v>
          </cell>
          <cell r="B704" t="str">
            <v>Duluth, Winnipeg &amp; Pacific Railway</v>
          </cell>
        </row>
        <row r="705">
          <cell r="A705" t="str">
            <v>DWRV</v>
          </cell>
          <cell r="B705" t="str">
            <v>D &amp;W Railroad</v>
          </cell>
        </row>
        <row r="706">
          <cell r="A706" t="str">
            <v>DXCV</v>
          </cell>
          <cell r="B706" t="str">
            <v>Dixie Clay</v>
          </cell>
        </row>
        <row r="707">
          <cell r="A707" t="str">
            <v>DXMC</v>
          </cell>
          <cell r="B707" t="str">
            <v>DXMC Industry/Company</v>
          </cell>
        </row>
        <row r="708">
          <cell r="A708" t="str">
            <v>DXZE</v>
          </cell>
          <cell r="B708" t="str">
            <v>DIXIE RIVER RAILROAD CO.</v>
          </cell>
        </row>
        <row r="709">
          <cell r="A709" t="str">
            <v>EACH</v>
          </cell>
          <cell r="B709" t="str">
            <v>East Camden &amp; Highland Railroad Company</v>
          </cell>
        </row>
        <row r="710">
          <cell r="A710" t="str">
            <v>EARY</v>
          </cell>
          <cell r="B710" t="str">
            <v>Eastern Alabama Railway Company</v>
          </cell>
        </row>
        <row r="711">
          <cell r="A711" t="str">
            <v>EASO</v>
          </cell>
          <cell r="B711" t="str">
            <v>Easx Corporation/Easx Railroad Corporation</v>
          </cell>
        </row>
        <row r="712">
          <cell r="A712" t="str">
            <v>EBG</v>
          </cell>
          <cell r="B712" t="str">
            <v>Eastern Berks Gateway Railroad</v>
          </cell>
        </row>
        <row r="713">
          <cell r="A713" t="str">
            <v>EBLV</v>
          </cell>
          <cell r="B713" t="str">
            <v>Evansville Beltline Railroad</v>
          </cell>
        </row>
        <row r="714">
          <cell r="A714" t="str">
            <v>EBRR</v>
          </cell>
          <cell r="B714" t="str">
            <v>Exel Baytown Railroad</v>
          </cell>
        </row>
        <row r="715">
          <cell r="A715" t="str">
            <v>EBSR</v>
          </cell>
          <cell r="B715" t="str">
            <v>East Brookfield &amp; Spencer Railroad LLC</v>
          </cell>
        </row>
        <row r="716">
          <cell r="A716" t="str">
            <v>EBT</v>
          </cell>
          <cell r="B716" t="str">
            <v>East Broadtop Railroad &amp; Coal Company</v>
          </cell>
        </row>
        <row r="717">
          <cell r="A717" t="str">
            <v>EBTC</v>
          </cell>
          <cell r="B717" t="str">
            <v>EAST BROAD TOP CONNECTING RAILROAD</v>
          </cell>
        </row>
        <row r="718">
          <cell r="A718" t="str">
            <v>ECBR</v>
          </cell>
          <cell r="B718" t="str">
            <v>East Cooper &amp; Berkeley Railroad</v>
          </cell>
        </row>
        <row r="719">
          <cell r="A719" t="str">
            <v>ECTB</v>
          </cell>
          <cell r="B719" t="str">
            <v>East Chattanooga Belt Railway Company</v>
          </cell>
        </row>
        <row r="720">
          <cell r="A720" t="str">
            <v>ECTM</v>
          </cell>
          <cell r="B720" t="str">
            <v>Electrick City Trolley Museum</v>
          </cell>
        </row>
        <row r="721">
          <cell r="A721" t="str">
            <v>ECYR</v>
          </cell>
          <cell r="B721" t="str">
            <v>EASTSIDE COMMUNITY RAIL, LLC</v>
          </cell>
        </row>
        <row r="722">
          <cell r="A722" t="str">
            <v>EDW</v>
          </cell>
          <cell r="B722" t="str">
            <v>El Dorado &amp; Wesson Railway Company</v>
          </cell>
        </row>
        <row r="723">
          <cell r="A723" t="str">
            <v>EE</v>
          </cell>
          <cell r="B723" t="str">
            <v>ELLIS AND EASTERN</v>
          </cell>
        </row>
        <row r="724">
          <cell r="A724" t="str">
            <v>EEC</v>
          </cell>
          <cell r="B724" t="str">
            <v>East Erie Commercial Railroad</v>
          </cell>
        </row>
        <row r="725">
          <cell r="A725" t="str">
            <v>EERZ</v>
          </cell>
          <cell r="B725" t="str">
            <v>Ellis and Eastern Company</v>
          </cell>
        </row>
        <row r="726">
          <cell r="A726" t="str">
            <v>EFRR</v>
          </cell>
          <cell r="B726" t="str">
            <v>Effingham Railroad Company</v>
          </cell>
        </row>
        <row r="727">
          <cell r="A727" t="str">
            <v>EGIZ</v>
          </cell>
          <cell r="B727" t="str">
            <v>Essex Group, Incorporated</v>
          </cell>
        </row>
        <row r="728">
          <cell r="A728" t="str">
            <v>EIRC</v>
          </cell>
          <cell r="B728" t="str">
            <v>Eastern Illinois Railroad Company</v>
          </cell>
        </row>
        <row r="729">
          <cell r="A729" t="str">
            <v>EIRR</v>
          </cell>
          <cell r="B729" t="str">
            <v>Eastern Idaho Railroad, LLC</v>
          </cell>
        </row>
        <row r="730">
          <cell r="A730" t="str">
            <v>EJE</v>
          </cell>
          <cell r="B730" t="str">
            <v>Elgin, Joliet &amp; Eastern Railway Company</v>
          </cell>
        </row>
        <row r="731">
          <cell r="A731" t="str">
            <v>EJR</v>
          </cell>
          <cell r="B731" t="str">
            <v>East Jersey Railroad &amp; Terminal Company</v>
          </cell>
        </row>
        <row r="732">
          <cell r="A732" t="str">
            <v>EKNA</v>
          </cell>
          <cell r="B732" t="str">
            <v>Eureka Springs &amp; North Arkansas Railroad</v>
          </cell>
        </row>
        <row r="733">
          <cell r="A733" t="str">
            <v>EL</v>
          </cell>
          <cell r="B733" t="str">
            <v>Erie Lackawanna Railroad</v>
          </cell>
        </row>
        <row r="734">
          <cell r="A734" t="str">
            <v>ELKR</v>
          </cell>
          <cell r="B734" t="str">
            <v>ELK RIVER RAILROAD, INCORPORATED</v>
          </cell>
        </row>
        <row r="735">
          <cell r="A735" t="str">
            <v>ELRZ</v>
          </cell>
          <cell r="B735" t="str">
            <v>ELK RIVER RAILROAD, INCORPORATED</v>
          </cell>
        </row>
        <row r="736">
          <cell r="A736" t="str">
            <v>ELS</v>
          </cell>
          <cell r="B736" t="str">
            <v>Escanaba &amp; Lake Superior Railroad Company</v>
          </cell>
        </row>
        <row r="737">
          <cell r="A737" t="str">
            <v>ELWX</v>
          </cell>
          <cell r="B737" t="str">
            <v>Elkhart Western Railroad</v>
          </cell>
        </row>
        <row r="738">
          <cell r="A738" t="str">
            <v>EM</v>
          </cell>
          <cell r="B738" t="str">
            <v>Edgmoor &amp; Manetta Railway</v>
          </cell>
        </row>
        <row r="739">
          <cell r="A739" t="str">
            <v>EMHR</v>
          </cell>
          <cell r="B739" t="str">
            <v>East Mahanoy &amp; Hazelton Railroad Company</v>
          </cell>
        </row>
        <row r="740">
          <cell r="A740" t="str">
            <v>EMRX</v>
          </cell>
          <cell r="B740" t="str">
            <v>EASTERN MAINE RAILROAD COMPANY</v>
          </cell>
        </row>
        <row r="741">
          <cell r="A741" t="str">
            <v>EMRY</v>
          </cell>
          <cell r="B741" t="str">
            <v>EASTERN MAINE RAILROAD COMPANY</v>
          </cell>
        </row>
        <row r="742">
          <cell r="A742" t="str">
            <v>ENIC</v>
          </cell>
          <cell r="B742" t="str">
            <v>Enid Central Railroad</v>
          </cell>
        </row>
        <row r="743">
          <cell r="A743" t="str">
            <v>EOTV</v>
          </cell>
          <cell r="B743" t="str">
            <v>Executive Office of Transportation</v>
          </cell>
        </row>
        <row r="744">
          <cell r="A744" t="str">
            <v>EPHQ</v>
          </cell>
          <cell r="B744" t="str">
            <v>E. P. HENRY</v>
          </cell>
        </row>
        <row r="745">
          <cell r="A745" t="str">
            <v>EPRY</v>
          </cell>
          <cell r="B745" t="str">
            <v>East Penn Railways, Inc.</v>
          </cell>
        </row>
        <row r="746">
          <cell r="A746" t="str">
            <v>EPTC</v>
          </cell>
          <cell r="B746" t="str">
            <v>East Portland Traction Company</v>
          </cell>
        </row>
        <row r="747">
          <cell r="A747" t="str">
            <v>ERC</v>
          </cell>
          <cell r="B747" t="str">
            <v>Ebenezer Rail Car Company</v>
          </cell>
        </row>
        <row r="748">
          <cell r="A748" t="str">
            <v>ERIE</v>
          </cell>
          <cell r="B748" t="str">
            <v>Erie Mining Company</v>
          </cell>
        </row>
        <row r="749">
          <cell r="A749" t="str">
            <v>ESFR</v>
          </cell>
          <cell r="B749" t="str">
            <v>Eastside Freight Railroad</v>
          </cell>
        </row>
        <row r="750">
          <cell r="A750" t="str">
            <v>ESHR</v>
          </cell>
          <cell r="B750" t="str">
            <v>Eastern Shore Railroad Incorporated</v>
          </cell>
        </row>
        <row r="751">
          <cell r="A751" t="str">
            <v>ESLJ</v>
          </cell>
          <cell r="B751" t="str">
            <v>East St. Louis Junction Railroad</v>
          </cell>
        </row>
        <row r="752">
          <cell r="A752" t="str">
            <v>ESPN</v>
          </cell>
          <cell r="B752" t="str">
            <v>East Penn Railroad LLC</v>
          </cell>
        </row>
        <row r="753">
          <cell r="A753" t="str">
            <v>ESSV</v>
          </cell>
          <cell r="B753" t="str">
            <v>Exel Switching Service</v>
          </cell>
        </row>
        <row r="754">
          <cell r="A754" t="str">
            <v>ESWR</v>
          </cell>
          <cell r="B754" t="str">
            <v>ESCALANTA WESTERN RAILWAY</v>
          </cell>
        </row>
        <row r="755">
          <cell r="A755" t="str">
            <v>ETC</v>
          </cell>
          <cell r="B755" t="str">
            <v xml:space="preserve">East Texas Central Railroad </v>
          </cell>
        </row>
        <row r="756">
          <cell r="A756" t="str">
            <v>ETER</v>
          </cell>
          <cell r="B756" t="str">
            <v>East Troy Electric Railrod Museum</v>
          </cell>
        </row>
        <row r="757">
          <cell r="A757" t="str">
            <v>ETL</v>
          </cell>
          <cell r="B757" t="str">
            <v>Essex Terminal Railway Company</v>
          </cell>
        </row>
        <row r="758">
          <cell r="A758" t="str">
            <v>ETMX</v>
          </cell>
          <cell r="B758" t="str">
            <v>Entertrainment Line</v>
          </cell>
        </row>
        <row r="759">
          <cell r="A759" t="str">
            <v>ETRY</v>
          </cell>
          <cell r="B759" t="str">
            <v>East Tennessee Railway, L.P.</v>
          </cell>
        </row>
        <row r="760">
          <cell r="A760" t="str">
            <v>ETWN</v>
          </cell>
          <cell r="B760" t="str">
            <v>EAST TENNESSEE AND WESTERN NORTH CAROLINA RAILROAD</v>
          </cell>
        </row>
        <row r="761">
          <cell r="A761" t="str">
            <v>EUKA</v>
          </cell>
          <cell r="B761" t="str">
            <v>Eureka Southern Railroad Company Incorporated</v>
          </cell>
        </row>
        <row r="762">
          <cell r="A762" t="str">
            <v>EUPA</v>
          </cell>
          <cell r="B762" t="str">
            <v>Eureka &amp; Palisades No. 4</v>
          </cell>
        </row>
        <row r="763">
          <cell r="A763" t="str">
            <v>EV</v>
          </cell>
          <cell r="B763" t="str">
            <v>Everett Railroad Company</v>
          </cell>
        </row>
        <row r="764">
          <cell r="A764" t="str">
            <v>EVCZ</v>
          </cell>
          <cell r="B764" t="str">
            <v>Evans Corp.</v>
          </cell>
        </row>
        <row r="765">
          <cell r="A765" t="str">
            <v>EVT</v>
          </cell>
          <cell r="B765" t="str">
            <v>Evansville Terminal Company Incorporated</v>
          </cell>
        </row>
        <row r="766">
          <cell r="A766" t="str">
            <v>EVWR</v>
          </cell>
          <cell r="B766" t="str">
            <v>Evansville Western Railway, Inc.</v>
          </cell>
        </row>
        <row r="767">
          <cell r="A767" t="str">
            <v>EW</v>
          </cell>
          <cell r="B767" t="str">
            <v>East Washington Railway Company</v>
          </cell>
        </row>
        <row r="768">
          <cell r="A768" t="str">
            <v>EWG</v>
          </cell>
          <cell r="B768" t="str">
            <v>Eastern Washington Gateway Railroad Company</v>
          </cell>
        </row>
        <row r="769">
          <cell r="A769" t="str">
            <v>EWMQ</v>
          </cell>
          <cell r="B769" t="str">
            <v>E. W. MULLER INDUSTRIES</v>
          </cell>
        </row>
        <row r="770">
          <cell r="A770" t="str">
            <v>EWR</v>
          </cell>
          <cell r="B770" t="str">
            <v>ERIE WESTERN RAILWAY ELKHART &amp; WESTERN RAILROAD</v>
          </cell>
        </row>
        <row r="771">
          <cell r="A771" t="str">
            <v>EWRR</v>
          </cell>
          <cell r="B771" t="str">
            <v>Elkhorn &amp; Walworth Railroad</v>
          </cell>
        </row>
        <row r="772">
          <cell r="A772" t="str">
            <v>EXON</v>
          </cell>
          <cell r="B772" t="str">
            <v>EXON Industry/Company</v>
          </cell>
        </row>
        <row r="773">
          <cell r="A773" t="str">
            <v>EZR</v>
          </cell>
          <cell r="B773" t="str">
            <v>Elizabethtown Industrial Railroad, LLC</v>
          </cell>
        </row>
        <row r="774">
          <cell r="A774" t="str">
            <v>FAKE</v>
          </cell>
          <cell r="B774" t="str">
            <v>FAKE FOR PART 243</v>
          </cell>
        </row>
        <row r="775">
          <cell r="A775" t="str">
            <v>FAPR</v>
          </cell>
          <cell r="B775" t="str">
            <v>Floydada &amp; Plainview Railroad Company</v>
          </cell>
        </row>
        <row r="776">
          <cell r="A776" t="str">
            <v>FAZ</v>
          </cell>
          <cell r="B776" t="str">
            <v>Fish Alley</v>
          </cell>
        </row>
        <row r="777">
          <cell r="A777" t="str">
            <v>FBCR</v>
          </cell>
          <cell r="B777" t="str">
            <v>Fitchburg Commuter Rail</v>
          </cell>
        </row>
        <row r="778">
          <cell r="A778" t="str">
            <v>FC</v>
          </cell>
          <cell r="B778" t="str">
            <v>Fulton County Railroad Company</v>
          </cell>
        </row>
        <row r="779">
          <cell r="A779" t="str">
            <v>FCEN</v>
          </cell>
          <cell r="B779" t="str">
            <v>Florida Central Railroad Company</v>
          </cell>
        </row>
        <row r="780">
          <cell r="A780" t="str">
            <v>FCGZ</v>
          </cell>
          <cell r="B780" t="str">
            <v>Farmers Cargill Elevator</v>
          </cell>
        </row>
        <row r="781">
          <cell r="A781" t="str">
            <v>FCIN</v>
          </cell>
          <cell r="B781" t="str">
            <v>Frankfort And Cincinnati Railroad Company</v>
          </cell>
        </row>
        <row r="782">
          <cell r="A782" t="str">
            <v>FCMX</v>
          </cell>
          <cell r="B782" t="str">
            <v>Fort Collins Municipal Railway</v>
          </cell>
        </row>
        <row r="783">
          <cell r="A783" t="str">
            <v>FCR</v>
          </cell>
          <cell r="B783" t="str">
            <v>Fulton County Railway</v>
          </cell>
        </row>
        <row r="784">
          <cell r="A784" t="str">
            <v>FCRD</v>
          </cell>
          <cell r="B784" t="str">
            <v>First Coast Railroad Inc.</v>
          </cell>
        </row>
        <row r="785">
          <cell r="A785" t="str">
            <v>FCRK</v>
          </cell>
          <cell r="B785" t="str">
            <v xml:space="preserve">FALLS CREEK RAILROAD </v>
          </cell>
        </row>
        <row r="786">
          <cell r="A786" t="str">
            <v>FCRS</v>
          </cell>
          <cell r="B786" t="str">
            <v>Freight Car Rail Services</v>
          </cell>
        </row>
        <row r="787">
          <cell r="A787" t="str">
            <v>FCRV</v>
          </cell>
          <cell r="B787" t="str">
            <v>Fayette Central Railroad</v>
          </cell>
        </row>
        <row r="788">
          <cell r="A788" t="str">
            <v>FCSJ</v>
          </cell>
          <cell r="B788" t="str">
            <v>Florida Crush Stone</v>
          </cell>
        </row>
        <row r="789">
          <cell r="A789" t="str">
            <v>FCTY</v>
          </cell>
          <cell r="B789" t="str">
            <v>FULTON COUNTY RAILROAD, INC.</v>
          </cell>
        </row>
        <row r="790">
          <cell r="A790" t="str">
            <v>FCYR</v>
          </cell>
          <cell r="B790" t="str">
            <v>Franklin County Railroad</v>
          </cell>
        </row>
        <row r="791">
          <cell r="A791" t="str">
            <v>FCZ</v>
          </cell>
          <cell r="B791" t="str">
            <v>Foster Company</v>
          </cell>
        </row>
        <row r="792">
          <cell r="A792" t="str">
            <v>FDC</v>
          </cell>
          <cell r="B792" t="str">
            <v>Florida Dispatch Company</v>
          </cell>
        </row>
        <row r="793">
          <cell r="A793" t="str">
            <v>FDIZ</v>
          </cell>
          <cell r="B793" t="str">
            <v>Fort Drum Industrial</v>
          </cell>
        </row>
        <row r="794">
          <cell r="A794" t="str">
            <v>FEC</v>
          </cell>
          <cell r="B794" t="str">
            <v>Florida East Coast Railway Company</v>
          </cell>
        </row>
        <row r="795">
          <cell r="A795" t="str">
            <v>FECZ</v>
          </cell>
          <cell r="B795" t="str">
            <v>Farwell Elevator Co.</v>
          </cell>
        </row>
        <row r="796">
          <cell r="A796" t="str">
            <v>FEDZ</v>
          </cell>
          <cell r="B796" t="str">
            <v>Fairfield Economic Development Association</v>
          </cell>
        </row>
        <row r="797">
          <cell r="A797" t="str">
            <v>FENZ</v>
          </cell>
          <cell r="B797" t="str">
            <v>FRITZ ENTERPRISE</v>
          </cell>
        </row>
        <row r="798">
          <cell r="A798" t="str">
            <v>FEVR</v>
          </cell>
          <cell r="B798" t="str">
            <v>Fremont &amp; Elkhorn Valley Railroad</v>
          </cell>
        </row>
        <row r="799">
          <cell r="A799" t="str">
            <v>FFEZ</v>
          </cell>
          <cell r="B799" t="str">
            <v>Finley Farmers Elevator</v>
          </cell>
        </row>
        <row r="800">
          <cell r="A800" t="str">
            <v>FFMZ</v>
          </cell>
          <cell r="B800" t="str">
            <v>Fisher Flour Mill</v>
          </cell>
        </row>
        <row r="801">
          <cell r="A801" t="str">
            <v>FGC</v>
          </cell>
          <cell r="B801" t="str">
            <v>FLORIDA GULF COAST RAILROAD MUSEUM, INC.</v>
          </cell>
        </row>
        <row r="802">
          <cell r="A802" t="str">
            <v>FGLK</v>
          </cell>
          <cell r="B802" t="str">
            <v>Finger Lakes Railway Corporation</v>
          </cell>
        </row>
        <row r="803">
          <cell r="A803" t="str">
            <v>FGRX</v>
          </cell>
          <cell r="B803" t="str">
            <v>Fletcher Granite</v>
          </cell>
        </row>
        <row r="804">
          <cell r="A804" t="str">
            <v>FHPZ</v>
          </cell>
          <cell r="B804" t="str">
            <v>Fort Howard Plant</v>
          </cell>
        </row>
        <row r="805">
          <cell r="A805" t="str">
            <v>FHRR</v>
          </cell>
          <cell r="B805" t="str">
            <v xml:space="preserve">Ferdinand And Huntingburg Rr Co </v>
          </cell>
        </row>
        <row r="806">
          <cell r="A806" t="str">
            <v>FIMX</v>
          </cell>
          <cell r="B806" t="str">
            <v>Franklin Industrial Minerals Railroad</v>
          </cell>
        </row>
        <row r="807">
          <cell r="A807" t="str">
            <v>FIR</v>
          </cell>
          <cell r="B807" t="str">
            <v>Flats Industrial Railroad</v>
          </cell>
        </row>
        <row r="808">
          <cell r="A808" t="str">
            <v>FIRS</v>
          </cell>
          <cell r="B808" t="str">
            <v>FIRS Railroad</v>
          </cell>
        </row>
        <row r="809">
          <cell r="A809" t="str">
            <v>FJG</v>
          </cell>
          <cell r="B809" t="str">
            <v>Fonda, Johnstown &amp; Gloversville Railroad Company</v>
          </cell>
        </row>
        <row r="810">
          <cell r="A810" t="str">
            <v>FLR</v>
          </cell>
          <cell r="B810" t="str">
            <v>Fife Lake Ltd</v>
          </cell>
        </row>
        <row r="811">
          <cell r="A811" t="str">
            <v>FLYJ</v>
          </cell>
          <cell r="B811" t="str">
            <v>Flying J / Big West Oil</v>
          </cell>
        </row>
        <row r="812">
          <cell r="A812" t="str">
            <v>FMC</v>
          </cell>
          <cell r="B812" t="str">
            <v>FMC CAR</v>
          </cell>
        </row>
        <row r="813">
          <cell r="A813" t="str">
            <v>FMID</v>
          </cell>
          <cell r="B813" t="str">
            <v>FLORIDA MIDLAND RAILROAD COMPANY, INC.</v>
          </cell>
        </row>
        <row r="814">
          <cell r="A814" t="str">
            <v>FMOZ</v>
          </cell>
          <cell r="B814" t="str">
            <v>Ford Monroe</v>
          </cell>
        </row>
        <row r="815">
          <cell r="A815" t="str">
            <v>FMRC</v>
          </cell>
          <cell r="B815" t="str">
            <v>Farmrail Corporation</v>
          </cell>
        </row>
        <row r="816">
          <cell r="A816" t="str">
            <v>FMTZ</v>
          </cell>
          <cell r="B816" t="str">
            <v>Ford Motor Track</v>
          </cell>
        </row>
        <row r="817">
          <cell r="A817" t="str">
            <v>FMWX</v>
          </cell>
          <cell r="B817" t="str">
            <v>Fillmore And Western</v>
          </cell>
        </row>
        <row r="818">
          <cell r="A818" t="str">
            <v>FN</v>
          </cell>
          <cell r="B818" t="str">
            <v>Foxville &amp; Northern Railroad Co. LLC</v>
          </cell>
        </row>
        <row r="819">
          <cell r="A819" t="str">
            <v>FNOR</v>
          </cell>
          <cell r="B819" t="str">
            <v>FLORIDA NORTHERN RAILROAD COMPANY, INC.</v>
          </cell>
        </row>
        <row r="820">
          <cell r="A820" t="str">
            <v>FNPZ</v>
          </cell>
          <cell r="B820" t="str">
            <v>FARMLLAND NITROGEN PLANT</v>
          </cell>
        </row>
        <row r="821">
          <cell r="A821" t="str">
            <v>FNS</v>
          </cell>
          <cell r="B821" t="str">
            <v>FNS  Industry/Company</v>
          </cell>
        </row>
        <row r="822">
          <cell r="A822" t="str">
            <v>FOPC</v>
          </cell>
          <cell r="B822" t="str">
            <v>Formosa Plastics Corp.</v>
          </cell>
        </row>
        <row r="823">
          <cell r="A823" t="str">
            <v>FOR</v>
          </cell>
          <cell r="B823" t="str">
            <v>Fore River Railroad Corporation                    Use FRY</v>
          </cell>
        </row>
        <row r="824">
          <cell r="A824" t="str">
            <v>FP</v>
          </cell>
          <cell r="B824" t="str">
            <v>Fordyce &amp; Princeton Railroad Company</v>
          </cell>
        </row>
        <row r="825">
          <cell r="A825" t="str">
            <v>FPE</v>
          </cell>
          <cell r="B825" t="str">
            <v>Fairport, Painesville &amp; Eastern Railway Company</v>
          </cell>
        </row>
        <row r="826">
          <cell r="A826" t="str">
            <v>FRA</v>
          </cell>
          <cell r="B826" t="str">
            <v>Federal Railroad Administration</v>
          </cell>
        </row>
        <row r="827">
          <cell r="A827" t="str">
            <v>FRAX</v>
          </cell>
          <cell r="B827" t="str">
            <v>Florida Rail Adventures</v>
          </cell>
        </row>
        <row r="828">
          <cell r="A828" t="str">
            <v>FRDN</v>
          </cell>
          <cell r="B828" t="str">
            <v>FERDINAND RAILROAD COMPANY</v>
          </cell>
        </row>
        <row r="829">
          <cell r="A829" t="str">
            <v>FRKX</v>
          </cell>
          <cell r="B829" t="str">
            <v>Florida Rock Industries, Inc.</v>
          </cell>
        </row>
        <row r="830">
          <cell r="A830" t="str">
            <v>FRR</v>
          </cell>
          <cell r="B830" t="str">
            <v>FALLS ROAD RAILROAD COMPANY, INC.</v>
          </cell>
        </row>
        <row r="831">
          <cell r="A831" t="str">
            <v>FRRV</v>
          </cell>
          <cell r="B831" t="str">
            <v>Frontier Rail Switch Service</v>
          </cell>
        </row>
        <row r="832">
          <cell r="A832" t="str">
            <v>FRSV</v>
          </cell>
          <cell r="B832" t="str">
            <v>Feather River Short Line Railroad</v>
          </cell>
        </row>
        <row r="833">
          <cell r="A833" t="str">
            <v>FRSZ</v>
          </cell>
          <cell r="B833" t="str">
            <v>Freezer Service</v>
          </cell>
        </row>
        <row r="834">
          <cell r="A834" t="str">
            <v>FRVR</v>
          </cell>
          <cell r="B834" t="str">
            <v>FOX RIVER VALLEY RAILROAD CORP.</v>
          </cell>
        </row>
        <row r="835">
          <cell r="A835" t="str">
            <v>FRVT</v>
          </cell>
          <cell r="B835" t="str">
            <v>Fore River Transportation Corporation</v>
          </cell>
        </row>
        <row r="836">
          <cell r="A836" t="str">
            <v>FRY</v>
          </cell>
          <cell r="B836" t="str">
            <v>FRY  Railroad</v>
          </cell>
        </row>
        <row r="837">
          <cell r="A837" t="str">
            <v>FSIZ</v>
          </cell>
          <cell r="B837" t="str">
            <v>F.S. INDUSTRIES</v>
          </cell>
        </row>
        <row r="838">
          <cell r="A838" t="str">
            <v>FSR</v>
          </cell>
          <cell r="B838" t="str">
            <v>FORT SMITH RAILROAD CO.</v>
          </cell>
        </row>
        <row r="839">
          <cell r="A839" t="str">
            <v>FSVB</v>
          </cell>
          <cell r="B839" t="str">
            <v>Fort Smith &amp; Van Buren Railway Company</v>
          </cell>
        </row>
        <row r="840">
          <cell r="A840" t="str">
            <v>FTCX</v>
          </cell>
          <cell r="B840" t="str">
            <v>Ft. Campbell Military Railroad</v>
          </cell>
        </row>
        <row r="841">
          <cell r="A841" t="str">
            <v>FTCZ</v>
          </cell>
          <cell r="B841" t="str">
            <v>Farmers Terminal Company</v>
          </cell>
        </row>
        <row r="842">
          <cell r="A842" t="str">
            <v>FTRL</v>
          </cell>
          <cell r="B842" t="str">
            <v>Foster Townsend Rail Logistics, Inc.</v>
          </cell>
        </row>
        <row r="843">
          <cell r="A843" t="str">
            <v>FTTJ</v>
          </cell>
          <cell r="B843" t="str">
            <v>Findlay''s Tall Timbers Distribution Center, Inc.</v>
          </cell>
        </row>
        <row r="844">
          <cell r="A844" t="str">
            <v>FUCC</v>
          </cell>
          <cell r="B844" t="str">
            <v>FUCC Industry/Company</v>
          </cell>
        </row>
        <row r="845">
          <cell r="A845" t="str">
            <v>FVRR</v>
          </cell>
          <cell r="B845" t="str">
            <v>FREDONIA VALLEY RAILROAD</v>
          </cell>
        </row>
        <row r="846">
          <cell r="A846" t="str">
            <v>FVW</v>
          </cell>
          <cell r="B846" t="str">
            <v>Fox Valley &amp; Western LTD.</v>
          </cell>
        </row>
        <row r="847">
          <cell r="A847" t="str">
            <v>FWB</v>
          </cell>
          <cell r="B847" t="str">
            <v>Fort Worth Belt Railway Company</v>
          </cell>
        </row>
        <row r="848">
          <cell r="A848" t="str">
            <v>FWCR</v>
          </cell>
          <cell r="B848" t="str">
            <v>Florida West Coast Railway</v>
          </cell>
        </row>
        <row r="849">
          <cell r="A849" t="str">
            <v>FWD</v>
          </cell>
          <cell r="B849" t="str">
            <v>Fort Worth And Denver Railway Company</v>
          </cell>
        </row>
        <row r="850">
          <cell r="A850" t="str">
            <v>FWDR</v>
          </cell>
          <cell r="B850" t="str">
            <v>Ft. Worth And Dallas Railroad</v>
          </cell>
        </row>
        <row r="851">
          <cell r="A851" t="str">
            <v>FWHS</v>
          </cell>
          <cell r="B851" t="str">
            <v>Ft. Wayne Historical Society</v>
          </cell>
        </row>
        <row r="852">
          <cell r="A852" t="str">
            <v>FWPP</v>
          </cell>
          <cell r="B852" t="str">
            <v>Fremont, West Point &amp; Pacific Rwy</v>
          </cell>
        </row>
        <row r="853">
          <cell r="A853" t="str">
            <v>FWRD</v>
          </cell>
          <cell r="B853" t="str">
            <v>Fairmont &amp; Western Railroad Company</v>
          </cell>
        </row>
        <row r="854">
          <cell r="A854" t="str">
            <v>FWU</v>
          </cell>
          <cell r="B854" t="str">
            <v>Fort Wayne Union Railway Company</v>
          </cell>
        </row>
        <row r="855">
          <cell r="A855" t="str">
            <v>FWWR</v>
          </cell>
          <cell r="B855" t="str">
            <v>Fort Worth &amp; Western Railroad</v>
          </cell>
        </row>
        <row r="856">
          <cell r="A856" t="str">
            <v>FXE</v>
          </cell>
          <cell r="B856" t="str">
            <v>Ferrocarril Mexicano</v>
          </cell>
        </row>
        <row r="857">
          <cell r="A857" t="str">
            <v>FZ</v>
          </cell>
          <cell r="B857" t="str">
            <v>Farmaco</v>
          </cell>
        </row>
        <row r="858">
          <cell r="A858" t="str">
            <v>GA</v>
          </cell>
          <cell r="B858" t="str">
            <v>Georgia Railroad</v>
          </cell>
        </row>
        <row r="859">
          <cell r="A859" t="str">
            <v>GAAB</v>
          </cell>
          <cell r="B859" t="str">
            <v>Georgia &amp; Alabama Division</v>
          </cell>
        </row>
        <row r="860">
          <cell r="A860" t="str">
            <v>GAFZ</v>
          </cell>
          <cell r="B860" t="str">
            <v>GAF FIBERGLASS</v>
          </cell>
        </row>
        <row r="861">
          <cell r="A861" t="str">
            <v>GANO</v>
          </cell>
          <cell r="B861" t="str">
            <v>GEORGIA NORTHERN RAILWAY COMPANY</v>
          </cell>
        </row>
        <row r="862">
          <cell r="A862" t="str">
            <v>GAYZ</v>
          </cell>
          <cell r="B862" t="str">
            <v>Gaylord Mill</v>
          </cell>
        </row>
        <row r="863">
          <cell r="A863" t="str">
            <v>GBEX</v>
          </cell>
          <cell r="B863" t="str">
            <v>Greenbrier Express Company</v>
          </cell>
        </row>
        <row r="864">
          <cell r="A864" t="str">
            <v>GBRY</v>
          </cell>
          <cell r="B864" t="str">
            <v>GETTYSBURG RAILROAD COMPANY</v>
          </cell>
        </row>
        <row r="865">
          <cell r="A865" t="str">
            <v>GBW</v>
          </cell>
          <cell r="B865" t="str">
            <v>GREEN BAY &amp; WESTERN RAILROAD COMPANY</v>
          </cell>
        </row>
        <row r="866">
          <cell r="A866" t="str">
            <v>GC</v>
          </cell>
          <cell r="B866" t="str">
            <v>Georgia Central Railway, L.P.</v>
          </cell>
        </row>
        <row r="867">
          <cell r="A867" t="str">
            <v>GCCV</v>
          </cell>
          <cell r="B867" t="str">
            <v>Gulf Coast Corridor</v>
          </cell>
        </row>
        <row r="868">
          <cell r="A868" t="str">
            <v>GCK</v>
          </cell>
          <cell r="B868" t="str">
            <v>Georges Creek Railway</v>
          </cell>
        </row>
        <row r="869">
          <cell r="A869" t="str">
            <v>GCN</v>
          </cell>
          <cell r="B869" t="str">
            <v>Garden City Northern Railway</v>
          </cell>
        </row>
        <row r="870">
          <cell r="A870" t="str">
            <v>GCOX</v>
          </cell>
          <cell r="B870" t="str">
            <v>Guernsey County Community Improvement Corp.</v>
          </cell>
        </row>
        <row r="871">
          <cell r="A871" t="str">
            <v>GCR</v>
          </cell>
          <cell r="B871" t="str">
            <v>Gold Coast Railroad</v>
          </cell>
        </row>
        <row r="872">
          <cell r="A872" t="str">
            <v>GCRC</v>
          </cell>
          <cell r="B872" t="str">
            <v>Golden Cat Railroad Corporation</v>
          </cell>
        </row>
        <row r="873">
          <cell r="A873" t="str">
            <v>GCRR</v>
          </cell>
          <cell r="B873" t="str">
            <v>Graham County Railroad</v>
          </cell>
        </row>
        <row r="874">
          <cell r="A874" t="str">
            <v>GCRT</v>
          </cell>
          <cell r="B874" t="str">
            <v>Greater Cleveland Regional Transit Authority</v>
          </cell>
        </row>
        <row r="875">
          <cell r="A875" t="str">
            <v>GCRX</v>
          </cell>
          <cell r="B875" t="str">
            <v>Grand Canyon Railway</v>
          </cell>
        </row>
        <row r="876">
          <cell r="A876" t="str">
            <v>GCSC</v>
          </cell>
          <cell r="B876" t="str">
            <v>Gulf Coast Switching Company, LLC</v>
          </cell>
        </row>
        <row r="877">
          <cell r="A877" t="str">
            <v>GCSR</v>
          </cell>
          <cell r="B877" t="str">
            <v>Gulf, Colorado San Saba Railway Corporation</v>
          </cell>
        </row>
        <row r="878">
          <cell r="A878" t="str">
            <v>GCW</v>
          </cell>
          <cell r="B878" t="str">
            <v>GARDEN CITY WESTERN RAILROAD</v>
          </cell>
        </row>
        <row r="879">
          <cell r="A879" t="str">
            <v>GDLK</v>
          </cell>
          <cell r="B879" t="str">
            <v>Grand Elk Railroad, LLC</v>
          </cell>
        </row>
        <row r="880">
          <cell r="A880" t="str">
            <v>GDOT</v>
          </cell>
          <cell r="B880" t="str">
            <v>Georgia Department Of Transportation</v>
          </cell>
        </row>
        <row r="881">
          <cell r="A881" t="str">
            <v>GEIZ</v>
          </cell>
          <cell r="B881" t="str">
            <v>Geiger Industries</v>
          </cell>
        </row>
        <row r="882">
          <cell r="A882" t="str">
            <v>GEMS</v>
          </cell>
          <cell r="B882" t="str">
            <v>GENERAL ELECTRIC MANUFACTURING SOLUTIONS</v>
          </cell>
        </row>
        <row r="883">
          <cell r="A883" t="str">
            <v>GERY</v>
          </cell>
          <cell r="B883" t="str">
            <v>Georgia Eastern Railroad Company</v>
          </cell>
        </row>
        <row r="884">
          <cell r="A884" t="str">
            <v>GET</v>
          </cell>
          <cell r="B884" t="str">
            <v>Gettysburg and Northern Railroad</v>
          </cell>
        </row>
        <row r="885">
          <cell r="A885" t="str">
            <v>GETV</v>
          </cell>
          <cell r="B885" t="str">
            <v>General Electric Transportation Services</v>
          </cell>
        </row>
        <row r="886">
          <cell r="A886" t="str">
            <v>GETY</v>
          </cell>
          <cell r="B886" t="str">
            <v>Gettysburg Railroad Company</v>
          </cell>
        </row>
        <row r="887">
          <cell r="A887" t="str">
            <v>GEXR</v>
          </cell>
          <cell r="B887" t="str">
            <v>Goderich-Exeter Railway Company, Limited</v>
          </cell>
        </row>
        <row r="888">
          <cell r="A888" t="str">
            <v>GEZ</v>
          </cell>
          <cell r="B888" t="str">
            <v>Goldberg Elevator</v>
          </cell>
        </row>
        <row r="889">
          <cell r="A889" t="str">
            <v>GFEZ</v>
          </cell>
          <cell r="B889" t="str">
            <v>Galesburg Farmers Elevator</v>
          </cell>
        </row>
        <row r="890">
          <cell r="A890" t="str">
            <v>GFFR</v>
          </cell>
          <cell r="B890" t="str">
            <v>GFFR Industry</v>
          </cell>
        </row>
        <row r="891">
          <cell r="A891" t="str">
            <v>GFPI</v>
          </cell>
          <cell r="B891" t="str">
            <v>Gregory Forest Products Inc.</v>
          </cell>
        </row>
        <row r="892">
          <cell r="A892" t="str">
            <v>GFRR</v>
          </cell>
          <cell r="B892" t="str">
            <v>GEORGIA &amp; FLORIDA RAILWAY</v>
          </cell>
        </row>
        <row r="893">
          <cell r="A893" t="str">
            <v>GFZ</v>
          </cell>
          <cell r="B893" t="str">
            <v>General Foods</v>
          </cell>
        </row>
        <row r="894">
          <cell r="A894" t="str">
            <v>GGMX</v>
          </cell>
          <cell r="B894" t="str">
            <v>Golden Gate Railroad Museum</v>
          </cell>
        </row>
        <row r="895">
          <cell r="A895" t="str">
            <v>GGS</v>
          </cell>
          <cell r="B895" t="str">
            <v>Georgia Great Southern Division-South Carolina</v>
          </cell>
        </row>
        <row r="896">
          <cell r="A896" t="str">
            <v>GHDE</v>
          </cell>
          <cell r="B896" t="str">
            <v>Gold Hill Depot</v>
          </cell>
        </row>
        <row r="897">
          <cell r="A897" t="str">
            <v>GHH</v>
          </cell>
          <cell r="B897" t="str">
            <v>Galveston, Houston &amp; Henderson Railroad Company</v>
          </cell>
        </row>
        <row r="898">
          <cell r="A898" t="str">
            <v>GHRD</v>
          </cell>
          <cell r="B898" t="str">
            <v>Green Hills Rural Development/Chillicothe-Brunswick</v>
          </cell>
        </row>
        <row r="899">
          <cell r="A899" t="str">
            <v>GICX</v>
          </cell>
          <cell r="B899" t="str">
            <v>Giant Cement</v>
          </cell>
        </row>
        <row r="900">
          <cell r="A900" t="str">
            <v>GIMY</v>
          </cell>
          <cell r="B900" t="str">
            <v>GOLDEN ISLES TERMINAL RAILROAD, INC. SAVANAH, GA</v>
          </cell>
        </row>
        <row r="901">
          <cell r="A901" t="str">
            <v>GITM</v>
          </cell>
          <cell r="B901" t="str">
            <v>GOLDEN ISLES TERMINAL RAILROAD, INC. BRUNSWICK, GA</v>
          </cell>
        </row>
        <row r="902">
          <cell r="A902" t="str">
            <v>GIZ</v>
          </cell>
          <cell r="B902" t="str">
            <v>Gerber Industry</v>
          </cell>
        </row>
        <row r="903">
          <cell r="A903" t="str">
            <v>GJ</v>
          </cell>
          <cell r="B903" t="str">
            <v>Greenwich &amp; Johnsonville Railway Company</v>
          </cell>
        </row>
        <row r="904">
          <cell r="A904" t="str">
            <v>GLC</v>
          </cell>
          <cell r="B904" t="str">
            <v>Great Lakes Central Railroad</v>
          </cell>
        </row>
        <row r="905">
          <cell r="A905" t="str">
            <v>GLCT</v>
          </cell>
          <cell r="B905" t="str">
            <v>Global Container Terminals</v>
          </cell>
        </row>
        <row r="906">
          <cell r="A906" t="str">
            <v>GLMZ</v>
          </cell>
          <cell r="B906" t="str">
            <v>Glenmore</v>
          </cell>
        </row>
        <row r="907">
          <cell r="A907" t="str">
            <v>GLPZ</v>
          </cell>
          <cell r="B907" t="str">
            <v>Golden Pump</v>
          </cell>
        </row>
        <row r="908">
          <cell r="A908" t="str">
            <v>GLRX</v>
          </cell>
          <cell r="B908" t="str">
            <v>Georgetown Loop Railroad</v>
          </cell>
        </row>
        <row r="909">
          <cell r="A909" t="str">
            <v>GLSR</v>
          </cell>
          <cell r="B909" t="str">
            <v>Gloster Southern Railroad</v>
          </cell>
        </row>
        <row r="910">
          <cell r="A910" t="str">
            <v>GMA</v>
          </cell>
          <cell r="B910" t="str">
            <v>Georgia Marble</v>
          </cell>
        </row>
        <row r="911">
          <cell r="A911" t="str">
            <v>GMFZ</v>
          </cell>
          <cell r="B911" t="str">
            <v>General Motors Fisher Body Division</v>
          </cell>
        </row>
        <row r="912">
          <cell r="A912" t="str">
            <v>GMR</v>
          </cell>
          <cell r="B912" t="str">
            <v>Georgia Midland Railroad, Inc.</v>
          </cell>
        </row>
        <row r="913">
          <cell r="A913" t="str">
            <v>GMRC</v>
          </cell>
          <cell r="B913" t="str">
            <v>Green Mountain Railroad Corporation</v>
          </cell>
        </row>
        <row r="914">
          <cell r="A914" t="str">
            <v>GMRX</v>
          </cell>
          <cell r="B914" t="str">
            <v>Great Miami Railroad</v>
          </cell>
        </row>
        <row r="915">
          <cell r="A915" t="str">
            <v>GMRY</v>
          </cell>
          <cell r="B915" t="str">
            <v>Great Miami &amp; Scioto Railway Company</v>
          </cell>
        </row>
        <row r="916">
          <cell r="A916" t="str">
            <v>GMSR</v>
          </cell>
          <cell r="B916" t="str">
            <v>Gulf And Mississippi Railroad Corporation</v>
          </cell>
        </row>
        <row r="917">
          <cell r="A917" t="str">
            <v>GMVR</v>
          </cell>
          <cell r="B917" t="str">
            <v>GMVR Industry</v>
          </cell>
        </row>
        <row r="918">
          <cell r="A918" t="str">
            <v>GMVX</v>
          </cell>
          <cell r="B918" t="str">
            <v>Genesee &amp; Mohawk Valley Railroad Company</v>
          </cell>
        </row>
        <row r="919">
          <cell r="A919" t="str">
            <v>GNA</v>
          </cell>
          <cell r="B919" t="str">
            <v>Graysonia, Nashville &amp; Ashdown Railroad Company</v>
          </cell>
        </row>
        <row r="920">
          <cell r="A920" t="str">
            <v>GNBC</v>
          </cell>
          <cell r="B920" t="str">
            <v>Grainbelt Corporation</v>
          </cell>
        </row>
        <row r="921">
          <cell r="A921" t="str">
            <v>GNRL</v>
          </cell>
          <cell r="B921" t="str">
            <v>GNP RLY Inc.</v>
          </cell>
        </row>
        <row r="922">
          <cell r="A922" t="str">
            <v>GNRR</v>
          </cell>
          <cell r="B922" t="str">
            <v>Georgia Northeastern Railroad Company</v>
          </cell>
        </row>
        <row r="923">
          <cell r="A923" t="str">
            <v>GNWR</v>
          </cell>
          <cell r="B923" t="str">
            <v>Genesee &amp; Wyoming Railroad Company</v>
          </cell>
        </row>
        <row r="924">
          <cell r="A924" t="str">
            <v>GOGR</v>
          </cell>
          <cell r="B924" t="str">
            <v>Geaux Geaux Railroad, LLC</v>
          </cell>
        </row>
        <row r="925">
          <cell r="A925" t="str">
            <v>GOOS</v>
          </cell>
          <cell r="B925" t="str">
            <v>Goose Lake Railway, LLC</v>
          </cell>
        </row>
        <row r="926">
          <cell r="A926" t="str">
            <v>GORX</v>
          </cell>
          <cell r="B926" t="str">
            <v>Gulf And Ohio Railways</v>
          </cell>
        </row>
        <row r="927">
          <cell r="A927" t="str">
            <v>GPRV</v>
          </cell>
          <cell r="B927" t="str">
            <v>Golden Pacific Railroad Inc.</v>
          </cell>
        </row>
        <row r="928">
          <cell r="A928" t="str">
            <v>GPSX</v>
          </cell>
          <cell r="B928" t="str">
            <v>Gettysburg Passenger Service</v>
          </cell>
        </row>
        <row r="929">
          <cell r="A929" t="str">
            <v>GR</v>
          </cell>
          <cell r="B929" t="str">
            <v>GRAND RAPIDS EASTERN RAILROAD INC.</v>
          </cell>
        </row>
        <row r="930">
          <cell r="A930" t="str">
            <v>GRC</v>
          </cell>
          <cell r="B930" t="str">
            <v>Glasgow Railway Company</v>
          </cell>
        </row>
        <row r="931">
          <cell r="A931" t="str">
            <v>GRD</v>
          </cell>
          <cell r="B931" t="str">
            <v>Gardendale Railroad, Inc.</v>
          </cell>
        </row>
        <row r="932">
          <cell r="A932" t="str">
            <v>GRFZ</v>
          </cell>
          <cell r="B932" t="str">
            <v>Grand Fork Milling</v>
          </cell>
        </row>
        <row r="933">
          <cell r="A933" t="str">
            <v>GRGL</v>
          </cell>
          <cell r="B933" t="str">
            <v>Global Rail Group, LLC</v>
          </cell>
        </row>
        <row r="934">
          <cell r="A934" t="str">
            <v>GRGZ</v>
          </cell>
          <cell r="B934" t="str">
            <v>Grand Grit</v>
          </cell>
        </row>
        <row r="935">
          <cell r="A935" t="str">
            <v>GRI</v>
          </cell>
          <cell r="B935" t="str">
            <v>Goodwin Railroad Corporation</v>
          </cell>
        </row>
        <row r="936">
          <cell r="A936" t="str">
            <v>GRIV</v>
          </cell>
          <cell r="B936" t="str">
            <v>Gauley River Railroad, LLC.</v>
          </cell>
        </row>
        <row r="937">
          <cell r="A937" t="str">
            <v>GRLW</v>
          </cell>
          <cell r="B937" t="str">
            <v>Greenville &amp; Western Railway Company LLC</v>
          </cell>
        </row>
        <row r="938">
          <cell r="A938" t="str">
            <v>GRMX</v>
          </cell>
          <cell r="B938" t="str">
            <v>Great Miami &amp; Western Railway</v>
          </cell>
        </row>
        <row r="939">
          <cell r="A939" t="str">
            <v>GRN</v>
          </cell>
          <cell r="B939" t="str">
            <v>GREENVILLE &amp; NORTHERN RAILWAY CO.</v>
          </cell>
        </row>
        <row r="940">
          <cell r="A940" t="str">
            <v>GRNW</v>
          </cell>
          <cell r="B940" t="str">
            <v>Great Northwest Railroad, LLC</v>
          </cell>
        </row>
        <row r="941">
          <cell r="A941" t="str">
            <v>GRR</v>
          </cell>
          <cell r="B941" t="str">
            <v>Georgetown Railroad Company</v>
          </cell>
        </row>
        <row r="942">
          <cell r="A942" t="str">
            <v>GRRM</v>
          </cell>
          <cell r="B942" t="str">
            <v>Galveston Railroad Museum</v>
          </cell>
        </row>
        <row r="943">
          <cell r="A943" t="str">
            <v>GRRW</v>
          </cell>
          <cell r="B943" t="str">
            <v>The Grand River Railway</v>
          </cell>
        </row>
        <row r="944">
          <cell r="A944" t="str">
            <v>GRRY</v>
          </cell>
          <cell r="B944" t="str">
            <v>Breenbriar River Railway</v>
          </cell>
        </row>
        <row r="945">
          <cell r="A945" t="str">
            <v>GRS</v>
          </cell>
          <cell r="B945" t="str">
            <v>Pan Am Railways/Guilford System</v>
          </cell>
        </row>
        <row r="946">
          <cell r="A946" t="str">
            <v>GRSM</v>
          </cell>
          <cell r="B946" t="str">
            <v>GREAT SMOKEY MOUNTAIN RAILROAD</v>
          </cell>
        </row>
        <row r="947">
          <cell r="A947" t="str">
            <v>GRSZ</v>
          </cell>
          <cell r="B947" t="str">
            <v>Greater Southwest Company</v>
          </cell>
        </row>
        <row r="948">
          <cell r="A948" t="str">
            <v>GRVV</v>
          </cell>
          <cell r="B948" t="str">
            <v>Grapevine Vintage Railroad</v>
          </cell>
        </row>
        <row r="949">
          <cell r="A949" t="str">
            <v>GRW</v>
          </cell>
          <cell r="B949" t="str">
            <v>Gary Railway Company</v>
          </cell>
        </row>
        <row r="950">
          <cell r="A950" t="str">
            <v>GRWR</v>
          </cell>
          <cell r="B950" t="str">
            <v>Great Walton Railroad Company</v>
          </cell>
        </row>
        <row r="951">
          <cell r="A951" t="str">
            <v>GRYR</v>
          </cell>
          <cell r="B951" t="str">
            <v>GRENADA RAILWAY</v>
          </cell>
        </row>
        <row r="952">
          <cell r="A952" t="str">
            <v>GS</v>
          </cell>
          <cell r="B952" t="str">
            <v>GEORGIA SOUTHERN RAILWAY</v>
          </cell>
        </row>
        <row r="953">
          <cell r="A953" t="str">
            <v>GSCZ</v>
          </cell>
          <cell r="B953" t="str">
            <v>Gurnsey Stone Co.</v>
          </cell>
        </row>
        <row r="954">
          <cell r="A954" t="str">
            <v>GSF</v>
          </cell>
          <cell r="B954" t="str">
            <v>GEORGIA SOUTHERN &amp; FLORIDA COMPANY</v>
          </cell>
        </row>
        <row r="955">
          <cell r="A955" t="str">
            <v>GSHX</v>
          </cell>
          <cell r="B955" t="str">
            <v>Golden Spike Historical Society</v>
          </cell>
        </row>
        <row r="956">
          <cell r="A956" t="str">
            <v>GSM</v>
          </cell>
          <cell r="B956" t="str">
            <v>GREAT SMOKY MOUNTAINS RAILWAY</v>
          </cell>
        </row>
        <row r="957">
          <cell r="A957" t="str">
            <v>GSMR</v>
          </cell>
          <cell r="B957" t="str">
            <v>GULF AND MISSISSIPPI RAILROAD CORPORATION</v>
          </cell>
        </row>
        <row r="958">
          <cell r="A958" t="str">
            <v>GSP</v>
          </cell>
          <cell r="B958" t="str">
            <v>Gulf States Power</v>
          </cell>
        </row>
        <row r="959">
          <cell r="A959" t="str">
            <v>GSPZ</v>
          </cell>
          <cell r="B959" t="str">
            <v>Gulf States Paper Company</v>
          </cell>
        </row>
        <row r="960">
          <cell r="A960" t="str">
            <v>GSR</v>
          </cell>
          <cell r="B960" t="str">
            <v>Great Sandhills Railway, Ltd.</v>
          </cell>
        </row>
        <row r="961">
          <cell r="A961" t="str">
            <v>GSRX</v>
          </cell>
          <cell r="B961" t="str">
            <v>Gettysburg Scenic Rail Tour</v>
          </cell>
        </row>
        <row r="962">
          <cell r="A962" t="str">
            <v>GSSZ</v>
          </cell>
          <cell r="B962" t="str">
            <v>Gulf State Steel, Inc.</v>
          </cell>
        </row>
        <row r="963">
          <cell r="A963" t="str">
            <v>GSUZ</v>
          </cell>
          <cell r="B963" t="str">
            <v>Gulf State Utilities</v>
          </cell>
        </row>
        <row r="964">
          <cell r="A964" t="str">
            <v>GSVZ</v>
          </cell>
          <cell r="B964" t="str">
            <v>Great Shenandoah Valley Development</v>
          </cell>
        </row>
        <row r="965">
          <cell r="A965" t="str">
            <v>GSW</v>
          </cell>
          <cell r="B965" t="str">
            <v>Great Southwest Railroad Incorporated</v>
          </cell>
        </row>
        <row r="966">
          <cell r="A966" t="str">
            <v>GSWR</v>
          </cell>
          <cell r="B966" t="str">
            <v>Georgia Southwestern Railroad Inc.</v>
          </cell>
        </row>
        <row r="967">
          <cell r="A967" t="str">
            <v>GSWY</v>
          </cell>
          <cell r="B967" t="str">
            <v>GITM Savannah Wharf Yard</v>
          </cell>
        </row>
        <row r="968">
          <cell r="A968" t="str">
            <v>GSZ</v>
          </cell>
          <cell r="B968" t="str">
            <v>Glazier Salvage</v>
          </cell>
        </row>
        <row r="969">
          <cell r="A969" t="str">
            <v>GTDX</v>
          </cell>
          <cell r="B969" t="str">
            <v>Grand Tranverse Dinner Train</v>
          </cell>
        </row>
        <row r="970">
          <cell r="A970" t="str">
            <v>GTLS</v>
          </cell>
          <cell r="B970" t="str">
            <v>GT Logistics</v>
          </cell>
        </row>
        <row r="971">
          <cell r="A971" t="str">
            <v>GTR</v>
          </cell>
          <cell r="B971" t="str">
            <v>GREAT RIVER RAILROAD</v>
          </cell>
        </row>
        <row r="972">
          <cell r="A972" t="str">
            <v>GTRA</v>
          </cell>
          <cell r="B972" t="str">
            <v>Golden Triangle Railroad Company</v>
          </cell>
        </row>
        <row r="973">
          <cell r="A973" t="str">
            <v>GTRL</v>
          </cell>
          <cell r="B973" t="str">
            <v>GT RAIL, INC</v>
          </cell>
        </row>
        <row r="974">
          <cell r="A974" t="str">
            <v>GTRS</v>
          </cell>
          <cell r="B974" t="str">
            <v>Germantown Rail Siding RR</v>
          </cell>
        </row>
        <row r="975">
          <cell r="A975" t="str">
            <v>GTW</v>
          </cell>
          <cell r="B975" t="str">
            <v>GRAND TRUNK WESTERN RAILROAD INC.</v>
          </cell>
        </row>
        <row r="976">
          <cell r="A976" t="str">
            <v>GTZ</v>
          </cell>
          <cell r="B976" t="str">
            <v>Gateway Coal</v>
          </cell>
        </row>
        <row r="977">
          <cell r="A977" t="str">
            <v>GU</v>
          </cell>
          <cell r="B977" t="str">
            <v>GRAFTON &amp; UPTON RAILROAD COMPANY</v>
          </cell>
        </row>
        <row r="978">
          <cell r="A978" t="str">
            <v>GUIL</v>
          </cell>
          <cell r="B978" t="str">
            <v>Guilford Transportation Industries, Inc</v>
          </cell>
        </row>
        <row r="979">
          <cell r="A979" t="str">
            <v>GUIZ</v>
          </cell>
          <cell r="B979" t="str">
            <v>Gunderson Industries</v>
          </cell>
        </row>
        <row r="980">
          <cell r="A980" t="str">
            <v>GUX</v>
          </cell>
          <cell r="B980" t="str">
            <v>Gunderson Inc.</v>
          </cell>
        </row>
        <row r="981">
          <cell r="A981" t="str">
            <v>GVRX</v>
          </cell>
          <cell r="B981" t="str">
            <v>Genessee Valley Railway Company, Incorporated</v>
          </cell>
        </row>
        <row r="982">
          <cell r="A982" t="str">
            <v>GVSR</v>
          </cell>
          <cell r="B982" t="str">
            <v>GALVESTON RWY, LP</v>
          </cell>
        </row>
        <row r="983">
          <cell r="A983" t="str">
            <v>GVTJ</v>
          </cell>
          <cell r="B983" t="str">
            <v>Genesee Valley Transportation</v>
          </cell>
        </row>
        <row r="984">
          <cell r="A984" t="str">
            <v>GWF</v>
          </cell>
          <cell r="B984" t="str">
            <v>Galveston Wharves</v>
          </cell>
        </row>
        <row r="985">
          <cell r="A985" t="str">
            <v>GWHC</v>
          </cell>
          <cell r="B985" t="str">
            <v>GWHC Industry/Company</v>
          </cell>
        </row>
        <row r="986">
          <cell r="A986" t="str">
            <v>GWR</v>
          </cell>
          <cell r="B986" t="str">
            <v>Great Western Railway of Colorado, LLC</v>
          </cell>
        </row>
        <row r="987">
          <cell r="A987" t="str">
            <v>GWRC</v>
          </cell>
          <cell r="B987" t="str">
            <v>Georgia Woodlands Railroad</v>
          </cell>
        </row>
        <row r="988">
          <cell r="A988" t="str">
            <v>GWSW</v>
          </cell>
          <cell r="B988" t="str">
            <v>GWI SWITCHING SERVICES L.P.</v>
          </cell>
        </row>
        <row r="989">
          <cell r="A989" t="str">
            <v>GWW</v>
          </cell>
          <cell r="B989" t="str">
            <v>Greater Winnipeg Water District Railway</v>
          </cell>
        </row>
        <row r="990">
          <cell r="A990" t="str">
            <v>GWWE</v>
          </cell>
          <cell r="B990" t="str">
            <v>Gateway Eastern Railroad Company</v>
          </cell>
        </row>
        <row r="991">
          <cell r="A991" t="str">
            <v>GWWL</v>
          </cell>
          <cell r="B991" t="str">
            <v>Genesis Worldwide Logistics LLC</v>
          </cell>
        </row>
        <row r="992">
          <cell r="A992" t="str">
            <v>GWWR</v>
          </cell>
          <cell r="B992" t="str">
            <v>Gateway Western Railway</v>
          </cell>
        </row>
        <row r="993">
          <cell r="A993" t="str">
            <v>GXRZ</v>
          </cell>
          <cell r="B993" t="str">
            <v>Golden Spike Railroad Services</v>
          </cell>
        </row>
        <row r="994">
          <cell r="A994" t="str">
            <v>GZ</v>
          </cell>
          <cell r="B994" t="str">
            <v>Geneva Elevator</v>
          </cell>
        </row>
        <row r="995">
          <cell r="A995" t="str">
            <v>HAL</v>
          </cell>
          <cell r="B995" t="str">
            <v>Hilton &amp; Albany Railroad, Inc.</v>
          </cell>
        </row>
        <row r="996">
          <cell r="A996" t="str">
            <v>HART</v>
          </cell>
          <cell r="B996" t="str">
            <v>Hillsborough Area Regional Trans. Authority</v>
          </cell>
        </row>
        <row r="997">
          <cell r="A997" t="str">
            <v>HARZ</v>
          </cell>
          <cell r="B997" t="str">
            <v>Harrison Radiator</v>
          </cell>
        </row>
        <row r="998">
          <cell r="A998" t="str">
            <v>HB</v>
          </cell>
          <cell r="B998" t="str">
            <v>Hampton &amp; Branchville Railroad Company</v>
          </cell>
        </row>
        <row r="999">
          <cell r="A999" t="str">
            <v>HBIC</v>
          </cell>
          <cell r="B999" t="str">
            <v>HBIC Industry/Company</v>
          </cell>
        </row>
        <row r="1000">
          <cell r="A1000" t="str">
            <v>HBL</v>
          </cell>
          <cell r="B1000" t="str">
            <v>Harbor Belt Line Railroad</v>
          </cell>
        </row>
        <row r="1001">
          <cell r="A1001" t="str">
            <v>HBRR</v>
          </cell>
          <cell r="B1001" t="str">
            <v>HBRR Industry</v>
          </cell>
        </row>
        <row r="1002">
          <cell r="A1002" t="str">
            <v>HBRY</v>
          </cell>
          <cell r="B1002" t="str">
            <v>Hudson Bay Railway</v>
          </cell>
        </row>
        <row r="1003">
          <cell r="A1003" t="str">
            <v>HBT</v>
          </cell>
          <cell r="B1003" t="str">
            <v>Houston Belt &amp; Terminal Railway Company</v>
          </cell>
        </row>
        <row r="1004">
          <cell r="A1004" t="str">
            <v>HBX</v>
          </cell>
          <cell r="B1004" t="str">
            <v>Hobo Railroad Express</v>
          </cell>
        </row>
        <row r="1005">
          <cell r="A1005" t="str">
            <v>HCAX</v>
          </cell>
          <cell r="B1005" t="str">
            <v>Hennepin County Regional Rail</v>
          </cell>
        </row>
        <row r="1006">
          <cell r="A1006" t="str">
            <v>HCCZ</v>
          </cell>
          <cell r="B1006" t="str">
            <v>Harrison Cement Company</v>
          </cell>
        </row>
        <row r="1007">
          <cell r="A1007" t="str">
            <v>HCRC</v>
          </cell>
          <cell r="B1007" t="str">
            <v xml:space="preserve">Hillsdale Cnty Rwy Co. </v>
          </cell>
        </row>
        <row r="1008">
          <cell r="A1008" t="str">
            <v>HCRR</v>
          </cell>
          <cell r="B1008" t="str">
            <v>Honey Creek Railroad, Incorporated</v>
          </cell>
        </row>
        <row r="1009">
          <cell r="A1009" t="str">
            <v>HCRY</v>
          </cell>
          <cell r="B1009" t="str">
            <v>Huron Central Railway Inc.</v>
          </cell>
        </row>
        <row r="1010">
          <cell r="A1010" t="str">
            <v>HCYR</v>
          </cell>
          <cell r="B1010" t="str">
            <v>Horry Country Railway Company</v>
          </cell>
        </row>
        <row r="1011">
          <cell r="A1011" t="str">
            <v>HCZ</v>
          </cell>
          <cell r="B1011" t="str">
            <v>Hercules Company</v>
          </cell>
        </row>
        <row r="1012">
          <cell r="A1012" t="str">
            <v>HE</v>
          </cell>
          <cell r="B1012" t="str">
            <v>Hollis &amp; Eastern Railroad Company</v>
          </cell>
        </row>
        <row r="1013">
          <cell r="A1013" t="str">
            <v>HERQ</v>
          </cell>
          <cell r="B1013" t="str">
            <v>Herzog Contracting Corporation</v>
          </cell>
        </row>
        <row r="1014">
          <cell r="A1014" t="str">
            <v>HESR</v>
          </cell>
          <cell r="B1014" t="str">
            <v>Huron &amp; Eastern Railway</v>
          </cell>
        </row>
        <row r="1015">
          <cell r="A1015" t="str">
            <v>HEZ</v>
          </cell>
          <cell r="B1015" t="str">
            <v>Holdregg Elevator</v>
          </cell>
        </row>
        <row r="1016">
          <cell r="A1016" t="str">
            <v>HFSZ</v>
          </cell>
          <cell r="B1016" t="str">
            <v>Hoxie Farm Supply</v>
          </cell>
        </row>
        <row r="1017">
          <cell r="A1017" t="str">
            <v>HGZX</v>
          </cell>
          <cell r="B1017" t="str">
            <v>HGZX Industry</v>
          </cell>
        </row>
        <row r="1018">
          <cell r="A1018" t="str">
            <v>HHRV</v>
          </cell>
          <cell r="B1018" t="str">
            <v>Hondo Railway LLC</v>
          </cell>
        </row>
        <row r="1019">
          <cell r="A1019" t="str">
            <v>HI</v>
          </cell>
          <cell r="B1019" t="str">
            <v>HOLTON INTER-URBAN RAILWAY COMPANY</v>
          </cell>
        </row>
        <row r="1020">
          <cell r="A1020" t="str">
            <v>HICX</v>
          </cell>
          <cell r="B1020" t="str">
            <v>Huntsville International Intermodal Center</v>
          </cell>
        </row>
        <row r="1021">
          <cell r="A1021" t="str">
            <v>HIES</v>
          </cell>
          <cell r="B1021" t="str">
            <v>Hoosier State Service</v>
          </cell>
        </row>
        <row r="1022">
          <cell r="A1022" t="str">
            <v>HIMZ</v>
          </cell>
          <cell r="B1022" t="str">
            <v>Hannibal Iron And Metal</v>
          </cell>
        </row>
        <row r="1023">
          <cell r="A1023" t="str">
            <v>HIRR</v>
          </cell>
          <cell r="B1023" t="str">
            <v>Hainesport Industrial Railroad LLC</v>
          </cell>
        </row>
        <row r="1024">
          <cell r="A1024" t="str">
            <v>HIZ</v>
          </cell>
          <cell r="B1024" t="str">
            <v>Harlem Industries</v>
          </cell>
        </row>
        <row r="1025">
          <cell r="A1025" t="str">
            <v>HKGX</v>
          </cell>
          <cell r="B1025" t="str">
            <v>Birdsboro Materials/Haines &amp; Kibblehouse</v>
          </cell>
        </row>
        <row r="1026">
          <cell r="A1026" t="str">
            <v>HLNE</v>
          </cell>
          <cell r="B1026" t="str">
            <v>Hillsboro And Northeastern Railroad Company</v>
          </cell>
        </row>
        <row r="1027">
          <cell r="A1027" t="str">
            <v>HLSC</v>
          </cell>
          <cell r="B1027" t="str">
            <v>Hampton Railway, Inc.</v>
          </cell>
        </row>
        <row r="1028">
          <cell r="A1028" t="str">
            <v>HLSX</v>
          </cell>
          <cell r="B1028" t="str">
            <v>Hillsdale Railroad</v>
          </cell>
        </row>
        <row r="1029">
          <cell r="A1029" t="str">
            <v>HMBZ</v>
          </cell>
          <cell r="B1029" t="str">
            <v>Hellemans Brewering Company</v>
          </cell>
        </row>
        <row r="1030">
          <cell r="A1030" t="str">
            <v>HMCR</v>
          </cell>
          <cell r="B1030" t="str">
            <v>HUNTSVILLE &amp; MADISON COUNTY RAILROAD AUTHORITY</v>
          </cell>
        </row>
        <row r="1031">
          <cell r="A1031" t="str">
            <v>HMR</v>
          </cell>
          <cell r="B1031" t="str">
            <v>HUNTSVILLE MADISON COUNTY RR AUTHORITY</v>
          </cell>
        </row>
        <row r="1032">
          <cell r="A1032" t="str">
            <v>HN</v>
          </cell>
          <cell r="B1032" t="str">
            <v>Hutchinson &amp; Northern Railway Company</v>
          </cell>
        </row>
        <row r="1033">
          <cell r="A1033" t="str">
            <v>HNTX</v>
          </cell>
          <cell r="B1033" t="str">
            <v>Henderson Nevada Transportation Management Company</v>
          </cell>
        </row>
        <row r="1034">
          <cell r="A1034" t="str">
            <v>HOB</v>
          </cell>
          <cell r="B1034" t="str">
            <v>Henderson Overton Branch</v>
          </cell>
        </row>
        <row r="1035">
          <cell r="A1035" t="str">
            <v>HOG</v>
          </cell>
          <cell r="B1035" t="str">
            <v>Heart of Georgia Railroad, Inc.</v>
          </cell>
        </row>
        <row r="1036">
          <cell r="A1036" t="str">
            <v>HOIX</v>
          </cell>
          <cell r="B1036" t="str">
            <v>HOIX Industry</v>
          </cell>
        </row>
        <row r="1037">
          <cell r="A1037" t="str">
            <v>HOLF</v>
          </cell>
          <cell r="B1037" t="str">
            <v>HOLLY FERTILIZER &amp; IMPLEMENT COMPANY</v>
          </cell>
        </row>
        <row r="1038">
          <cell r="A1038" t="str">
            <v>HOPZ</v>
          </cell>
          <cell r="B1038" t="str">
            <v>Hormel Plant Properties</v>
          </cell>
        </row>
        <row r="1039">
          <cell r="A1039" t="str">
            <v>HOS</v>
          </cell>
          <cell r="B1039" t="str">
            <v>Hoosier Southern Railroad</v>
          </cell>
        </row>
        <row r="1040">
          <cell r="A1040" t="str">
            <v>HOSC</v>
          </cell>
          <cell r="B1040" t="str">
            <v>INDIANA EASTERN RAILROAD &amp; TRANSPORTATION, INC.</v>
          </cell>
        </row>
        <row r="1041">
          <cell r="A1041" t="str">
            <v>HOTZ</v>
          </cell>
          <cell r="B1041" t="str">
            <v>House Track</v>
          </cell>
        </row>
        <row r="1042">
          <cell r="A1042" t="str">
            <v>HPL</v>
          </cell>
          <cell r="B1042" t="str">
            <v>HPL  Industry/Company</v>
          </cell>
        </row>
        <row r="1043">
          <cell r="A1043" t="str">
            <v>HPTD</v>
          </cell>
          <cell r="B1043" t="str">
            <v>High Point, Thomasville &amp; Denton Railroad Company</v>
          </cell>
        </row>
        <row r="1044">
          <cell r="A1044" t="str">
            <v>HR</v>
          </cell>
          <cell r="B1044" t="str">
            <v>Heritage Railroad Corp</v>
          </cell>
        </row>
        <row r="1045">
          <cell r="A1045" t="str">
            <v>HRR</v>
          </cell>
          <cell r="B1045" t="str">
            <v>Huckleberry Railroad</v>
          </cell>
        </row>
        <row r="1046">
          <cell r="A1046" t="str">
            <v>HRRC</v>
          </cell>
          <cell r="B1046" t="str">
            <v>HOUSATONIC RAILROAD COMPANY, INC.</v>
          </cell>
        </row>
        <row r="1047">
          <cell r="A1047" t="str">
            <v>HRS</v>
          </cell>
          <cell r="B1047" t="str">
            <v>Hollidaysburg And Roaring Spring Railroad Company</v>
          </cell>
        </row>
        <row r="1048">
          <cell r="A1048" t="str">
            <v>HRSX</v>
          </cell>
          <cell r="B1048" t="str">
            <v>Hawaiian Railway Society</v>
          </cell>
        </row>
        <row r="1049">
          <cell r="A1049" t="str">
            <v>HRT</v>
          </cell>
          <cell r="B1049" t="str">
            <v>Hartwell Railroad Company</v>
          </cell>
        </row>
        <row r="1050">
          <cell r="A1050" t="str">
            <v>HS</v>
          </cell>
          <cell r="B1050" t="str">
            <v>H &amp; S Railroad Company, Incorporated</v>
          </cell>
        </row>
        <row r="1051">
          <cell r="A1051" t="str">
            <v>HSCZ</v>
          </cell>
          <cell r="B1051" t="str">
            <v>Highline Seven Corp. Elevator</v>
          </cell>
        </row>
        <row r="1052">
          <cell r="A1052" t="str">
            <v>HSIZ</v>
          </cell>
          <cell r="B1052" t="str">
            <v>Holly Sugar Industry</v>
          </cell>
        </row>
        <row r="1053">
          <cell r="A1053" t="str">
            <v>HSR</v>
          </cell>
          <cell r="B1053" t="str">
            <v>Hainesport Secondary, LLC</v>
          </cell>
        </row>
        <row r="1054">
          <cell r="A1054" t="str">
            <v>HSRR</v>
          </cell>
          <cell r="B1054" t="str">
            <v>Hardin Southern Railroad, Incorporated</v>
          </cell>
        </row>
        <row r="1055">
          <cell r="A1055" t="str">
            <v>HSW</v>
          </cell>
          <cell r="B1055" t="str">
            <v>Helena Southwestern Railroad Company</v>
          </cell>
        </row>
        <row r="1056">
          <cell r="A1056" t="str">
            <v>HT</v>
          </cell>
          <cell r="B1056" t="str">
            <v>Howard Terminal Railway</v>
          </cell>
        </row>
        <row r="1057">
          <cell r="A1057" t="str">
            <v>HTR</v>
          </cell>
          <cell r="B1057" t="str">
            <v>Heart of Texas Railroad</v>
          </cell>
        </row>
        <row r="1058">
          <cell r="A1058" t="str">
            <v>HUCZ</v>
          </cell>
          <cell r="B1058" t="str">
            <v>Huron Chemical</v>
          </cell>
        </row>
        <row r="1059">
          <cell r="A1059" t="str">
            <v>HUTT</v>
          </cell>
          <cell r="B1059" t="str">
            <v>HUTCHINSON TRANSPORTATION</v>
          </cell>
        </row>
        <row r="1060">
          <cell r="A1060" t="str">
            <v>HV</v>
          </cell>
          <cell r="B1060" t="str">
            <v>Hoosatonsc Valley Railroad</v>
          </cell>
        </row>
        <row r="1061">
          <cell r="A1061" t="str">
            <v>HVMV</v>
          </cell>
          <cell r="B1061" t="str">
            <v>Hoosier Valley Railroad Museum</v>
          </cell>
        </row>
        <row r="1062">
          <cell r="A1062" t="str">
            <v>HVRX</v>
          </cell>
          <cell r="B1062" t="str">
            <v>Heber Valley Railroad Utah</v>
          </cell>
        </row>
        <row r="1063">
          <cell r="A1063" t="str">
            <v>HVS</v>
          </cell>
          <cell r="B1063" t="str">
            <v>HVS  Industry</v>
          </cell>
        </row>
        <row r="1064">
          <cell r="A1064" t="str">
            <v>HVSR</v>
          </cell>
          <cell r="B1064" t="str">
            <v>Hocking Valley Scenic Railway</v>
          </cell>
        </row>
        <row r="1065">
          <cell r="A1065" t="str">
            <v>HWPM</v>
          </cell>
          <cell r="B1065" t="str">
            <v>HWPM Industry/Company</v>
          </cell>
        </row>
        <row r="1066">
          <cell r="A1066" t="str">
            <v>HWRV</v>
          </cell>
          <cell r="B1066" t="str">
            <v>Hiwassee River Railroad</v>
          </cell>
        </row>
        <row r="1067">
          <cell r="A1067" t="str">
            <v>IAIS</v>
          </cell>
          <cell r="B1067" t="str">
            <v>Iowa Interstate Railroad</v>
          </cell>
        </row>
        <row r="1068">
          <cell r="A1068" t="str">
            <v>IANR</v>
          </cell>
          <cell r="B1068" t="str">
            <v>Iowa Northern Railway Company</v>
          </cell>
        </row>
        <row r="1069">
          <cell r="A1069" t="str">
            <v>IANW</v>
          </cell>
          <cell r="B1069" t="str">
            <v>Iowa Northwestern Railroad</v>
          </cell>
        </row>
        <row r="1070">
          <cell r="A1070" t="str">
            <v>IARR</v>
          </cell>
          <cell r="B1070" t="str">
            <v>Iowa River Railroad Inc</v>
          </cell>
        </row>
        <row r="1071">
          <cell r="A1071" t="str">
            <v>IAT</v>
          </cell>
          <cell r="B1071" t="str">
            <v>IOWA TERMINAL RAILROAD COMPANY</v>
          </cell>
        </row>
        <row r="1072">
          <cell r="A1072" t="str">
            <v>IATR</v>
          </cell>
          <cell r="B1072" t="str">
            <v>Iowa Traction Railway Company</v>
          </cell>
        </row>
        <row r="1073">
          <cell r="A1073" t="str">
            <v>IATX</v>
          </cell>
          <cell r="B1073" t="str">
            <v>IMF-ALLIANCE-TX</v>
          </cell>
        </row>
        <row r="1074">
          <cell r="A1074" t="str">
            <v>IBMZ</v>
          </cell>
          <cell r="B1074" t="str">
            <v>International Business Corp.</v>
          </cell>
        </row>
        <row r="1075">
          <cell r="A1075" t="str">
            <v>IBR</v>
          </cell>
          <cell r="B1075" t="str">
            <v>Iron Bull Railroad</v>
          </cell>
        </row>
        <row r="1076">
          <cell r="A1076" t="str">
            <v>IC</v>
          </cell>
          <cell r="B1076" t="str">
            <v>Illinois Central Railroad Company</v>
          </cell>
        </row>
        <row r="1077">
          <cell r="A1077" t="str">
            <v>ICCZ</v>
          </cell>
          <cell r="B1077" t="str">
            <v>International Mineral Corporation</v>
          </cell>
        </row>
        <row r="1078">
          <cell r="A1078" t="str">
            <v>ICE</v>
          </cell>
          <cell r="B1078" t="str">
            <v>IOWA CHICAGO AND EASTERN RAILROAD CORPORATION</v>
          </cell>
        </row>
        <row r="1079">
          <cell r="A1079" t="str">
            <v>ICG</v>
          </cell>
          <cell r="B1079" t="str">
            <v>Illinois Central Gulf Railroad Company</v>
          </cell>
        </row>
        <row r="1080">
          <cell r="A1080" t="str">
            <v>ICRK</v>
          </cell>
          <cell r="B1080" t="str">
            <v>Indian Creek Railroad Company</v>
          </cell>
        </row>
        <row r="1081">
          <cell r="A1081" t="str">
            <v>ICSZ</v>
          </cell>
          <cell r="B1081" t="str">
            <v>ICS Industries</v>
          </cell>
        </row>
        <row r="1082">
          <cell r="A1082" t="str">
            <v>ICZ</v>
          </cell>
          <cell r="B1082" t="str">
            <v>IPS Company</v>
          </cell>
        </row>
        <row r="1083">
          <cell r="A1083" t="str">
            <v>IDCC</v>
          </cell>
          <cell r="B1083" t="str">
            <v>Ideal Cement Co.</v>
          </cell>
        </row>
        <row r="1084">
          <cell r="A1084" t="str">
            <v>IDCZ</v>
          </cell>
          <cell r="B1084" t="str">
            <v>Industrial Development Co-op Clinton County</v>
          </cell>
        </row>
        <row r="1085">
          <cell r="A1085" t="str">
            <v>IERR</v>
          </cell>
          <cell r="B1085" t="str">
            <v>Indiana Eastern Railroad LLC</v>
          </cell>
        </row>
        <row r="1086">
          <cell r="A1086" t="str">
            <v>IGCZ</v>
          </cell>
          <cell r="B1086" t="str">
            <v>Indiana Grain Company</v>
          </cell>
        </row>
        <row r="1087">
          <cell r="A1087" t="str">
            <v>IHB</v>
          </cell>
          <cell r="B1087" t="str">
            <v>Indiana Harbor Belt Railroad Company</v>
          </cell>
        </row>
        <row r="1088">
          <cell r="A1088" t="str">
            <v>IHC</v>
          </cell>
          <cell r="B1088" t="str">
            <v>IHC  Industry</v>
          </cell>
        </row>
        <row r="1089">
          <cell r="A1089" t="str">
            <v>IHCX</v>
          </cell>
          <cell r="B1089" t="str">
            <v>Indian Head Central Railway</v>
          </cell>
        </row>
        <row r="1090">
          <cell r="A1090" t="str">
            <v>IHRC</v>
          </cell>
          <cell r="B1090" t="str">
            <v>Indiana Hi-Rail Corporation</v>
          </cell>
        </row>
        <row r="1091">
          <cell r="A1091" t="str">
            <v>IIRC</v>
          </cell>
          <cell r="B1091" t="str">
            <v>INDIANA INTERSTATE RAILWAY COMPANY, INC.</v>
          </cell>
        </row>
        <row r="1092">
          <cell r="A1092" t="str">
            <v>IIZ</v>
          </cell>
          <cell r="B1092" t="str">
            <v>Issaquah Industry</v>
          </cell>
        </row>
        <row r="1093">
          <cell r="A1093" t="str">
            <v>ILRV</v>
          </cell>
          <cell r="B1093" t="str">
            <v>Inland Lakes Railway</v>
          </cell>
        </row>
        <row r="1094">
          <cell r="A1094" t="str">
            <v>ILW</v>
          </cell>
          <cell r="B1094" t="str">
            <v>Illinois Western Railroad Company</v>
          </cell>
        </row>
        <row r="1095">
          <cell r="A1095" t="str">
            <v>IM</v>
          </cell>
          <cell r="B1095" t="str">
            <v>IM   Industry</v>
          </cell>
        </row>
        <row r="1096">
          <cell r="A1096" t="str">
            <v>IMC</v>
          </cell>
          <cell r="B1096" t="str">
            <v>International Mining Corp.</v>
          </cell>
        </row>
        <row r="1097">
          <cell r="A1097" t="str">
            <v>IMID</v>
          </cell>
          <cell r="B1097" t="str">
            <v>INDIANA MIDLAND RAILWAY</v>
          </cell>
        </row>
        <row r="1098">
          <cell r="A1098" t="str">
            <v>IMR</v>
          </cell>
          <cell r="B1098" t="str">
            <v>Itawamba Mississippian Railroad LLC</v>
          </cell>
        </row>
        <row r="1099">
          <cell r="A1099" t="str">
            <v>IMRL</v>
          </cell>
          <cell r="B1099" t="str">
            <v>IOWA CHICAGO AND EASTERN RR CORP</v>
          </cell>
        </row>
        <row r="1100">
          <cell r="A1100" t="str">
            <v>IMRR</v>
          </cell>
          <cell r="B1100" t="str">
            <v>Illinois &amp; Midland Railroad Inc.</v>
          </cell>
        </row>
        <row r="1101">
          <cell r="A1101" t="str">
            <v>IMSA</v>
          </cell>
          <cell r="B1101" t="str">
            <v>Intermodal Services of America</v>
          </cell>
        </row>
        <row r="1102">
          <cell r="A1102" t="str">
            <v>IN</v>
          </cell>
          <cell r="B1102" t="str">
            <v>INDIANA NORTHEASTERN RAILROAD COMPANY, INC.</v>
          </cell>
        </row>
        <row r="1103">
          <cell r="A1103" t="str">
            <v>INCC</v>
          </cell>
          <cell r="B1103" t="str">
            <v>Inspiration Consolidated Copper Co.</v>
          </cell>
        </row>
        <row r="1104">
          <cell r="A1104" t="str">
            <v>INCR</v>
          </cell>
          <cell r="B1104" t="str">
            <v>INDIANA CORRIDOR RAIL</v>
          </cell>
        </row>
        <row r="1105">
          <cell r="A1105" t="str">
            <v>INCZ</v>
          </cell>
          <cell r="B1105" t="str">
            <v>INTRANSIT CONTAINER INC.</v>
          </cell>
        </row>
        <row r="1106">
          <cell r="A1106" t="str">
            <v>INDZ</v>
          </cell>
          <cell r="B1106" t="str">
            <v>Industrial Park</v>
          </cell>
        </row>
        <row r="1107">
          <cell r="A1107" t="str">
            <v>INIJ</v>
          </cell>
          <cell r="B1107" t="str">
            <v>INTERSTATE INDUSTRIAL</v>
          </cell>
        </row>
        <row r="1108">
          <cell r="A1108" t="str">
            <v>INOH</v>
          </cell>
          <cell r="B1108" t="str">
            <v>Indiana &amp; Ohio Railroad, Incorporated</v>
          </cell>
        </row>
        <row r="1109">
          <cell r="A1109" t="str">
            <v>INPR</v>
          </cell>
          <cell r="B1109" t="str">
            <v>Idaho Northern &amp; Pacific Railroad Company</v>
          </cell>
        </row>
        <row r="1110">
          <cell r="A1110" t="str">
            <v>INRD</v>
          </cell>
          <cell r="B1110" t="str">
            <v>Indiana Rail Road Company</v>
          </cell>
        </row>
        <row r="1111">
          <cell r="A1111" t="str">
            <v>INT</v>
          </cell>
          <cell r="B1111" t="str">
            <v>Interstate Railroad Company</v>
          </cell>
        </row>
        <row r="1112">
          <cell r="A1112" t="str">
            <v>INTS</v>
          </cell>
          <cell r="B1112" t="str">
            <v>Interlake Steel</v>
          </cell>
        </row>
        <row r="1113">
          <cell r="A1113" t="str">
            <v>IOCR</v>
          </cell>
          <cell r="B1113" t="str">
            <v>Indiana &amp; Ohio Central Railroad, Incorporated</v>
          </cell>
        </row>
        <row r="1114">
          <cell r="A1114" t="str">
            <v>IOER</v>
          </cell>
          <cell r="B1114" t="str">
            <v>Indiana &amp; Ohio Eastern Railroad, Inc.</v>
          </cell>
        </row>
        <row r="1115">
          <cell r="A1115" t="str">
            <v>IOPZ</v>
          </cell>
          <cell r="B1115" t="str">
            <v>Iowa Public Service</v>
          </cell>
        </row>
        <row r="1116">
          <cell r="A1116" t="str">
            <v>IORX</v>
          </cell>
          <cell r="B1116" t="str">
            <v>Indiana &amp; Ohio Rail Passenger</v>
          </cell>
        </row>
        <row r="1117">
          <cell r="A1117" t="str">
            <v>IORY</v>
          </cell>
          <cell r="B1117" t="str">
            <v>Indiana &amp; Ohio Railway</v>
          </cell>
        </row>
        <row r="1118">
          <cell r="A1118" t="str">
            <v>IOSX</v>
          </cell>
          <cell r="B1118" t="str">
            <v>Indiana &amp; Ohio Scenic Rail Corporation</v>
          </cell>
        </row>
        <row r="1119">
          <cell r="A1119" t="str">
            <v>IPCE</v>
          </cell>
          <cell r="B1119" t="str">
            <v>International Paper - Eastover</v>
          </cell>
        </row>
        <row r="1120">
          <cell r="A1120" t="str">
            <v>IPOK</v>
          </cell>
          <cell r="B1120" t="str">
            <v>IP-EXPRESS-OKLAHOMA</v>
          </cell>
        </row>
        <row r="1121">
          <cell r="A1121" t="str">
            <v>IPSZ</v>
          </cell>
          <cell r="B1121" t="str">
            <v>Indiana Public Service Comm.</v>
          </cell>
        </row>
        <row r="1122">
          <cell r="A1122" t="str">
            <v>IPTX</v>
          </cell>
          <cell r="B1122" t="str">
            <v>IP-EXPRESS-TEXAS</v>
          </cell>
        </row>
        <row r="1123">
          <cell r="A1123" t="str">
            <v>IPWI</v>
          </cell>
          <cell r="B1123" t="str">
            <v>IP-EXPRESS-WISCONSIN</v>
          </cell>
        </row>
        <row r="1124">
          <cell r="A1124" t="str">
            <v>IR</v>
          </cell>
          <cell r="B1124" t="str">
            <v>Illinois Railway, LLC.</v>
          </cell>
        </row>
        <row r="1125">
          <cell r="A1125" t="str">
            <v>IRBV</v>
          </cell>
          <cell r="B1125" t="str">
            <v>Iron Bull Railroad</v>
          </cell>
        </row>
        <row r="1126">
          <cell r="A1126" t="str">
            <v>IRHX</v>
          </cell>
          <cell r="B1126" t="str">
            <v>Iron Horse Railroad</v>
          </cell>
        </row>
        <row r="1127">
          <cell r="A1127" t="str">
            <v>IRLX</v>
          </cell>
          <cell r="B1127" t="str">
            <v>Inter-RailLink</v>
          </cell>
        </row>
        <row r="1128">
          <cell r="A1128" t="str">
            <v>IRM</v>
          </cell>
          <cell r="B1128" t="str">
            <v>Indiana Railway Museum</v>
          </cell>
        </row>
        <row r="1129">
          <cell r="A1129" t="str">
            <v>IRN</v>
          </cell>
          <cell r="B1129" t="str">
            <v>Ironton Railroad Company</v>
          </cell>
        </row>
        <row r="1130">
          <cell r="A1130" t="str">
            <v>IRRC</v>
          </cell>
          <cell r="B1130" t="str">
            <v>Iowa Railroad Company</v>
          </cell>
        </row>
        <row r="1131">
          <cell r="A1131" t="str">
            <v>IRSS</v>
          </cell>
          <cell r="B1131" t="str">
            <v>Industrial Railway Switching &amp; Services</v>
          </cell>
        </row>
        <row r="1132">
          <cell r="A1132" t="str">
            <v>IRTV</v>
          </cell>
          <cell r="B1132" t="str">
            <v>Inter-Rail Transportation, Inc.</v>
          </cell>
        </row>
        <row r="1133">
          <cell r="A1133" t="str">
            <v>IRYM</v>
          </cell>
          <cell r="B1133" t="str">
            <v>Illinois Railway Museum</v>
          </cell>
        </row>
        <row r="1134">
          <cell r="A1134" t="str">
            <v>ISLZ</v>
          </cell>
          <cell r="B1134" t="str">
            <v>ITS Technologies &amp; Logistics, LLC</v>
          </cell>
        </row>
        <row r="1135">
          <cell r="A1135" t="str">
            <v>ISPX</v>
          </cell>
          <cell r="B1135" t="str">
            <v>ISPAT Inland, Inc.</v>
          </cell>
        </row>
        <row r="1136">
          <cell r="A1136" t="str">
            <v>ISR</v>
          </cell>
          <cell r="B1136" t="str">
            <v>Iowa Southern Railroad Company</v>
          </cell>
        </row>
        <row r="1137">
          <cell r="A1137" t="str">
            <v>ISRC</v>
          </cell>
          <cell r="B1137" t="str">
            <v>Idaho &amp; Sedalia Transportation Company, LLC.</v>
          </cell>
        </row>
        <row r="1138">
          <cell r="A1138" t="str">
            <v>ISRR</v>
          </cell>
          <cell r="B1138" t="str">
            <v>INDIANA SOUTHERN RAILROAD COMPANY, INC.</v>
          </cell>
        </row>
        <row r="1139">
          <cell r="A1139" t="str">
            <v>ISRY</v>
          </cell>
          <cell r="B1139" t="str">
            <v>Iowa Southern Railway Co.</v>
          </cell>
        </row>
        <row r="1140">
          <cell r="A1140" t="str">
            <v>ISSR</v>
          </cell>
          <cell r="B1140" t="str">
            <v>Iss Rail, Inc.</v>
          </cell>
        </row>
        <row r="1141">
          <cell r="A1141" t="str">
            <v>ISSX</v>
          </cell>
          <cell r="B1141" t="str">
            <v>Interchange Specialty Service Inc</v>
          </cell>
        </row>
        <row r="1142">
          <cell r="A1142" t="str">
            <v>ISW</v>
          </cell>
          <cell r="B1142" t="str">
            <v>Indiana Southwestern Railway Company</v>
          </cell>
        </row>
        <row r="1143">
          <cell r="A1143" t="str">
            <v>ITC</v>
          </cell>
          <cell r="B1143" t="str">
            <v>Illinois Terminal Railroad</v>
          </cell>
        </row>
        <row r="1144">
          <cell r="A1144" t="str">
            <v>ITKC</v>
          </cell>
          <cell r="B1144" t="str">
            <v>Interrail Transport of Kansas City</v>
          </cell>
        </row>
        <row r="1145">
          <cell r="A1145" t="str">
            <v>ITMZ</v>
          </cell>
          <cell r="B1145" t="str">
            <v>Indiana Transportation Museum</v>
          </cell>
        </row>
        <row r="1146">
          <cell r="A1146" t="str">
            <v>ITRC</v>
          </cell>
          <cell r="B1146" t="str">
            <v>Iowa Terminal Railroad Company Charles City Division</v>
          </cell>
        </row>
        <row r="1147">
          <cell r="A1147" t="str">
            <v>ITRM</v>
          </cell>
          <cell r="B1147" t="str">
            <v>Iowa Terminal Railroad Company Mason City Division</v>
          </cell>
        </row>
        <row r="1148">
          <cell r="A1148" t="str">
            <v>ITSL</v>
          </cell>
          <cell r="B1148" t="str">
            <v>ITS Technologies &amp; Logistics, LLC.</v>
          </cell>
        </row>
        <row r="1149">
          <cell r="A1149" t="str">
            <v>ITSX</v>
          </cell>
          <cell r="B1149" t="str">
            <v>In-Terminal Services</v>
          </cell>
        </row>
        <row r="1150">
          <cell r="A1150" t="str">
            <v>ITTR</v>
          </cell>
          <cell r="B1150" t="str">
            <v>ITT Rayonier Railroad</v>
          </cell>
        </row>
        <row r="1151">
          <cell r="A1151" t="str">
            <v>IU</v>
          </cell>
          <cell r="B1151" t="str">
            <v>Indianapolis Union Railway</v>
          </cell>
        </row>
        <row r="1152">
          <cell r="A1152" t="str">
            <v>JACX</v>
          </cell>
          <cell r="B1152" t="str">
            <v>Johnstown America Corporation</v>
          </cell>
        </row>
        <row r="1153">
          <cell r="A1153" t="str">
            <v>JAIL</v>
          </cell>
          <cell r="B1153" t="str">
            <v>Jackson &amp; Lansing Railroad Company</v>
          </cell>
        </row>
        <row r="1154">
          <cell r="A1154" t="str">
            <v>JAMZ</v>
          </cell>
          <cell r="B1154" t="str">
            <v>JAMZ Industry</v>
          </cell>
        </row>
        <row r="1155">
          <cell r="A1155" t="str">
            <v>JBCZ</v>
          </cell>
          <cell r="B1155" t="str">
            <v>Jack Bean Co.</v>
          </cell>
        </row>
        <row r="1156">
          <cell r="A1156" t="str">
            <v>JCAX</v>
          </cell>
          <cell r="B1156" t="str">
            <v>Johnson County Airport Commission</v>
          </cell>
        </row>
        <row r="1157">
          <cell r="A1157" t="str">
            <v>JCIV</v>
          </cell>
          <cell r="B1157" t="str">
            <v>Jacintoport International, LP</v>
          </cell>
        </row>
        <row r="1158">
          <cell r="A1158" t="str">
            <v>JCIX</v>
          </cell>
          <cell r="B1158" t="str">
            <v>Johnson County Industrial Airport Railway</v>
          </cell>
        </row>
        <row r="1159">
          <cell r="A1159" t="str">
            <v>JCLS</v>
          </cell>
          <cell r="B1159" t="str">
            <v>JONES CHEMICALS, INC.</v>
          </cell>
        </row>
        <row r="1160">
          <cell r="A1160" t="str">
            <v>JEFW</v>
          </cell>
          <cell r="B1160" t="str">
            <v>Jefferson Warrior Railroad</v>
          </cell>
        </row>
        <row r="1161">
          <cell r="A1161" t="str">
            <v>JERX</v>
          </cell>
          <cell r="B1161" t="str">
            <v>JOPPA &amp; EASTERN RAILROAD COMPANY</v>
          </cell>
        </row>
        <row r="1162">
          <cell r="A1162" t="str">
            <v>JFCZ</v>
          </cell>
          <cell r="B1162" t="str">
            <v>Jackson Farmers Coop</v>
          </cell>
        </row>
        <row r="1163">
          <cell r="A1163" t="str">
            <v>JGDX</v>
          </cell>
          <cell r="B1163" t="str">
            <v>Jackson Gordonville &amp; Delta Railroad</v>
          </cell>
        </row>
        <row r="1164">
          <cell r="A1164" t="str">
            <v>JJRD</v>
          </cell>
          <cell r="B1164" t="str">
            <v>J &amp; J Railroad</v>
          </cell>
        </row>
        <row r="1165">
          <cell r="A1165" t="str">
            <v>JJRX</v>
          </cell>
          <cell r="B1165" t="str">
            <v>Joliet Junction Railroad</v>
          </cell>
        </row>
        <row r="1166">
          <cell r="A1166" t="str">
            <v>JKL</v>
          </cell>
          <cell r="B1166" t="str">
            <v>J. K. LINE INCORPORATED</v>
          </cell>
        </row>
        <row r="1167">
          <cell r="A1167" t="str">
            <v>JKWI</v>
          </cell>
          <cell r="B1167" t="str">
            <v>Johnsonburg, Kane, Warren &amp; Irvine RR Company</v>
          </cell>
        </row>
        <row r="1168">
          <cell r="A1168" t="str">
            <v>JL</v>
          </cell>
          <cell r="B1168" t="str">
            <v>Jones And Laughlin Steel</v>
          </cell>
        </row>
        <row r="1169">
          <cell r="A1169" t="str">
            <v>JOCZ</v>
          </cell>
          <cell r="B1169" t="str">
            <v>Jones County</v>
          </cell>
        </row>
        <row r="1170">
          <cell r="A1170" t="str">
            <v>JRCZ</v>
          </cell>
          <cell r="B1170" t="str">
            <v>J. R. Chatham Co.</v>
          </cell>
        </row>
        <row r="1171">
          <cell r="A1171" t="str">
            <v>JSC</v>
          </cell>
          <cell r="B1171" t="str">
            <v>Johnstown And Stony Creek Railroad Company</v>
          </cell>
        </row>
        <row r="1172">
          <cell r="A1172" t="str">
            <v>JSRC</v>
          </cell>
          <cell r="B1172" t="str">
            <v>JACKSON &amp; SOUTHERN RAILROAD CO.</v>
          </cell>
        </row>
        <row r="1173">
          <cell r="A1173" t="str">
            <v>JSRW</v>
          </cell>
          <cell r="B1173" t="str">
            <v>Jersey Southern Railway</v>
          </cell>
        </row>
        <row r="1174">
          <cell r="A1174" t="str">
            <v>JTCO</v>
          </cell>
          <cell r="B1174" t="str">
            <v>Jacksonville Terminal Company</v>
          </cell>
        </row>
        <row r="1175">
          <cell r="A1175" t="str">
            <v>JUD</v>
          </cell>
          <cell r="B1175" t="str">
            <v>Joliet Union Depot</v>
          </cell>
        </row>
        <row r="1176">
          <cell r="A1176" t="str">
            <v>JVRR</v>
          </cell>
          <cell r="B1176" t="str">
            <v>Juniata Valley Railroad Company</v>
          </cell>
        </row>
        <row r="1177">
          <cell r="A1177" t="str">
            <v>JXP</v>
          </cell>
          <cell r="B1177" t="str">
            <v xml:space="preserve">Jacksonville Port Terminal Railroad L.L.C. </v>
          </cell>
        </row>
        <row r="1178">
          <cell r="A1178" t="str">
            <v>JXPT</v>
          </cell>
          <cell r="B1178" t="str">
            <v>JAXPORT TERMINAL RAILWAY COMPANY</v>
          </cell>
        </row>
        <row r="1179">
          <cell r="A1179" t="str">
            <v>KAW</v>
          </cell>
          <cell r="B1179" t="str">
            <v>Kaw River Railroad</v>
          </cell>
        </row>
        <row r="1180">
          <cell r="A1180" t="str">
            <v>KAZ</v>
          </cell>
          <cell r="B1180" t="str">
            <v>Knight Arnold</v>
          </cell>
        </row>
        <row r="1181">
          <cell r="A1181" t="str">
            <v>KBEC</v>
          </cell>
          <cell r="B1181" t="str">
            <v>Kent, Barry, Eaton Connecting Railway Company</v>
          </cell>
        </row>
        <row r="1182">
          <cell r="A1182" t="str">
            <v>KBSR</v>
          </cell>
          <cell r="B1182" t="str">
            <v>Kankakee, Beaverville &amp; Southern Railroad Company</v>
          </cell>
        </row>
        <row r="1183">
          <cell r="A1183" t="str">
            <v>KC</v>
          </cell>
          <cell r="B1183" t="str">
            <v>Kanawha Central Railway Company</v>
          </cell>
        </row>
        <row r="1184">
          <cell r="A1184" t="str">
            <v>KCC</v>
          </cell>
          <cell r="B1184" t="str">
            <v>Kansas City Connecting Railroad Company</v>
          </cell>
        </row>
        <row r="1185">
          <cell r="A1185" t="str">
            <v>KCCZ</v>
          </cell>
          <cell r="B1185" t="str">
            <v>Kaiser Cement Company</v>
          </cell>
        </row>
        <row r="1186">
          <cell r="A1186" t="str">
            <v>KCHZ</v>
          </cell>
          <cell r="B1186" t="str">
            <v>Kerley Chemical</v>
          </cell>
        </row>
        <row r="1187">
          <cell r="A1187" t="str">
            <v>KCNW</v>
          </cell>
          <cell r="B1187" t="str">
            <v>Kelly''s Creek &amp; Northwestern Railroad Company</v>
          </cell>
        </row>
        <row r="1188">
          <cell r="A1188" t="str">
            <v>KCS</v>
          </cell>
          <cell r="B1188" t="str">
            <v>Kansas City Southern Railway Company</v>
          </cell>
        </row>
        <row r="1189">
          <cell r="A1189" t="str">
            <v>KCSM</v>
          </cell>
          <cell r="B1189" t="str">
            <v>Kansas City Southern de Mexico S de R L de  C V</v>
          </cell>
        </row>
        <row r="1190">
          <cell r="A1190" t="str">
            <v>KCT</v>
          </cell>
          <cell r="B1190" t="str">
            <v>Kansas City Terminal Railway Company</v>
          </cell>
        </row>
        <row r="1191">
          <cell r="A1191" t="str">
            <v>KCTL</v>
          </cell>
          <cell r="B1191" t="str">
            <v>Kansas City Transportation Co LLC</v>
          </cell>
        </row>
        <row r="1192">
          <cell r="A1192" t="str">
            <v>KCTV</v>
          </cell>
          <cell r="B1192" t="str">
            <v>KCT Railway Corporation</v>
          </cell>
        </row>
        <row r="1193">
          <cell r="A1193" t="str">
            <v>KCYV</v>
          </cell>
          <cell r="B1193" t="str">
            <v>Kansas, Colorado and Texas</v>
          </cell>
        </row>
        <row r="1194">
          <cell r="A1194" t="str">
            <v>KE</v>
          </cell>
          <cell r="B1194" t="str">
            <v>Kansas Eastern Railroad</v>
          </cell>
        </row>
        <row r="1195">
          <cell r="A1195" t="str">
            <v>KENZ</v>
          </cell>
          <cell r="B1195" t="str">
            <v>Kennesaw</v>
          </cell>
        </row>
        <row r="1196">
          <cell r="A1196" t="str">
            <v>KEOK</v>
          </cell>
          <cell r="B1196" t="str">
            <v>City of Keokuk</v>
          </cell>
        </row>
        <row r="1197">
          <cell r="A1197" t="str">
            <v>KERX</v>
          </cell>
          <cell r="B1197" t="str">
            <v>Kentucky River Coal Company</v>
          </cell>
        </row>
        <row r="1198">
          <cell r="A1198" t="str">
            <v>KEWH</v>
          </cell>
          <cell r="B1198" t="str">
            <v>Kewash Railroad, Incorporated</v>
          </cell>
        </row>
        <row r="1199">
          <cell r="A1199" t="str">
            <v>KEZ</v>
          </cell>
          <cell r="B1199" t="str">
            <v>Kiester Elevator</v>
          </cell>
        </row>
        <row r="1200">
          <cell r="A1200" t="str">
            <v>KFR</v>
          </cell>
          <cell r="B1200" t="str">
            <v>Kettle Falls International Railway LLC</v>
          </cell>
        </row>
        <row r="1201">
          <cell r="A1201" t="str">
            <v>KGEZ</v>
          </cell>
          <cell r="B1201" t="str">
            <v>Kansas Gas &amp; Electric</v>
          </cell>
        </row>
        <row r="1202">
          <cell r="A1202" t="str">
            <v>KGTR</v>
          </cell>
          <cell r="B1202" t="str">
            <v>Kingman Terminal Railroad, LLC</v>
          </cell>
        </row>
        <row r="1203">
          <cell r="A1203" t="str">
            <v>KIT</v>
          </cell>
          <cell r="B1203" t="str">
            <v>Kentucky And Indiana Terminal Railroad</v>
          </cell>
        </row>
        <row r="1204">
          <cell r="A1204" t="str">
            <v>KIZ</v>
          </cell>
          <cell r="B1204" t="str">
            <v>Kemira Industries</v>
          </cell>
        </row>
        <row r="1205">
          <cell r="A1205" t="str">
            <v>KJR</v>
          </cell>
          <cell r="B1205" t="str">
            <v>Kiski Junction Railroad</v>
          </cell>
        </row>
        <row r="1206">
          <cell r="A1206" t="str">
            <v>KJRY</v>
          </cell>
          <cell r="B1206" t="str">
            <v>Keokuk Junction Railway</v>
          </cell>
        </row>
        <row r="1207">
          <cell r="A1207" t="str">
            <v>KKMZ</v>
          </cell>
          <cell r="B1207" t="str">
            <v>Kokomo Range</v>
          </cell>
        </row>
        <row r="1208">
          <cell r="A1208" t="str">
            <v>KKRR</v>
          </cell>
          <cell r="B1208" t="str">
            <v>Knox &amp; Kane Railroad Company</v>
          </cell>
        </row>
        <row r="1209">
          <cell r="A1209" t="str">
            <v>KKRX</v>
          </cell>
          <cell r="B1209" t="str">
            <v>Kaskaskia Regional Port District</v>
          </cell>
        </row>
        <row r="1210">
          <cell r="A1210" t="str">
            <v>KLQ</v>
          </cell>
          <cell r="B1210" t="str">
            <v>KITSAP LEAD</v>
          </cell>
        </row>
        <row r="1211">
          <cell r="A1211" t="str">
            <v>KLSC</v>
          </cell>
          <cell r="B1211" t="str">
            <v>KALAMAZOO, LAKE SHORE &amp; CHICAGO RAILWAY</v>
          </cell>
        </row>
        <row r="1212">
          <cell r="A1212" t="str">
            <v>KLZ</v>
          </cell>
          <cell r="B1212" t="str">
            <v>Kalispell Line</v>
          </cell>
        </row>
        <row r="1213">
          <cell r="A1213" t="str">
            <v>KM</v>
          </cell>
          <cell r="B1213" t="str">
            <v>Kansas &amp; Missouri Railway &amp; Terminal</v>
          </cell>
        </row>
        <row r="1214">
          <cell r="A1214" t="str">
            <v>KMRY</v>
          </cell>
          <cell r="B1214" t="str">
            <v>Kettle Moraine Railway</v>
          </cell>
        </row>
        <row r="1215">
          <cell r="A1215" t="str">
            <v>KMWZ</v>
          </cell>
          <cell r="B1215" t="str">
            <v>Kenmore Warehouse</v>
          </cell>
        </row>
        <row r="1216">
          <cell r="A1216" t="str">
            <v>KNCO</v>
          </cell>
          <cell r="B1216" t="str">
            <v>KNCO Industry/Company</v>
          </cell>
        </row>
        <row r="1217">
          <cell r="A1217" t="str">
            <v>KNMZ</v>
          </cell>
          <cell r="B1217" t="str">
            <v>K&amp;N Meats Co</v>
          </cell>
        </row>
        <row r="1218">
          <cell r="A1218" t="str">
            <v>KNOR</v>
          </cell>
          <cell r="B1218" t="str">
            <v>Klamath Northern Railway Company</v>
          </cell>
        </row>
        <row r="1219">
          <cell r="A1219" t="str">
            <v>KNRX</v>
          </cell>
          <cell r="B1219" t="str">
            <v>Kingwood Northern Railroad</v>
          </cell>
        </row>
        <row r="1220">
          <cell r="A1220" t="str">
            <v>KNWA</v>
          </cell>
          <cell r="B1220" t="str">
            <v>Kanawha River Railroad</v>
          </cell>
        </row>
        <row r="1221">
          <cell r="A1221" t="str">
            <v>KO</v>
          </cell>
          <cell r="B1221" t="str">
            <v>Kansas and Oklahoma Railroad, LLC</v>
          </cell>
        </row>
        <row r="1222">
          <cell r="A1222" t="str">
            <v>KOCZ</v>
          </cell>
          <cell r="B1222" t="str">
            <v>Koch Refining Company</v>
          </cell>
        </row>
        <row r="1223">
          <cell r="A1223" t="str">
            <v>KPBP</v>
          </cell>
          <cell r="B1223" t="str">
            <v>KPBP Industry/Company</v>
          </cell>
        </row>
        <row r="1224">
          <cell r="A1224" t="str">
            <v>KPTQ</v>
          </cell>
          <cell r="B1224" t="str">
            <v>KOCH PLANT</v>
          </cell>
        </row>
        <row r="1225">
          <cell r="A1225" t="str">
            <v>KRC</v>
          </cell>
          <cell r="B1225" t="str">
            <v>Keewaitin Railway Company</v>
          </cell>
        </row>
        <row r="1226">
          <cell r="A1226" t="str">
            <v>KRCI</v>
          </cell>
          <cell r="B1226" t="str">
            <v>KIAMICHI RAILROAD COMPANY, INC.</v>
          </cell>
        </row>
        <row r="1227">
          <cell r="A1227" t="str">
            <v>KRCX</v>
          </cell>
          <cell r="B1227" t="str">
            <v>Kokomo Rail Company, Incorporated</v>
          </cell>
        </row>
        <row r="1228">
          <cell r="A1228" t="str">
            <v>KRIZ</v>
          </cell>
          <cell r="B1228" t="str">
            <v>Kramer Industry</v>
          </cell>
        </row>
        <row r="1229">
          <cell r="A1229" t="str">
            <v>KRM</v>
          </cell>
          <cell r="B1229" t="str">
            <v>Kentucky Railway Museum</v>
          </cell>
        </row>
        <row r="1230">
          <cell r="A1230" t="str">
            <v>KRMX</v>
          </cell>
          <cell r="B1230" t="str">
            <v>Kershaw Manufacturing Company, Inc.</v>
          </cell>
        </row>
        <row r="1231">
          <cell r="A1231" t="str">
            <v>KRR</v>
          </cell>
          <cell r="B1231" t="str">
            <v>Kiamichi Railroad Company LLC</v>
          </cell>
        </row>
        <row r="1232">
          <cell r="A1232" t="str">
            <v>KRRC</v>
          </cell>
          <cell r="B1232" t="str">
            <v>Kaskaskia River Railroad Company</v>
          </cell>
        </row>
        <row r="1233">
          <cell r="A1233" t="str">
            <v>KRSM</v>
          </cell>
          <cell r="B1233" t="str">
            <v>KEOLIS COMMUTER SERVICES</v>
          </cell>
        </row>
        <row r="1234">
          <cell r="A1234" t="str">
            <v>KRSV</v>
          </cell>
          <cell r="B1234" t="str">
            <v>Keolis Rail Services Virginia, LLC</v>
          </cell>
        </row>
        <row r="1235">
          <cell r="A1235" t="str">
            <v>KSFZ</v>
          </cell>
          <cell r="B1235" t="str">
            <v>KELLY SPRINGFIELD</v>
          </cell>
        </row>
        <row r="1236">
          <cell r="A1236" t="str">
            <v>KSH</v>
          </cell>
          <cell r="B1236" t="str">
            <v>Kinston &amp; Snow Hill Railroad Co., Inc.</v>
          </cell>
        </row>
        <row r="1237">
          <cell r="A1237" t="str">
            <v>KSRX</v>
          </cell>
          <cell r="B1237" t="str">
            <v>KSRX Industry</v>
          </cell>
        </row>
        <row r="1238">
          <cell r="A1238" t="str">
            <v>KSRY</v>
          </cell>
          <cell r="B1238" t="str">
            <v>KOSCUISKO AND SOUTHWESTERN RAILWAY</v>
          </cell>
        </row>
        <row r="1239">
          <cell r="A1239" t="str">
            <v>KSW</v>
          </cell>
          <cell r="B1239" t="str">
            <v>KANSAS SOUTHWESTERN RAILWAY</v>
          </cell>
        </row>
        <row r="1240">
          <cell r="A1240" t="str">
            <v>KT</v>
          </cell>
          <cell r="B1240" t="str">
            <v>Kentucky &amp; Tennessee Railway</v>
          </cell>
        </row>
        <row r="1241">
          <cell r="A1241" t="str">
            <v>KTR</v>
          </cell>
          <cell r="B1241" t="str">
            <v>Kendallville Terminal Railway Co.</v>
          </cell>
        </row>
        <row r="1242">
          <cell r="A1242" t="str">
            <v>KUD</v>
          </cell>
          <cell r="B1242" t="str">
            <v>Keokuk Union Depot</v>
          </cell>
        </row>
        <row r="1243">
          <cell r="A1243" t="str">
            <v>KVR</v>
          </cell>
          <cell r="B1243" t="str">
            <v>Kern Valley Railroad</v>
          </cell>
        </row>
        <row r="1244">
          <cell r="A1244" t="str">
            <v>KWRX</v>
          </cell>
          <cell r="B1244" t="str">
            <v>KWRX Industry</v>
          </cell>
        </row>
        <row r="1245">
          <cell r="A1245" t="str">
            <v>KWT</v>
          </cell>
          <cell r="B1245" t="str">
            <v>K.W.T. RAILWAY, INC.</v>
          </cell>
        </row>
        <row r="1246">
          <cell r="A1246" t="str">
            <v>KXHR</v>
          </cell>
          <cell r="B1246" t="str">
            <v>Knoxville &amp; Holston River Railroad Company, Inc.</v>
          </cell>
        </row>
        <row r="1247">
          <cell r="A1247" t="str">
            <v>KYLE</v>
          </cell>
          <cell r="B1247" t="str">
            <v>Kyle Railroad Company</v>
          </cell>
        </row>
        <row r="1248">
          <cell r="A1248" t="str">
            <v>LA</v>
          </cell>
          <cell r="B1248" t="str">
            <v>Louisiana &amp; Arkansas Railway Company</v>
          </cell>
        </row>
        <row r="1249">
          <cell r="A1249" t="str">
            <v>LACX</v>
          </cell>
          <cell r="B1249" t="str">
            <v>Goodyear Tire And Rubber Co.</v>
          </cell>
        </row>
        <row r="1250">
          <cell r="A1250" t="str">
            <v>LACZ</v>
          </cell>
          <cell r="B1250" t="str">
            <v>Los Angeles County Metropolitan Trans Authority</v>
          </cell>
        </row>
        <row r="1251">
          <cell r="A1251" t="str">
            <v>LAJ</v>
          </cell>
          <cell r="B1251" t="str">
            <v>Los Angeles Junction Railway Company</v>
          </cell>
        </row>
        <row r="1252">
          <cell r="A1252" t="str">
            <v>LAL</v>
          </cell>
          <cell r="B1252" t="str">
            <v>Livonia, Avon &amp; Lakeville Railroad Corporation</v>
          </cell>
        </row>
        <row r="1253">
          <cell r="A1253" t="str">
            <v>LANO</v>
          </cell>
          <cell r="B1253" t="str">
            <v>LANCASTER NORTHERN RAILWAY</v>
          </cell>
        </row>
        <row r="1254">
          <cell r="A1254" t="str">
            <v>LAPT</v>
          </cell>
          <cell r="B1254" t="str">
            <v>Los Angeles Union Passenger Terminal</v>
          </cell>
        </row>
        <row r="1255">
          <cell r="A1255" t="str">
            <v>LARX</v>
          </cell>
          <cell r="B1255" t="str">
            <v>Lewistown &amp; Auburn Railroad</v>
          </cell>
        </row>
        <row r="1256">
          <cell r="A1256" t="str">
            <v>LARZ</v>
          </cell>
          <cell r="B1256" t="str">
            <v>Little America Refinery</v>
          </cell>
        </row>
        <row r="1257">
          <cell r="A1257" t="str">
            <v>LAS</v>
          </cell>
          <cell r="B1257" t="str">
            <v>Louisiana Southern</v>
          </cell>
        </row>
        <row r="1258">
          <cell r="A1258" t="str">
            <v>LASB</v>
          </cell>
          <cell r="B1258" t="str">
            <v>Lackawaxen And Stourbridge Railroad Corporation</v>
          </cell>
        </row>
        <row r="1259">
          <cell r="A1259" t="str">
            <v>LBCX</v>
          </cell>
          <cell r="B1259" t="str">
            <v>LEWISBURG AND BUFFALO CREEK</v>
          </cell>
        </row>
        <row r="1260">
          <cell r="A1260" t="str">
            <v>LBR</v>
          </cell>
          <cell r="B1260" t="str">
            <v>Lowville &amp; Beaver River Railroad Company</v>
          </cell>
        </row>
        <row r="1261">
          <cell r="A1261" t="str">
            <v>LBWR</v>
          </cell>
          <cell r="B1261" t="str">
            <v>Lubbock &amp; Western Railway, LLC</v>
          </cell>
        </row>
        <row r="1262">
          <cell r="A1262" t="str">
            <v>LC</v>
          </cell>
          <cell r="B1262" t="str">
            <v>Lancaster &amp; Chester Railway Company</v>
          </cell>
        </row>
        <row r="1263">
          <cell r="A1263" t="str">
            <v>LCHD</v>
          </cell>
          <cell r="B1263" t="str">
            <v>Lake Charles Harbor District</v>
          </cell>
        </row>
        <row r="1264">
          <cell r="A1264" t="str">
            <v>LCR</v>
          </cell>
          <cell r="B1264" t="str">
            <v>Lake County Railroad</v>
          </cell>
        </row>
        <row r="1265">
          <cell r="A1265" t="str">
            <v>LCRA</v>
          </cell>
          <cell r="B1265" t="str">
            <v>Lackawanna County Railroad Authority</v>
          </cell>
        </row>
        <row r="1266">
          <cell r="A1266" t="str">
            <v>LCRC</v>
          </cell>
          <cell r="B1266" t="str">
            <v>Lenawee County Railroad Company, Incorporated</v>
          </cell>
        </row>
        <row r="1267">
          <cell r="A1267" t="str">
            <v>LCRI</v>
          </cell>
          <cell r="B1267" t="str">
            <v>Long Creek Railroad Company Inc.</v>
          </cell>
        </row>
        <row r="1268">
          <cell r="A1268" t="str">
            <v>LCSR</v>
          </cell>
          <cell r="B1268" t="str">
            <v>Leadville, Colorado &amp; Southern Railroad, Company</v>
          </cell>
        </row>
        <row r="1269">
          <cell r="A1269" t="str">
            <v>LDCX</v>
          </cell>
          <cell r="B1269" t="str">
            <v>Louis Dreyfus Corp/Galena Park Terminal</v>
          </cell>
        </row>
        <row r="1270">
          <cell r="A1270" t="str">
            <v>LDLV</v>
          </cell>
          <cell r="B1270" t="str">
            <v>Lodestar Logistics</v>
          </cell>
        </row>
        <row r="1271">
          <cell r="A1271" t="str">
            <v>LDRR</v>
          </cell>
          <cell r="B1271" t="str">
            <v>LOUISIANA DELTA RAILROAD</v>
          </cell>
        </row>
        <row r="1272">
          <cell r="A1272" t="str">
            <v>LDRT</v>
          </cell>
          <cell r="B1272" t="str">
            <v>Lakefront Dock And Railroad Terminal</v>
          </cell>
        </row>
        <row r="1273">
          <cell r="A1273" t="str">
            <v>LEAZ</v>
          </cell>
          <cell r="B1273" t="str">
            <v>Leaseway</v>
          </cell>
        </row>
        <row r="1274">
          <cell r="A1274" t="str">
            <v>LECZ</v>
          </cell>
          <cell r="B1274" t="str">
            <v>Loveland Elevator Company</v>
          </cell>
        </row>
        <row r="1275">
          <cell r="A1275" t="str">
            <v>LEF</v>
          </cell>
          <cell r="B1275" t="str">
            <v>LAKE ERIE, FRANKLIN &amp; CLARION RR CO</v>
          </cell>
        </row>
        <row r="1276">
          <cell r="A1276" t="str">
            <v>LEFW</v>
          </cell>
          <cell r="B1276" t="str">
            <v>Lake Erie And Fort Wayne Railroad</v>
          </cell>
        </row>
        <row r="1277">
          <cell r="A1277" t="str">
            <v>LER</v>
          </cell>
          <cell r="B1277" t="str">
            <v>LOGANSPORT &amp; EEL RIVER SHORT LINE CO., INC.</v>
          </cell>
        </row>
        <row r="1278">
          <cell r="A1278" t="str">
            <v>LERM</v>
          </cell>
          <cell r="B1278" t="str">
            <v>Logansport and Eel River Museum</v>
          </cell>
        </row>
        <row r="1279">
          <cell r="A1279" t="str">
            <v>LEVI</v>
          </cell>
          <cell r="B1279" t="str">
            <v>LEVIN BROTHERS COMPANY</v>
          </cell>
        </row>
        <row r="1280">
          <cell r="A1280" t="str">
            <v>LFIZ</v>
          </cell>
          <cell r="B1280" t="str">
            <v>Litchfield Industrial Railroad</v>
          </cell>
        </row>
        <row r="1281">
          <cell r="A1281" t="str">
            <v>LHR</v>
          </cell>
          <cell r="B1281" t="str">
            <v>Lehigh And Hudson River Railway Company</v>
          </cell>
        </row>
        <row r="1282">
          <cell r="A1282" t="str">
            <v>LHRR</v>
          </cell>
          <cell r="B1282" t="str">
            <v>LONGHORN RAILWAY COMPANY, THE</v>
          </cell>
        </row>
        <row r="1283">
          <cell r="A1283" t="str">
            <v>LHRX</v>
          </cell>
          <cell r="B1283" t="str">
            <v>LONGHORN RAILROAD</v>
          </cell>
        </row>
        <row r="1284">
          <cell r="A1284" t="str">
            <v>LI</v>
          </cell>
          <cell r="B1284" t="str">
            <v>Long Island Rail Road</v>
          </cell>
        </row>
        <row r="1285">
          <cell r="A1285" t="str">
            <v>LIBX</v>
          </cell>
          <cell r="B1285" t="str">
            <v>Little Beaver Creek Valley</v>
          </cell>
        </row>
        <row r="1286">
          <cell r="A1286" t="str">
            <v>LINZ</v>
          </cell>
          <cell r="B1286" t="str">
            <v>Lingoe Elevator</v>
          </cell>
        </row>
        <row r="1287">
          <cell r="A1287" t="str">
            <v>LIRC</v>
          </cell>
          <cell r="B1287" t="str">
            <v>Louisville &amp; Indiana Railroad Company</v>
          </cell>
        </row>
        <row r="1288">
          <cell r="A1288" t="str">
            <v>LIRR</v>
          </cell>
          <cell r="B1288" t="str">
            <v>Lapeer Industrial Railroad</v>
          </cell>
        </row>
        <row r="1289">
          <cell r="A1289" t="str">
            <v>LKP</v>
          </cell>
          <cell r="B1289" t="str">
            <v>Lahaina Kaanapoli And Pacific</v>
          </cell>
        </row>
        <row r="1290">
          <cell r="A1290" t="str">
            <v>LKRR</v>
          </cell>
          <cell r="B1290" t="str">
            <v>Little Kanawha River Rail</v>
          </cell>
        </row>
        <row r="1291">
          <cell r="A1291" t="str">
            <v>LLR</v>
          </cell>
          <cell r="B1291" t="str">
            <v>Lake Line Railroad, Inc.</v>
          </cell>
        </row>
        <row r="1292">
          <cell r="A1292" t="str">
            <v>LMAX</v>
          </cell>
          <cell r="B1292" t="str">
            <v>Lenar Marie Island</v>
          </cell>
        </row>
        <row r="1293">
          <cell r="A1293" t="str">
            <v>LMIC</v>
          </cell>
          <cell r="B1293" t="str">
            <v>Lake Michigan &amp; Indiana Railroad Company</v>
          </cell>
        </row>
        <row r="1294">
          <cell r="A1294" t="str">
            <v>LMMV</v>
          </cell>
          <cell r="B1294" t="str">
            <v>Lebanon Mason Monroe Railroad</v>
          </cell>
        </row>
        <row r="1295">
          <cell r="A1295" t="str">
            <v>LMR</v>
          </cell>
          <cell r="B1295" t="str">
            <v>Last Mountain Railway</v>
          </cell>
        </row>
        <row r="1296">
          <cell r="A1296" t="str">
            <v>LN</v>
          </cell>
          <cell r="B1296" t="str">
            <v>Louisville And Nashville Railroad Company</v>
          </cell>
        </row>
        <row r="1297">
          <cell r="A1297" t="str">
            <v>LNAC</v>
          </cell>
          <cell r="B1297" t="str">
            <v>Louisville, New Albany And Corydon Railroad Companyuse Code</v>
          </cell>
        </row>
        <row r="1298">
          <cell r="A1298" t="str">
            <v>LNAL</v>
          </cell>
          <cell r="B1298" t="str">
            <v>Louisville, New Albany &amp; Corydon Railroad</v>
          </cell>
        </row>
        <row r="1299">
          <cell r="A1299" t="str">
            <v>LNE</v>
          </cell>
          <cell r="B1299" t="str">
            <v>Lehigh And New England RW Co</v>
          </cell>
        </row>
        <row r="1300">
          <cell r="A1300" t="str">
            <v>LNO</v>
          </cell>
          <cell r="B1300" t="str">
            <v>Laona &amp; Northern Railway</v>
          </cell>
        </row>
        <row r="1301">
          <cell r="A1301" t="str">
            <v>LNVT</v>
          </cell>
          <cell r="B1301" t="str">
            <v>Landisville Terminal &amp; Transfer Company</v>
          </cell>
        </row>
        <row r="1302">
          <cell r="A1302" t="str">
            <v>LNW</v>
          </cell>
          <cell r="B1302" t="str">
            <v>Louisiana &amp; North West Railroad Company</v>
          </cell>
        </row>
        <row r="1303">
          <cell r="A1303" t="str">
            <v>LOAM</v>
          </cell>
          <cell r="B1303" t="str">
            <v>Louisiana Midland Railway Company</v>
          </cell>
        </row>
        <row r="1304">
          <cell r="A1304" t="str">
            <v>LPB</v>
          </cell>
          <cell r="B1304" t="str">
            <v>Louisiana And Pine Bluff RR Co</v>
          </cell>
        </row>
        <row r="1305">
          <cell r="A1305" t="str">
            <v>LPN</v>
          </cell>
          <cell r="B1305" t="str">
            <v>Longview, Portland &amp; Northern Railway Company</v>
          </cell>
        </row>
        <row r="1306">
          <cell r="A1306" t="str">
            <v>LPSG</v>
          </cell>
          <cell r="B1306" t="str">
            <v>Live Oak, Perry, South Georgia Railway Company</v>
          </cell>
        </row>
        <row r="1307">
          <cell r="A1307" t="str">
            <v>LQP</v>
          </cell>
          <cell r="B1307" t="str">
            <v>Lac Qui Parle Regional RR Authority</v>
          </cell>
        </row>
        <row r="1308">
          <cell r="A1308" t="str">
            <v>LR</v>
          </cell>
          <cell r="B1308" t="str">
            <v>LANDISVILLE RAILROAD</v>
          </cell>
        </row>
        <row r="1309">
          <cell r="A1309" t="str">
            <v>LRP</v>
          </cell>
          <cell r="B1309" t="str">
            <v>LRP  Railroad</v>
          </cell>
        </row>
        <row r="1310">
          <cell r="A1310" t="str">
            <v>LRPA</v>
          </cell>
          <cell r="B1310" t="str">
            <v>Little Rock Port Railroad Company</v>
          </cell>
        </row>
        <row r="1311">
          <cell r="A1311" t="str">
            <v>LRR</v>
          </cell>
          <cell r="B1311" t="str">
            <v>LITTLE RIVER RAILROAD</v>
          </cell>
        </row>
        <row r="1312">
          <cell r="A1312" t="str">
            <v>LRS</v>
          </cell>
          <cell r="B1312" t="str">
            <v>Laurinburg &amp; Southern Railroad Company</v>
          </cell>
        </row>
        <row r="1313">
          <cell r="A1313" t="str">
            <v>LRWN</v>
          </cell>
          <cell r="B1313" t="str">
            <v>Little Rock &amp; Western Railway, L.P.</v>
          </cell>
        </row>
        <row r="1314">
          <cell r="A1314" t="str">
            <v>LRWY</v>
          </cell>
          <cell r="B1314" t="str">
            <v>LEHIGH RAILWAY</v>
          </cell>
        </row>
        <row r="1315">
          <cell r="A1315" t="str">
            <v>LRY</v>
          </cell>
          <cell r="B1315" t="str">
            <v>LAKE RAILWAY, LLC</v>
          </cell>
        </row>
        <row r="1316">
          <cell r="A1316" t="str">
            <v>LS</v>
          </cell>
          <cell r="B1316" t="str">
            <v>Longview Switching</v>
          </cell>
        </row>
        <row r="1317">
          <cell r="A1317" t="str">
            <v>LSBC</v>
          </cell>
          <cell r="B1317" t="str">
            <v>Lasalle &amp; Bureau County Railroad Company</v>
          </cell>
        </row>
        <row r="1318">
          <cell r="A1318" t="str">
            <v>LSCZ</v>
          </cell>
          <cell r="B1318" t="str">
            <v>Liquid Sugar Co.</v>
          </cell>
        </row>
        <row r="1319">
          <cell r="A1319" t="str">
            <v>LSI</v>
          </cell>
          <cell r="B1319" t="str">
            <v>Lake Superior &amp; Ishpeming Railroad Company</v>
          </cell>
        </row>
        <row r="1320">
          <cell r="A1320" t="str">
            <v>LSIZ</v>
          </cell>
          <cell r="B1320" t="str">
            <v>LONE STAR INDUSTRIES BUZZI UNICEM</v>
          </cell>
        </row>
        <row r="1321">
          <cell r="A1321" t="str">
            <v>LSLS</v>
          </cell>
          <cell r="B1321" t="str">
            <v>Lincoln &amp; Southern</v>
          </cell>
        </row>
        <row r="1322">
          <cell r="A1322" t="str">
            <v>LSMR</v>
          </cell>
          <cell r="B1322" t="str">
            <v>Lake Superior &amp; Mississippi Railroad</v>
          </cell>
        </row>
        <row r="1323">
          <cell r="A1323" t="str">
            <v>LSMT</v>
          </cell>
          <cell r="B1323" t="str">
            <v>Lake Superior Railroad Museum</v>
          </cell>
        </row>
        <row r="1324">
          <cell r="A1324" t="str">
            <v>LSO</v>
          </cell>
          <cell r="B1324" t="str">
            <v>Louisiana Southern Railway Company</v>
          </cell>
        </row>
        <row r="1325">
          <cell r="A1325" t="str">
            <v>LSR</v>
          </cell>
          <cell r="B1325" t="str">
            <v>Leelanau Scenic Railroad</v>
          </cell>
        </row>
        <row r="1326">
          <cell r="A1326" t="str">
            <v>LSRC</v>
          </cell>
          <cell r="B1326" t="str">
            <v>Lake State Railway Company</v>
          </cell>
        </row>
        <row r="1327">
          <cell r="A1327" t="str">
            <v>LSRR</v>
          </cell>
          <cell r="B1327" t="str">
            <v>LONE STAR RAILROAD, INC.</v>
          </cell>
        </row>
        <row r="1328">
          <cell r="A1328" t="str">
            <v>LSRX</v>
          </cell>
          <cell r="B1328" t="str">
            <v>Lake Shore Railway</v>
          </cell>
        </row>
        <row r="1329">
          <cell r="A1329" t="str">
            <v>LST</v>
          </cell>
          <cell r="B1329" t="str">
            <v>Lake States Transportation</v>
          </cell>
        </row>
        <row r="1330">
          <cell r="A1330" t="str">
            <v>LSTT</v>
          </cell>
          <cell r="B1330" t="str">
            <v>Lake Superior Terminal &amp; Transfer Railway Company</v>
          </cell>
        </row>
        <row r="1331">
          <cell r="A1331" t="str">
            <v>LSTX</v>
          </cell>
          <cell r="B1331" t="str">
            <v>Louisiana Steam Train Association</v>
          </cell>
        </row>
        <row r="1332">
          <cell r="A1332" t="str">
            <v>LSX</v>
          </cell>
          <cell r="B1332" t="str">
            <v>LUZERNE &amp; SUSQUEHANNA RAILWAY</v>
          </cell>
        </row>
        <row r="1333">
          <cell r="A1333" t="str">
            <v>LT</v>
          </cell>
          <cell r="B1333" t="str">
            <v>Lake Terminal Railroad Company</v>
          </cell>
        </row>
        <row r="1334">
          <cell r="A1334" t="str">
            <v>LTBS</v>
          </cell>
          <cell r="B1334" t="str">
            <v>Little Traverse Bay Scenic Railroad</v>
          </cell>
        </row>
        <row r="1335">
          <cell r="A1335" t="str">
            <v>LTCO</v>
          </cell>
          <cell r="B1335" t="str">
            <v>LAKESIDE TRANSPORTATION, L.L.C.</v>
          </cell>
        </row>
        <row r="1336">
          <cell r="A1336" t="str">
            <v>LTCZ</v>
          </cell>
          <cell r="B1336" t="str">
            <v>Lilly-Tulip Corp.</v>
          </cell>
        </row>
        <row r="1337">
          <cell r="A1337" t="str">
            <v>LUBZ</v>
          </cell>
          <cell r="B1337" t="str">
            <v>Luria Brothers</v>
          </cell>
        </row>
        <row r="1338">
          <cell r="A1338" t="str">
            <v>LUN</v>
          </cell>
          <cell r="B1338" t="str">
            <v>LUDINGTON &amp; NORTHERN RAILWAY</v>
          </cell>
        </row>
        <row r="1339">
          <cell r="A1339" t="str">
            <v>LV</v>
          </cell>
          <cell r="B1339" t="str">
            <v>Lehigh Valley Railroad</v>
          </cell>
        </row>
        <row r="1340">
          <cell r="A1340" t="str">
            <v>LVAL</v>
          </cell>
          <cell r="B1340" t="str">
            <v>LACKAWANNA VALLEY RAILROAD</v>
          </cell>
        </row>
        <row r="1341">
          <cell r="A1341" t="str">
            <v>LVOR</v>
          </cell>
          <cell r="B1341" t="str">
            <v>Live Oak Railroad</v>
          </cell>
        </row>
        <row r="1342">
          <cell r="A1342" t="str">
            <v>LVR</v>
          </cell>
          <cell r="B1342" t="str">
            <v>Landisville Railroad, LLC</v>
          </cell>
        </row>
        <row r="1343">
          <cell r="A1343" t="str">
            <v>LVRC</v>
          </cell>
          <cell r="B1343" t="str">
            <v>Lamoille Valley Railroad Company</v>
          </cell>
        </row>
        <row r="1344">
          <cell r="A1344" t="str">
            <v>LVRR</v>
          </cell>
          <cell r="B1344" t="str">
            <v>Lycoming Valley Railroad Company</v>
          </cell>
        </row>
        <row r="1345">
          <cell r="A1345" t="str">
            <v>LVRX</v>
          </cell>
          <cell r="B1345" t="str">
            <v>Lehigh Valley Rail Management</v>
          </cell>
        </row>
        <row r="1346">
          <cell r="A1346" t="str">
            <v>LVSW</v>
          </cell>
          <cell r="B1346" t="str">
            <v>Longview Switching Company</v>
          </cell>
        </row>
        <row r="1347">
          <cell r="A1347" t="str">
            <v>LVYR</v>
          </cell>
          <cell r="B1347" t="str">
            <v>Laramie Valley Railroad</v>
          </cell>
        </row>
        <row r="1348">
          <cell r="A1348" t="str">
            <v>LVZ</v>
          </cell>
          <cell r="B1348" t="str">
            <v>Lykens Valley</v>
          </cell>
        </row>
        <row r="1349">
          <cell r="A1349" t="str">
            <v>LW</v>
          </cell>
          <cell r="B1349" t="str">
            <v>Louisville &amp; Wadley Railway Company</v>
          </cell>
        </row>
        <row r="1350">
          <cell r="A1350" t="str">
            <v>LWAT</v>
          </cell>
          <cell r="B1350" t="str">
            <v>Lake Whatcom Railway</v>
          </cell>
        </row>
        <row r="1351">
          <cell r="A1351" t="str">
            <v>LWCX</v>
          </cell>
          <cell r="B1351" t="str">
            <v>Landwell Company</v>
          </cell>
        </row>
        <row r="1352">
          <cell r="A1352" t="str">
            <v>LWV</v>
          </cell>
          <cell r="B1352" t="str">
            <v>Lackawanna And Wyoming Valley RW CO</v>
          </cell>
        </row>
        <row r="1353">
          <cell r="A1353" t="str">
            <v>LXOH</v>
          </cell>
          <cell r="B1353" t="str">
            <v>LEXINGTON &amp; OHIO RAILROAD COMPANY INC</v>
          </cell>
        </row>
        <row r="1354">
          <cell r="A1354" t="str">
            <v>LXVR</v>
          </cell>
          <cell r="B1354" t="str">
            <v>LUXAPALILA VALLEY RAILROAD, INC.</v>
          </cell>
        </row>
        <row r="1355">
          <cell r="A1355" t="str">
            <v>LYNX</v>
          </cell>
          <cell r="B1355" t="str">
            <v>LYNX Light Rail System</v>
          </cell>
        </row>
        <row r="1356">
          <cell r="A1356" t="str">
            <v>MAA</v>
          </cell>
          <cell r="B1356" t="str">
            <v>Magma Arizona Railroad Company</v>
          </cell>
        </row>
        <row r="1357">
          <cell r="A1357" t="str">
            <v>MACO</v>
          </cell>
          <cell r="B1357" t="str">
            <v>MCCORMICK-ASHLAND CITY &amp; NASHVILLE RR CO.</v>
          </cell>
        </row>
        <row r="1358">
          <cell r="A1358" t="str">
            <v>MACZ</v>
          </cell>
          <cell r="B1358" t="str">
            <v>MARC Train Service</v>
          </cell>
        </row>
        <row r="1359">
          <cell r="A1359" t="str">
            <v>MADE</v>
          </cell>
          <cell r="B1359" t="str">
            <v>Middletown Area Development Enterprise</v>
          </cell>
        </row>
        <row r="1360">
          <cell r="A1360" t="str">
            <v>MAL</v>
          </cell>
          <cell r="B1360" t="str">
            <v>Michigan Air-Line Railway Co.</v>
          </cell>
        </row>
        <row r="1361">
          <cell r="A1361" t="str">
            <v>MAMZ</v>
          </cell>
          <cell r="B1361" t="str">
            <v>Mid Atlantic Materials</v>
          </cell>
        </row>
        <row r="1362">
          <cell r="A1362" t="str">
            <v>MAN</v>
          </cell>
          <cell r="B1362" t="str">
            <v>Manning Rail, Inc.</v>
          </cell>
        </row>
        <row r="1363">
          <cell r="A1363" t="str">
            <v>MANG</v>
          </cell>
          <cell r="B1363" t="str">
            <v>Manning Grain Elevator</v>
          </cell>
        </row>
        <row r="1364">
          <cell r="A1364" t="str">
            <v>MARX</v>
          </cell>
          <cell r="B1364" t="str">
            <v>Mississippi Alabama Railroad Authority</v>
          </cell>
        </row>
        <row r="1365">
          <cell r="A1365" t="str">
            <v>MASZ</v>
          </cell>
          <cell r="B1365" t="str">
            <v>Maersk Shipping</v>
          </cell>
        </row>
        <row r="1366">
          <cell r="A1366" t="str">
            <v>MATA</v>
          </cell>
          <cell r="B1366" t="str">
            <v>Memphis Area Transit Aurhority</v>
          </cell>
        </row>
        <row r="1367">
          <cell r="A1367" t="str">
            <v>MAUP</v>
          </cell>
          <cell r="B1367" t="str">
            <v>Port Of Manatee</v>
          </cell>
        </row>
        <row r="1368">
          <cell r="A1368" t="str">
            <v>MAW</v>
          </cell>
          <cell r="B1368" t="str">
            <v>Maumee &amp; Western Railroad Corporation</v>
          </cell>
        </row>
        <row r="1369">
          <cell r="A1369" t="str">
            <v>MAZZ</v>
          </cell>
          <cell r="B1369" t="str">
            <v>Mazer Chemical</v>
          </cell>
        </row>
        <row r="1370">
          <cell r="A1370" t="str">
            <v>MB</v>
          </cell>
          <cell r="B1370" t="str">
            <v>MONTPELIER AND BARRE RAILROAD COMPANY</v>
          </cell>
        </row>
        <row r="1371">
          <cell r="A1371" t="str">
            <v>MBAX</v>
          </cell>
          <cell r="B1371" t="str">
            <v>MASSACHUSETTS BAY COMMUTER RAILROAD</v>
          </cell>
        </row>
        <row r="1372">
          <cell r="A1372" t="str">
            <v>MBRC</v>
          </cell>
          <cell r="B1372" t="str">
            <v>MARIANA AND BLOUNTSTOWN RAILROAD COMPANY</v>
          </cell>
        </row>
        <row r="1373">
          <cell r="A1373" t="str">
            <v>MBRR</v>
          </cell>
          <cell r="B1373" t="str">
            <v>MERIDIAN &amp; BIGBEE RAILROAD COMPANY</v>
          </cell>
        </row>
        <row r="1374">
          <cell r="A1374" t="str">
            <v>MBRX</v>
          </cell>
          <cell r="B1374" t="str">
            <v>Milford-Bennington Railroad Company</v>
          </cell>
        </row>
        <row r="1375">
          <cell r="A1375" t="str">
            <v>MBTA</v>
          </cell>
          <cell r="B1375" t="str">
            <v>Massachusetts Bay Transportation Authority</v>
          </cell>
        </row>
        <row r="1376">
          <cell r="A1376" t="str">
            <v>MC</v>
          </cell>
          <cell r="B1376" t="str">
            <v>Maine Coast Railroad Corporation</v>
          </cell>
        </row>
        <row r="1377">
          <cell r="A1377" t="str">
            <v>MCCL</v>
          </cell>
          <cell r="B1377" t="str">
            <v>Mason City &amp; Clear Lake Electric Railway Historical Society</v>
          </cell>
        </row>
        <row r="1378">
          <cell r="A1378" t="str">
            <v>MCCO</v>
          </cell>
          <cell r="B1378" t="str">
            <v>Mobile Chemical Co.</v>
          </cell>
        </row>
        <row r="1379">
          <cell r="A1379" t="str">
            <v>MCCP</v>
          </cell>
          <cell r="B1379" t="str">
            <v>Muskogee City-County Port Authority</v>
          </cell>
        </row>
        <row r="1380">
          <cell r="A1380" t="str">
            <v>MCDT</v>
          </cell>
          <cell r="B1380" t="str">
            <v>Michigan Department Of Transportation</v>
          </cell>
        </row>
        <row r="1381">
          <cell r="A1381" t="str">
            <v>MCDX</v>
          </cell>
          <cell r="B1381" t="str">
            <v>Morris County DOT</v>
          </cell>
        </row>
        <row r="1382">
          <cell r="A1382" t="str">
            <v>MCER</v>
          </cell>
          <cell r="B1382" t="str">
            <v>MASSACHUSETTS CENTRAL RAILROAD CORPORATION</v>
          </cell>
        </row>
        <row r="1383">
          <cell r="A1383" t="str">
            <v>MCEZ</v>
          </cell>
          <cell r="B1383" t="str">
            <v>Merna Co-Op Elevator</v>
          </cell>
        </row>
        <row r="1384">
          <cell r="A1384" t="str">
            <v>MCHR</v>
          </cell>
          <cell r="B1384" t="str">
            <v>Marshall County Railroad Historical Society</v>
          </cell>
        </row>
        <row r="1385">
          <cell r="A1385" t="str">
            <v>MCHZ</v>
          </cell>
          <cell r="B1385" t="str">
            <v>Merckens Chocolate</v>
          </cell>
        </row>
        <row r="1386">
          <cell r="A1386" t="str">
            <v>MCIZ</v>
          </cell>
          <cell r="B1386" t="str">
            <v>Midwest Carbide Inc.</v>
          </cell>
        </row>
        <row r="1387">
          <cell r="A1387" t="str">
            <v>MCLR</v>
          </cell>
          <cell r="B1387" t="str">
            <v>Mclaughlin Line Railroad</v>
          </cell>
        </row>
        <row r="1388">
          <cell r="A1388" t="str">
            <v>MCLT</v>
          </cell>
          <cell r="B1388" t="str">
            <v>Mclouth Steel</v>
          </cell>
        </row>
        <row r="1389">
          <cell r="A1389" t="str">
            <v>MCMZ</v>
          </cell>
          <cell r="B1389" t="str">
            <v>Mclaughlin Metals</v>
          </cell>
        </row>
        <row r="1390">
          <cell r="A1390" t="str">
            <v>MCPA</v>
          </cell>
          <cell r="B1390" t="str">
            <v>Manattee County Port Authority</v>
          </cell>
        </row>
        <row r="1391">
          <cell r="A1391" t="str">
            <v>MCR</v>
          </cell>
          <cell r="B1391" t="str">
            <v>Mccloud Railway Company</v>
          </cell>
        </row>
        <row r="1392">
          <cell r="A1392" t="str">
            <v>MCRL</v>
          </cell>
          <cell r="B1392" t="str">
            <v>MASSACHUSETTS COASTAL RAILROAD, LLC</v>
          </cell>
        </row>
        <row r="1393">
          <cell r="A1393" t="str">
            <v>MCRR</v>
          </cell>
          <cell r="B1393" t="str">
            <v>Monongahela Connecting Railroad Company</v>
          </cell>
        </row>
        <row r="1394">
          <cell r="A1394" t="str">
            <v>MCRX</v>
          </cell>
          <cell r="B1394" t="str">
            <v>Morrison Cove Railroad</v>
          </cell>
        </row>
        <row r="1395">
          <cell r="A1395" t="str">
            <v>MCRY</v>
          </cell>
          <cell r="B1395" t="str">
            <v>Mid-Continent Railway</v>
          </cell>
        </row>
        <row r="1396">
          <cell r="A1396" t="str">
            <v>MCSA</v>
          </cell>
          <cell r="B1396" t="str">
            <v>Moscow, Camden &amp; San Augustine Railroad</v>
          </cell>
        </row>
        <row r="1397">
          <cell r="A1397" t="str">
            <v>MCSX</v>
          </cell>
          <cell r="B1397" t="str">
            <v>Music City Starr</v>
          </cell>
        </row>
        <row r="1398">
          <cell r="A1398" t="str">
            <v>MCTA</v>
          </cell>
          <cell r="B1398" t="str">
            <v>Minnesota Central Railroad Company</v>
          </cell>
        </row>
        <row r="1399">
          <cell r="A1399" t="str">
            <v>MCZ</v>
          </cell>
          <cell r="B1399" t="str">
            <v>Monsanto Corporation</v>
          </cell>
        </row>
        <row r="1400">
          <cell r="A1400" t="str">
            <v>MDDE</v>
          </cell>
          <cell r="B1400" t="str">
            <v>Maryland &amp; Delaware Railroad Company</v>
          </cell>
        </row>
        <row r="1401">
          <cell r="A1401" t="str">
            <v>MDLR</v>
          </cell>
          <cell r="B1401" t="str">
            <v>Midland Terminal Company</v>
          </cell>
        </row>
        <row r="1402">
          <cell r="A1402" t="str">
            <v>MDLX</v>
          </cell>
          <cell r="B1402" t="str">
            <v>Mount Dora &amp; Lake Eustis Railway</v>
          </cell>
        </row>
        <row r="1403">
          <cell r="A1403" t="str">
            <v>MDR</v>
          </cell>
          <cell r="B1403" t="str">
            <v>MIDLOUISIANA RAIL CORPORATION</v>
          </cell>
        </row>
        <row r="1404">
          <cell r="A1404" t="str">
            <v>MDRY</v>
          </cell>
          <cell r="B1404" t="str">
            <v>Midlands Railway</v>
          </cell>
        </row>
        <row r="1405">
          <cell r="A1405" t="str">
            <v>MDS</v>
          </cell>
          <cell r="B1405" t="str">
            <v>Meridian Southern Railway LLC</v>
          </cell>
        </row>
        <row r="1406">
          <cell r="A1406" t="str">
            <v>MDSN</v>
          </cell>
          <cell r="B1406" t="str">
            <v>Madison Terminal Railway LLC</v>
          </cell>
        </row>
        <row r="1407">
          <cell r="A1407" t="str">
            <v>MDT</v>
          </cell>
          <cell r="B1407" t="str">
            <v>Maryland Dept. Of Transportation</v>
          </cell>
        </row>
        <row r="1408">
          <cell r="A1408" t="str">
            <v>MDTT</v>
          </cell>
          <cell r="B1408" t="str">
            <v>Maine Department Of Transportation</v>
          </cell>
        </row>
        <row r="1409">
          <cell r="A1409" t="str">
            <v>MDTX</v>
          </cell>
          <cell r="B1409" t="str">
            <v>MOUNT DORA,  TAVARES, EUSTIS RAILROAD</v>
          </cell>
        </row>
        <row r="1410">
          <cell r="A1410" t="str">
            <v>MDTZ</v>
          </cell>
          <cell r="B1410" t="str">
            <v>Midtec</v>
          </cell>
        </row>
        <row r="1411">
          <cell r="A1411" t="str">
            <v>MDW</v>
          </cell>
          <cell r="B1411" t="str">
            <v>Minnesota, Dakota &amp; Western Railway Company</v>
          </cell>
        </row>
        <row r="1412">
          <cell r="A1412" t="str">
            <v>ME</v>
          </cell>
          <cell r="B1412" t="str">
            <v>MORRISTOWN &amp; ERIE RAILWAY, INC.</v>
          </cell>
        </row>
        <row r="1413">
          <cell r="A1413" t="str">
            <v>MEC</v>
          </cell>
          <cell r="B1413" t="str">
            <v>Maine Central Railroad Company</v>
          </cell>
        </row>
        <row r="1414">
          <cell r="A1414" t="str">
            <v>MECO</v>
          </cell>
          <cell r="B1414" t="str">
            <v>MECO Industry/Company</v>
          </cell>
        </row>
        <row r="1415">
          <cell r="A1415" t="str">
            <v>MERR</v>
          </cell>
          <cell r="B1415" t="str">
            <v>Maine Eastern Railroad</v>
          </cell>
        </row>
        <row r="1416">
          <cell r="A1416" t="str">
            <v>MERW</v>
          </cell>
          <cell r="B1416" t="str">
            <v>Mercerburg Railway Inc.</v>
          </cell>
        </row>
        <row r="1417">
          <cell r="A1417" t="str">
            <v>MESZ</v>
          </cell>
          <cell r="B1417" t="str">
            <v>Mehan Service</v>
          </cell>
        </row>
        <row r="1418">
          <cell r="A1418" t="str">
            <v>MET</v>
          </cell>
          <cell r="B1418" t="str">
            <v>Modesto &amp; Empire Traction Company</v>
          </cell>
        </row>
        <row r="1419">
          <cell r="A1419" t="str">
            <v>METW</v>
          </cell>
          <cell r="B1419" t="str">
            <v>Municipality Of East Troy</v>
          </cell>
        </row>
        <row r="1420">
          <cell r="A1420" t="str">
            <v>MFAZ</v>
          </cell>
          <cell r="B1420" t="str">
            <v>MFA Industries</v>
          </cell>
        </row>
        <row r="1421">
          <cell r="A1421" t="str">
            <v>MFPZ</v>
          </cell>
          <cell r="B1421" t="str">
            <v>McFarland Pole</v>
          </cell>
        </row>
        <row r="1422">
          <cell r="A1422" t="str">
            <v>MG</v>
          </cell>
          <cell r="B1422" t="str">
            <v>Mobile &amp; Gulf Railroad Company</v>
          </cell>
        </row>
        <row r="1423">
          <cell r="A1423" t="str">
            <v>MGA</v>
          </cell>
          <cell r="B1423" t="str">
            <v>Monongahela Railway Company</v>
          </cell>
        </row>
        <row r="1424">
          <cell r="A1424" t="str">
            <v>MGLX</v>
          </cell>
          <cell r="B1424" t="str">
            <v>Metro Gold LIne</v>
          </cell>
        </row>
        <row r="1425">
          <cell r="A1425" t="str">
            <v>MGQ</v>
          </cell>
          <cell r="B1425" t="str">
            <v>MISSOURI GRAIN</v>
          </cell>
        </row>
        <row r="1426">
          <cell r="A1426" t="str">
            <v>MGRI</v>
          </cell>
          <cell r="B1426" t="str">
            <v>M. G. Rail, Incorporated</v>
          </cell>
        </row>
        <row r="1427">
          <cell r="A1427" t="str">
            <v>MGRZ</v>
          </cell>
          <cell r="B1427" t="str">
            <v>MERCHANT''S GRAIN RAIL, INC.</v>
          </cell>
        </row>
        <row r="1428">
          <cell r="A1428" t="str">
            <v>MH</v>
          </cell>
          <cell r="B1428" t="str">
            <v>Mount Hood Railway Company</v>
          </cell>
        </row>
        <row r="1429">
          <cell r="A1429" t="str">
            <v>MHC</v>
          </cell>
          <cell r="B1429" t="str">
            <v>Mohall Central Railroad, Inc.</v>
          </cell>
        </row>
        <row r="1430">
          <cell r="A1430" t="str">
            <v>MHCO</v>
          </cell>
          <cell r="B1430" t="str">
            <v>Marquette &amp; Huron Mountain Railroad Company, Incorporated</v>
          </cell>
        </row>
        <row r="1431">
          <cell r="A1431" t="str">
            <v>MHM</v>
          </cell>
          <cell r="B1431" t="str">
            <v>Mt. Hope Mineral Railroad Company</v>
          </cell>
        </row>
        <row r="1432">
          <cell r="A1432" t="str">
            <v>MHSF</v>
          </cell>
          <cell r="B1432" t="str">
            <v>Morehead &amp; South Fork Railroad Co. Inc.</v>
          </cell>
        </row>
        <row r="1433">
          <cell r="A1433" t="str">
            <v>MHWA</v>
          </cell>
          <cell r="B1433" t="str">
            <v>Mohawk, Adirondack &amp; Northern Railroad Corporation</v>
          </cell>
        </row>
        <row r="1434">
          <cell r="A1434" t="str">
            <v>MICZ</v>
          </cell>
          <cell r="B1434" t="str">
            <v>Mid Iowa Coop</v>
          </cell>
        </row>
        <row r="1435">
          <cell r="A1435" t="str">
            <v>MID</v>
          </cell>
          <cell r="B1435" t="str">
            <v>Midway Railroad Company</v>
          </cell>
        </row>
        <row r="1436">
          <cell r="A1436" t="str">
            <v>MIDH</v>
          </cell>
          <cell r="B1436" t="str">
            <v>Middletown &amp; Hummelstown Railroad Company</v>
          </cell>
        </row>
        <row r="1437">
          <cell r="A1437" t="str">
            <v>MIEZ</v>
          </cell>
          <cell r="B1437" t="str">
            <v>Midwest Energy</v>
          </cell>
        </row>
        <row r="1438">
          <cell r="A1438" t="str">
            <v>MIGN</v>
          </cell>
          <cell r="B1438" t="str">
            <v>MICHIGAN NORTHERN RAILWAY COMPANY</v>
          </cell>
        </row>
        <row r="1439">
          <cell r="A1439" t="str">
            <v>MILW</v>
          </cell>
          <cell r="B1439" t="str">
            <v>Chicago, Milwaukee, St. Paul &amp; Pacific Railroad</v>
          </cell>
        </row>
        <row r="1440">
          <cell r="A1440" t="str">
            <v>MIRR</v>
          </cell>
          <cell r="B1440" t="str">
            <v>Michigan Interstate Railroad</v>
          </cell>
        </row>
        <row r="1441">
          <cell r="A1441" t="str">
            <v>MISS</v>
          </cell>
          <cell r="B1441" t="str">
            <v>MISSISSIPIAN RAILWAY, INC.</v>
          </cell>
        </row>
        <row r="1442">
          <cell r="A1442" t="str">
            <v>MITM</v>
          </cell>
          <cell r="B1442" t="str">
            <v>Michigan Transit Museum</v>
          </cell>
        </row>
        <row r="1443">
          <cell r="A1443" t="str">
            <v>MIZ</v>
          </cell>
          <cell r="B1443" t="str">
            <v>Menderhall Inc.</v>
          </cell>
        </row>
        <row r="1444">
          <cell r="A1444" t="str">
            <v>MJ</v>
          </cell>
          <cell r="B1444" t="str">
            <v>Manufacturers'' Junction Railway Company</v>
          </cell>
        </row>
        <row r="1445">
          <cell r="A1445" t="str">
            <v>MKC</v>
          </cell>
          <cell r="B1445" t="str">
            <v>Mckeesport Connecting Railroad Company</v>
          </cell>
        </row>
        <row r="1446">
          <cell r="A1446" t="str">
            <v>MKT</v>
          </cell>
          <cell r="B1446" t="str">
            <v>Missouri-Kansas-Texas Railroad Company</v>
          </cell>
        </row>
        <row r="1447">
          <cell r="A1447" t="str">
            <v>MLCZ</v>
          </cell>
          <cell r="B1447" t="str">
            <v>Morris Leasing Company Limited</v>
          </cell>
        </row>
        <row r="1448">
          <cell r="A1448" t="str">
            <v>MMA</v>
          </cell>
          <cell r="B1448" t="str">
            <v>Montreal, Maine and Atlantic Railway, Ltd.</v>
          </cell>
        </row>
        <row r="1449">
          <cell r="A1449" t="str">
            <v>MMCZ</v>
          </cell>
          <cell r="B1449" t="str">
            <v>M &amp; M Corporation</v>
          </cell>
        </row>
        <row r="1450">
          <cell r="A1450" t="str">
            <v>MMID</v>
          </cell>
          <cell r="B1450" t="str">
            <v>Maryland Midland Railway, Incorporated</v>
          </cell>
        </row>
        <row r="1451">
          <cell r="A1451" t="str">
            <v>MMIZ</v>
          </cell>
          <cell r="B1451" t="str">
            <v>Montana Merchandizing Industry</v>
          </cell>
        </row>
        <row r="1452">
          <cell r="A1452" t="str">
            <v>MMR</v>
          </cell>
          <cell r="B1452" t="str">
            <v>Minnesota &amp; Manitoba Railroad</v>
          </cell>
        </row>
        <row r="1453">
          <cell r="A1453" t="str">
            <v>MMRR</v>
          </cell>
          <cell r="B1453" t="str">
            <v>Mid-Michigan Railroad Company</v>
          </cell>
        </row>
        <row r="1454">
          <cell r="A1454" t="str">
            <v>MMT</v>
          </cell>
          <cell r="B1454" t="str">
            <v>Mission Mountain Railroad</v>
          </cell>
        </row>
        <row r="1455">
          <cell r="A1455" t="str">
            <v>MNA</v>
          </cell>
          <cell r="B1455" t="str">
            <v>MISSOURI &amp; NORTHERN ARKANSAS RAILROAD, INC.</v>
          </cell>
        </row>
        <row r="1456">
          <cell r="A1456" t="str">
            <v>MNBR</v>
          </cell>
          <cell r="B1456" t="str">
            <v>M &amp; B RAILROAD LLC</v>
          </cell>
        </row>
        <row r="1457">
          <cell r="A1457" t="str">
            <v>MNC</v>
          </cell>
          <cell r="B1457" t="str">
            <v>Missouri North Central Railroad</v>
          </cell>
        </row>
        <row r="1458">
          <cell r="A1458" t="str">
            <v>MNCW</v>
          </cell>
          <cell r="B1458" t="str">
            <v>Metro North Commuter Railroad Company</v>
          </cell>
        </row>
        <row r="1459">
          <cell r="A1459" t="str">
            <v>MNCY</v>
          </cell>
          <cell r="B1459" t="str">
            <v>Marion County Railway</v>
          </cell>
        </row>
        <row r="1460">
          <cell r="A1460" t="str">
            <v>MNFZ</v>
          </cell>
          <cell r="B1460" t="str">
            <v>Monfort</v>
          </cell>
        </row>
        <row r="1461">
          <cell r="A1461" t="str">
            <v>MNGX</v>
          </cell>
          <cell r="B1461" t="str">
            <v>Maine Narrow Gauge Railroad</v>
          </cell>
        </row>
        <row r="1462">
          <cell r="A1462" t="str">
            <v>MNJ</v>
          </cell>
          <cell r="B1462" t="str">
            <v>Middletown &amp; New Jersey Railroad LLC</v>
          </cell>
        </row>
        <row r="1463">
          <cell r="A1463" t="str">
            <v>MNL</v>
          </cell>
          <cell r="B1463" t="str">
            <v>MOUNTAIN LAUREL RAILROAD COMPANY</v>
          </cell>
        </row>
        <row r="1464">
          <cell r="A1464" t="str">
            <v>MNMX</v>
          </cell>
          <cell r="B1464" t="str">
            <v>Mojaz Northern Mining Railroad</v>
          </cell>
        </row>
        <row r="1465">
          <cell r="A1465" t="str">
            <v>MNN</v>
          </cell>
          <cell r="B1465" t="str">
            <v>MINNESOTA NORTHERN RAILROAD, INC.</v>
          </cell>
        </row>
        <row r="1466">
          <cell r="A1466" t="str">
            <v>MNNR</v>
          </cell>
          <cell r="B1466" t="str">
            <v>Minnesota Commercial Railway</v>
          </cell>
        </row>
        <row r="1467">
          <cell r="A1467" t="str">
            <v>MNR</v>
          </cell>
          <cell r="B1467" t="str">
            <v>Maine Northern Railway Company</v>
          </cell>
        </row>
        <row r="1468">
          <cell r="A1468" t="str">
            <v>MNRR</v>
          </cell>
          <cell r="B1468" t="str">
            <v>Modoc Northern Railroad Company</v>
          </cell>
        </row>
        <row r="1469">
          <cell r="A1469" t="str">
            <v>MNS</v>
          </cell>
          <cell r="B1469" t="str">
            <v>Minneapolis, Northfield And Southern Railway Co.</v>
          </cell>
        </row>
        <row r="1470">
          <cell r="A1470" t="str">
            <v>MNTM</v>
          </cell>
          <cell r="B1470" t="str">
            <v>Minnesota Transportation Museum</v>
          </cell>
        </row>
        <row r="1471">
          <cell r="A1471" t="str">
            <v>MNTX</v>
          </cell>
          <cell r="B1471" t="str">
            <v>Minnesota Transportation Museum</v>
          </cell>
        </row>
        <row r="1472">
          <cell r="A1472" t="str">
            <v>MNVA</v>
          </cell>
          <cell r="B1472" t="str">
            <v>Mnva Railroad, Incorporated</v>
          </cell>
        </row>
        <row r="1473">
          <cell r="A1473" t="str">
            <v>MO</v>
          </cell>
          <cell r="B1473" t="str">
            <v>Mobile Oil</v>
          </cell>
        </row>
        <row r="1474">
          <cell r="A1474" t="str">
            <v>MOC</v>
          </cell>
          <cell r="B1474" t="str">
            <v>Missouri Central Railroad</v>
          </cell>
        </row>
        <row r="1475">
          <cell r="A1475" t="str">
            <v>MOFC</v>
          </cell>
          <cell r="B1475" t="str">
            <v>MOFC Industry/Company</v>
          </cell>
        </row>
        <row r="1476">
          <cell r="A1476" t="str">
            <v>MOLZ</v>
          </cell>
          <cell r="B1476" t="str">
            <v>Molasses Industry</v>
          </cell>
        </row>
        <row r="1477">
          <cell r="A1477" t="str">
            <v>MONR</v>
          </cell>
          <cell r="B1477" t="str">
            <v>Montana Central Railroad</v>
          </cell>
        </row>
        <row r="1478">
          <cell r="A1478" t="str">
            <v>MONZ</v>
          </cell>
          <cell r="B1478" t="str">
            <v>Montgomery County</v>
          </cell>
        </row>
        <row r="1479">
          <cell r="A1479" t="str">
            <v>MOPH</v>
          </cell>
          <cell r="B1479" t="str">
            <v>Motive Power - Houston</v>
          </cell>
        </row>
        <row r="1480">
          <cell r="A1480" t="str">
            <v>MOR</v>
          </cell>
          <cell r="B1480" t="str">
            <v>MOR, LLC</v>
          </cell>
        </row>
        <row r="1481">
          <cell r="A1481" t="str">
            <v>MORG</v>
          </cell>
          <cell r="B1481" t="str">
            <v>MORG Industry/Company</v>
          </cell>
        </row>
        <row r="1482">
          <cell r="A1482" t="str">
            <v>MOTV</v>
          </cell>
          <cell r="B1482" t="str">
            <v>MOTIVE RAIL</v>
          </cell>
        </row>
        <row r="1483">
          <cell r="A1483" t="str">
            <v>MOV</v>
          </cell>
          <cell r="B1483" t="str">
            <v>Moshassuck Valley Railroad Company</v>
          </cell>
        </row>
        <row r="1484">
          <cell r="A1484" t="str">
            <v>MOWZ</v>
          </cell>
          <cell r="B1484" t="str">
            <v>Motor Wheel</v>
          </cell>
        </row>
        <row r="1485">
          <cell r="A1485" t="str">
            <v>MP</v>
          </cell>
          <cell r="B1485" t="str">
            <v>Missouri Pacific Railroad Company</v>
          </cell>
        </row>
        <row r="1486">
          <cell r="A1486" t="str">
            <v>MPA</v>
          </cell>
          <cell r="B1486" t="str">
            <v>MARYLAND &amp; PENNSYLVANIA RAILROAD COMPANY</v>
          </cell>
        </row>
        <row r="1487">
          <cell r="A1487" t="str">
            <v>MPCZ</v>
          </cell>
          <cell r="B1487" t="str">
            <v>Mississippi Power Company</v>
          </cell>
        </row>
        <row r="1488">
          <cell r="A1488" t="str">
            <v>MPLI</v>
          </cell>
          <cell r="B1488" t="str">
            <v>Minnesota Prairie Line, Inc.</v>
          </cell>
        </row>
        <row r="1489">
          <cell r="A1489" t="str">
            <v>MPLX</v>
          </cell>
          <cell r="B1489" t="str">
            <v>MINNESOTA PRAIRIE LINE</v>
          </cell>
        </row>
        <row r="1490">
          <cell r="A1490" t="str">
            <v>MPP</v>
          </cell>
          <cell r="B1490" t="str">
            <v>Manitou &amp; Pike''s Peak Railroad Company</v>
          </cell>
        </row>
        <row r="1491">
          <cell r="A1491" t="str">
            <v>MQT</v>
          </cell>
          <cell r="B1491" t="str">
            <v>Marquette Rail LLC</v>
          </cell>
        </row>
        <row r="1492">
          <cell r="A1492" t="str">
            <v>MRA</v>
          </cell>
          <cell r="B1492" t="str">
            <v>Mineral Range, Inc.</v>
          </cell>
        </row>
        <row r="1493">
          <cell r="A1493" t="str">
            <v>MRAA</v>
          </cell>
          <cell r="B1493" t="str">
            <v>MODOC Railroad Academy</v>
          </cell>
        </row>
        <row r="1494">
          <cell r="A1494" t="str">
            <v>MRCO</v>
          </cell>
          <cell r="B1494" t="str">
            <v>Madison Railway Company</v>
          </cell>
        </row>
        <row r="1495">
          <cell r="A1495" t="str">
            <v>MRCZ</v>
          </cell>
          <cell r="B1495" t="str">
            <v>Moorman Company</v>
          </cell>
        </row>
        <row r="1496">
          <cell r="A1496" t="str">
            <v>MREZ</v>
          </cell>
          <cell r="B1496" t="str">
            <v>Milk River Elevator</v>
          </cell>
        </row>
        <row r="1497">
          <cell r="A1497" t="str">
            <v>MRI</v>
          </cell>
          <cell r="B1497" t="str">
            <v>Mohall Railroad, Inc.</v>
          </cell>
        </row>
        <row r="1498">
          <cell r="A1498" t="str">
            <v>MRL</v>
          </cell>
          <cell r="B1498" t="str">
            <v>Montana Rail Link</v>
          </cell>
        </row>
        <row r="1499">
          <cell r="A1499" t="str">
            <v>MRLS</v>
          </cell>
          <cell r="B1499" t="str">
            <v>MISSION RAIL LOGISTIC SERVICES</v>
          </cell>
        </row>
        <row r="1500">
          <cell r="A1500" t="str">
            <v>MRMZ</v>
          </cell>
          <cell r="B1500" t="str">
            <v>Monticello Railway Museum</v>
          </cell>
        </row>
        <row r="1501">
          <cell r="A1501" t="str">
            <v>MRR</v>
          </cell>
          <cell r="B1501" t="str">
            <v>MID-ATLANTIC RAILROAD COMPANY, INC.</v>
          </cell>
        </row>
        <row r="1502">
          <cell r="A1502" t="str">
            <v>MRRX</v>
          </cell>
          <cell r="B1502" t="str">
            <v>Mathison Railroad Services</v>
          </cell>
        </row>
        <row r="1503">
          <cell r="A1503" t="str">
            <v>MRS</v>
          </cell>
          <cell r="B1503" t="str">
            <v>Manufacturers'' Railway Company</v>
          </cell>
        </row>
        <row r="1504">
          <cell r="A1504" t="str">
            <v>MRSE</v>
          </cell>
          <cell r="B1504" t="str">
            <v>Manteno Rail Service Corporation</v>
          </cell>
        </row>
        <row r="1505">
          <cell r="A1505" t="str">
            <v>MRSR</v>
          </cell>
          <cell r="B1505" t="str">
            <v>Mt. Rainier Railroad &amp; Logging Museum</v>
          </cell>
        </row>
        <row r="1506">
          <cell r="A1506" t="str">
            <v>MRSX</v>
          </cell>
          <cell r="B1506" t="str">
            <v>Military Ocean Terminal Railroad At Sunny Point</v>
          </cell>
        </row>
        <row r="1507">
          <cell r="A1507" t="str">
            <v>MRTA</v>
          </cell>
          <cell r="B1507" t="str">
            <v>Metro Regional Transit Authority - Akron, OH</v>
          </cell>
        </row>
        <row r="1508">
          <cell r="A1508" t="str">
            <v>MRTV</v>
          </cell>
          <cell r="B1508" t="str">
            <v>Metro Transit</v>
          </cell>
        </row>
        <row r="1509">
          <cell r="A1509" t="str">
            <v>MRTX</v>
          </cell>
          <cell r="B1509" t="str">
            <v>Mississipian Railway &amp; Transportation Museum</v>
          </cell>
        </row>
        <row r="1510">
          <cell r="A1510" t="str">
            <v>MS</v>
          </cell>
          <cell r="B1510" t="str">
            <v>MICHIGAN SHORE RAILROAD</v>
          </cell>
        </row>
        <row r="1511">
          <cell r="A1511" t="str">
            <v>MSCI</v>
          </cell>
          <cell r="B1511" t="str">
            <v>Mississippi Central Railroad Company</v>
          </cell>
        </row>
        <row r="1512">
          <cell r="A1512" t="str">
            <v>MSCR</v>
          </cell>
          <cell r="B1512" t="str">
            <v>MASSACHUSETTS CENTRAL RAILROAD CO.</v>
          </cell>
        </row>
        <row r="1513">
          <cell r="A1513" t="str">
            <v>MSDR</v>
          </cell>
          <cell r="B1513" t="str">
            <v>Mississippi Delta Railroad</v>
          </cell>
        </row>
        <row r="1514">
          <cell r="A1514" t="str">
            <v>MSE</v>
          </cell>
          <cell r="B1514" t="str">
            <v>Mississippi Export Railroad Company</v>
          </cell>
        </row>
        <row r="1515">
          <cell r="A1515" t="str">
            <v>MSL</v>
          </cell>
          <cell r="B1515" t="str">
            <v>Montgomery Short Line LLC</v>
          </cell>
        </row>
        <row r="1516">
          <cell r="A1516" t="str">
            <v>MSN</v>
          </cell>
          <cell r="B1516" t="str">
            <v>Meeker Southern Railroad</v>
          </cell>
        </row>
        <row r="1517">
          <cell r="A1517" t="str">
            <v>MSO</v>
          </cell>
          <cell r="B1517" t="str">
            <v>MICHIGAN SOUTHERN RAILROAD COMPANY, INC.</v>
          </cell>
        </row>
        <row r="1518">
          <cell r="A1518" t="str">
            <v>MSPA</v>
          </cell>
          <cell r="B1518" t="str">
            <v>Midd States Port Authority</v>
          </cell>
        </row>
        <row r="1519">
          <cell r="A1519" t="str">
            <v>MSR</v>
          </cell>
          <cell r="B1519" t="str">
            <v>Mississippi Southern Railroad</v>
          </cell>
        </row>
        <row r="1520">
          <cell r="A1520" t="str">
            <v>MSRC</v>
          </cell>
          <cell r="B1520" t="str">
            <v>MIDSOUTH RAILROAD CORPORATION</v>
          </cell>
        </row>
        <row r="1521">
          <cell r="A1521" t="str">
            <v>MSRV</v>
          </cell>
          <cell r="B1521" t="str">
            <v>Mid-South Rail Heritage Foundation</v>
          </cell>
        </row>
        <row r="1522">
          <cell r="A1522" t="str">
            <v>MSRW</v>
          </cell>
          <cell r="B1522" t="str">
            <v>MISSISSIPPIAN RAILWAY COOPERATIVE, INC.</v>
          </cell>
        </row>
        <row r="1523">
          <cell r="A1523" t="str">
            <v>MSTP</v>
          </cell>
          <cell r="B1523" t="str">
            <v>Michigan State Trust For Railway Preservation</v>
          </cell>
        </row>
        <row r="1524">
          <cell r="A1524" t="str">
            <v>MSTR</v>
          </cell>
          <cell r="B1524" t="str">
            <v>Massena Terminal Railroad Company</v>
          </cell>
        </row>
        <row r="1525">
          <cell r="A1525" t="str">
            <v>MSV</v>
          </cell>
          <cell r="B1525" t="str">
            <v>Mississippi &amp; Skuna Valley Railroad Company</v>
          </cell>
        </row>
        <row r="1526">
          <cell r="A1526" t="str">
            <v>MSWY</v>
          </cell>
          <cell r="B1526" t="str">
            <v>Minnesota Southern Railway, Inc.</v>
          </cell>
        </row>
        <row r="1527">
          <cell r="A1527" t="str">
            <v>MTA</v>
          </cell>
          <cell r="B1527" t="str">
            <v>METROPOLITAN. TRANSPORTATION AUTHORITY -- NEW YORK</v>
          </cell>
        </row>
        <row r="1528">
          <cell r="A1528" t="str">
            <v>MTAV</v>
          </cell>
          <cell r="B1528" t="str">
            <v>Metro Regional Transit Authority</v>
          </cell>
        </row>
        <row r="1529">
          <cell r="A1529" t="str">
            <v>MTAX</v>
          </cell>
          <cell r="B1529" t="str">
            <v>Mass Transit Administration</v>
          </cell>
        </row>
        <row r="1530">
          <cell r="A1530" t="str">
            <v>MTBD</v>
          </cell>
          <cell r="B1530" t="str">
            <v>Morton Buildings</v>
          </cell>
        </row>
        <row r="1531">
          <cell r="A1531" t="str">
            <v>MTC</v>
          </cell>
          <cell r="B1531" t="str">
            <v>Mackinac Transportation Company</v>
          </cell>
        </row>
        <row r="1532">
          <cell r="A1532" t="str">
            <v>MTCC</v>
          </cell>
          <cell r="B1532" t="str">
            <v>MTCC Industry/Company</v>
          </cell>
        </row>
        <row r="1533">
          <cell r="A1533" t="str">
            <v>MTDB</v>
          </cell>
          <cell r="B1533" t="str">
            <v>Metropolitan Transit Development Board</v>
          </cell>
        </row>
        <row r="1534">
          <cell r="A1534" t="str">
            <v>MTFR</v>
          </cell>
          <cell r="B1534" t="str">
            <v>Minnesota Transfer Railway Company</v>
          </cell>
        </row>
        <row r="1535">
          <cell r="A1535" t="str">
            <v>MTHX</v>
          </cell>
          <cell r="B1535" t="str">
            <v>Metropolitan Transit Authority of Harris County Texas</v>
          </cell>
        </row>
        <row r="1536">
          <cell r="A1536" t="str">
            <v>MTIX</v>
          </cell>
          <cell r="B1536" t="str">
            <v>Martin Transport, Inc.</v>
          </cell>
        </row>
        <row r="1537">
          <cell r="A1537" t="str">
            <v>MTNR</v>
          </cell>
          <cell r="B1537" t="str">
            <v>Mississippi Tennessee Railroad LLC</v>
          </cell>
        </row>
        <row r="1538">
          <cell r="A1538" t="str">
            <v>MTR</v>
          </cell>
          <cell r="B1538" t="str">
            <v>MONTOUR RAILROAD</v>
          </cell>
        </row>
        <row r="1539">
          <cell r="A1539" t="str">
            <v>MTW</v>
          </cell>
          <cell r="B1539" t="str">
            <v>Marinette, Tomahawk &amp; Western Railroad Company</v>
          </cell>
        </row>
        <row r="1540">
          <cell r="A1540" t="str">
            <v>MTZZ</v>
          </cell>
          <cell r="B1540" t="str">
            <v>Marine Terminal</v>
          </cell>
        </row>
        <row r="1541">
          <cell r="A1541" t="str">
            <v>MUCZ</v>
          </cell>
          <cell r="B1541" t="str">
            <v>Murphy Company</v>
          </cell>
        </row>
        <row r="1542">
          <cell r="A1542" t="str">
            <v>MUNX</v>
          </cell>
          <cell r="B1542" t="str">
            <v>MUNI - Municipal Transportation Agency</v>
          </cell>
        </row>
        <row r="1543">
          <cell r="A1543" t="str">
            <v>MVFQ</v>
          </cell>
          <cell r="B1543" t="str">
            <v>MVFQ Industry</v>
          </cell>
        </row>
        <row r="1544">
          <cell r="A1544" t="str">
            <v>MVP</v>
          </cell>
          <cell r="B1544" t="str">
            <v>Missouri &amp; Valley Park Railroad Corp</v>
          </cell>
        </row>
        <row r="1545">
          <cell r="A1545" t="str">
            <v>MVRA</v>
          </cell>
          <cell r="B1545" t="str">
            <v>Minnesota Valley Regional Rail Authority</v>
          </cell>
        </row>
        <row r="1546">
          <cell r="A1546" t="str">
            <v>MVRY</v>
          </cell>
          <cell r="B1546" t="str">
            <v>Mahoning Valley Railroad Company</v>
          </cell>
        </row>
        <row r="1547">
          <cell r="A1547" t="str">
            <v>MVT</v>
          </cell>
          <cell r="B1547" t="str">
            <v>MOUNT VERNON TERMINAL RAILWAY, INC.</v>
          </cell>
        </row>
        <row r="1548">
          <cell r="A1548" t="str">
            <v>MWCL</v>
          </cell>
          <cell r="B1548" t="str">
            <v>Midwest Coal Handling, Incorporated</v>
          </cell>
        </row>
        <row r="1549">
          <cell r="A1549" t="str">
            <v>MWEX</v>
          </cell>
          <cell r="B1549" t="str">
            <v>Mineral Wells And Eastern</v>
          </cell>
        </row>
        <row r="1550">
          <cell r="A1550" t="str">
            <v>MWIQ</v>
          </cell>
          <cell r="B1550" t="str">
            <v>MEAD WESTRACO INC.</v>
          </cell>
        </row>
        <row r="1551">
          <cell r="A1551" t="str">
            <v>MWR</v>
          </cell>
          <cell r="B1551" t="str">
            <v>MUNCIE &amp; WESTERN RAILROAD COMPANY</v>
          </cell>
        </row>
        <row r="1552">
          <cell r="A1552" t="str">
            <v>MWRL</v>
          </cell>
          <cell r="B1552" t="str">
            <v>Molalla Western Railway Company</v>
          </cell>
        </row>
        <row r="1553">
          <cell r="A1553" t="str">
            <v>MWRR</v>
          </cell>
          <cell r="B1553" t="str">
            <v>Montana Western Railway Company</v>
          </cell>
        </row>
        <row r="1554">
          <cell r="A1554" t="str">
            <v>MWRY</v>
          </cell>
          <cell r="B1554" t="str">
            <v>Mineral Wells &amp; Eastern Railway Company</v>
          </cell>
        </row>
        <row r="1555">
          <cell r="A1555" t="str">
            <v>MWRZ</v>
          </cell>
          <cell r="B1555" t="str">
            <v>Metropolitan Water Reclamation District</v>
          </cell>
        </row>
        <row r="1556">
          <cell r="A1556" t="str">
            <v>MZL</v>
          </cell>
          <cell r="B1556" t="str">
            <v>Minnesota Zephyr, Limited</v>
          </cell>
        </row>
        <row r="1557">
          <cell r="A1557" t="str">
            <v>NAC</v>
          </cell>
          <cell r="B1557" t="str">
            <v>NASHVILLE &amp; ASHLAND CITY RAILROAD COMPANY</v>
          </cell>
        </row>
        <row r="1558">
          <cell r="A1558" t="str">
            <v>NACR</v>
          </cell>
          <cell r="B1558" t="str">
            <v>NASHVILLE &amp; ASHLAND CITY RAILROAD COMPANY</v>
          </cell>
        </row>
        <row r="1559">
          <cell r="A1559" t="str">
            <v>NACZ</v>
          </cell>
          <cell r="B1559" t="str">
            <v>Northwest Alloy Company</v>
          </cell>
        </row>
        <row r="1560">
          <cell r="A1560" t="str">
            <v>NALE</v>
          </cell>
          <cell r="B1560" t="str">
            <v>National Lead</v>
          </cell>
        </row>
        <row r="1561">
          <cell r="A1561" t="str">
            <v>NAP</v>
          </cell>
          <cell r="B1561" t="str">
            <v>Narragansett Pier Railroad Company, Incorporated</v>
          </cell>
        </row>
        <row r="1562">
          <cell r="A1562" t="str">
            <v>NARZ</v>
          </cell>
          <cell r="B1562" t="str">
            <v>North Alabama Railroad Museum</v>
          </cell>
        </row>
        <row r="1563">
          <cell r="A1563" t="str">
            <v>NASX</v>
          </cell>
          <cell r="B1563" t="str">
            <v>Nasa Railroad</v>
          </cell>
        </row>
        <row r="1564">
          <cell r="A1564" t="str">
            <v>NAUG</v>
          </cell>
          <cell r="B1564" t="str">
            <v>Naugatuck Railroad Company Incorporated</v>
          </cell>
        </row>
        <row r="1565">
          <cell r="A1565" t="str">
            <v>NAZ</v>
          </cell>
          <cell r="B1565" t="str">
            <v>North American Co.</v>
          </cell>
        </row>
        <row r="1566">
          <cell r="A1566" t="str">
            <v>NB</v>
          </cell>
          <cell r="B1566" t="str">
            <v>Northampton And Bath Railroad Company</v>
          </cell>
        </row>
        <row r="1567">
          <cell r="A1567" t="str">
            <v>NBER</v>
          </cell>
          <cell r="B1567" t="str">
            <v>Nittany &amp; Bald Eagle</v>
          </cell>
        </row>
        <row r="1568">
          <cell r="A1568" t="str">
            <v>NBN</v>
          </cell>
          <cell r="B1568" t="str">
            <v>NICOLET BADGER NORTHERN RAILROAD</v>
          </cell>
        </row>
        <row r="1569">
          <cell r="A1569" t="str">
            <v>NBNR</v>
          </cell>
          <cell r="B1569" t="str">
            <v>Nicolet Badger Northern Railroad</v>
          </cell>
        </row>
        <row r="1570">
          <cell r="A1570" t="str">
            <v>NBPZ</v>
          </cell>
          <cell r="B1570" t="str">
            <v>Neches Butane Products Company</v>
          </cell>
        </row>
        <row r="1571">
          <cell r="A1571" t="str">
            <v>NBRR</v>
          </cell>
          <cell r="B1571" t="str">
            <v>Northern &amp; Bergen Railroad</v>
          </cell>
        </row>
        <row r="1572">
          <cell r="A1572" t="str">
            <v>NBRV</v>
          </cell>
          <cell r="B1572" t="str">
            <v>New Bedford Railroad LLC</v>
          </cell>
        </row>
        <row r="1573">
          <cell r="A1573" t="str">
            <v>NBSR</v>
          </cell>
          <cell r="B1573" t="str">
            <v>New Brunswick Southern Railway Company, LTD</v>
          </cell>
        </row>
        <row r="1574">
          <cell r="A1574" t="str">
            <v>NBZ</v>
          </cell>
          <cell r="B1574" t="str">
            <v>National By-Products</v>
          </cell>
        </row>
        <row r="1575">
          <cell r="A1575" t="str">
            <v>NCDX</v>
          </cell>
          <cell r="B1575" t="str">
            <v>North County Transit District</v>
          </cell>
        </row>
        <row r="1576">
          <cell r="A1576" t="str">
            <v>NCEZ</v>
          </cell>
          <cell r="B1576" t="str">
            <v>New Co-Op Elevator</v>
          </cell>
        </row>
        <row r="1577">
          <cell r="A1577" t="str">
            <v>NCIR</v>
          </cell>
          <cell r="B1577" t="str">
            <v>New Castle Industrial Railroad</v>
          </cell>
        </row>
        <row r="1578">
          <cell r="A1578" t="str">
            <v>NCMX</v>
          </cell>
          <cell r="B1578" t="str">
            <v>NORTH CAROLINA TRANSPORTATION MUSEUM FOUNDATION</v>
          </cell>
        </row>
        <row r="1579">
          <cell r="A1579" t="str">
            <v>NCOC</v>
          </cell>
          <cell r="B1579" t="str">
            <v>NATIONAL COAL CORPORATION</v>
          </cell>
        </row>
        <row r="1580">
          <cell r="A1580" t="str">
            <v>NCOK</v>
          </cell>
          <cell r="B1580" t="str">
            <v>North Central Oklahoma Railway, Incorporated</v>
          </cell>
        </row>
        <row r="1581">
          <cell r="A1581" t="str">
            <v>NCOX</v>
          </cell>
          <cell r="B1581" t="str">
            <v>North Central Oklahoma And Midlands Railway</v>
          </cell>
        </row>
        <row r="1582">
          <cell r="A1582" t="str">
            <v>NCPR</v>
          </cell>
          <cell r="B1582" t="str">
            <v>North Carolina Ports Railway</v>
          </cell>
        </row>
        <row r="1583">
          <cell r="A1583" t="str">
            <v>NCR</v>
          </cell>
          <cell r="B1583" t="str">
            <v>NORTHERN CENTRAL RAILWAY CO.</v>
          </cell>
        </row>
        <row r="1584">
          <cell r="A1584" t="str">
            <v>NCRA</v>
          </cell>
          <cell r="B1584" t="str">
            <v>Northern Central Railroad</v>
          </cell>
        </row>
        <row r="1585">
          <cell r="A1585" t="str">
            <v>NCRC</v>
          </cell>
          <cell r="B1585" t="str">
            <v>Nebraska Central Railroad</v>
          </cell>
        </row>
        <row r="1586">
          <cell r="A1586" t="str">
            <v>NCRL</v>
          </cell>
          <cell r="B1586" t="str">
            <v>NC Railroad Inc.</v>
          </cell>
        </row>
        <row r="1587">
          <cell r="A1587" t="str">
            <v>NCRR</v>
          </cell>
          <cell r="B1587" t="str">
            <v>North Coast Railroad</v>
          </cell>
        </row>
        <row r="1588">
          <cell r="A1588" t="str">
            <v>NCRV</v>
          </cell>
          <cell r="B1588" t="str">
            <v>Nevada Commission/Reconstruction of V&amp;T Railway</v>
          </cell>
        </row>
        <row r="1589">
          <cell r="A1589" t="str">
            <v>NCRY</v>
          </cell>
          <cell r="B1589" t="str">
            <v>Northern Central Railway Incorporated</v>
          </cell>
        </row>
        <row r="1590">
          <cell r="A1590" t="str">
            <v>NCSS</v>
          </cell>
          <cell r="B1590" t="str">
            <v>No Cal Switching Services</v>
          </cell>
        </row>
        <row r="1591">
          <cell r="A1591" t="str">
            <v>NCT</v>
          </cell>
          <cell r="B1591" t="str">
            <v>North Charleston Terminal Company</v>
          </cell>
        </row>
        <row r="1592">
          <cell r="A1592" t="str">
            <v>NCTC</v>
          </cell>
          <cell r="B1592" t="str">
            <v>North County Transportation District- Coaster</v>
          </cell>
        </row>
        <row r="1593">
          <cell r="A1593" t="str">
            <v>NCTR</v>
          </cell>
          <cell r="B1593" t="str">
            <v>NORTH CENTRAL TEXAS RAILWAY, INC.</v>
          </cell>
        </row>
        <row r="1594">
          <cell r="A1594" t="str">
            <v>NCTS</v>
          </cell>
          <cell r="B1594" t="str">
            <v>North County Transportation Distrcit- Sprinter</v>
          </cell>
        </row>
        <row r="1595">
          <cell r="A1595" t="str">
            <v>NCVA</v>
          </cell>
          <cell r="B1595" t="str">
            <v>North Carolina &amp; Virginia Railroad Company</v>
          </cell>
        </row>
        <row r="1596">
          <cell r="A1596" t="str">
            <v>NCYR</v>
          </cell>
          <cell r="B1596" t="str">
            <v>Nash County Railroad</v>
          </cell>
        </row>
        <row r="1597">
          <cell r="A1597" t="str">
            <v>NDCR</v>
          </cell>
          <cell r="B1597" t="str">
            <v>N. D. C. Railroad Company</v>
          </cell>
        </row>
        <row r="1598">
          <cell r="A1598" t="str">
            <v>NDM</v>
          </cell>
          <cell r="B1598" t="str">
            <v>Ferrocarriles Nacionales De Mexico</v>
          </cell>
        </row>
        <row r="1599">
          <cell r="A1599" t="str">
            <v>NDRX</v>
          </cell>
          <cell r="B1599" t="str">
            <v>National Defense Railroad Corporation</v>
          </cell>
        </row>
        <row r="1600">
          <cell r="A1600" t="str">
            <v>NDW</v>
          </cell>
          <cell r="B1600" t="str">
            <v>MICHIGAN SOUTHERN RAILROAD COMPANY  (D.B.A. - NAPOLEON, DEFIANCE &amp; WESTERN RAILWAY)</v>
          </cell>
        </row>
        <row r="1601">
          <cell r="A1601" t="str">
            <v>NEC</v>
          </cell>
          <cell r="B1601" t="str">
            <v>Northeast Corridor (AMTRAK)</v>
          </cell>
        </row>
        <row r="1602">
          <cell r="A1602" t="str">
            <v>NECR</v>
          </cell>
          <cell r="B1602" t="str">
            <v>New England Central Railroad</v>
          </cell>
        </row>
        <row r="1603">
          <cell r="A1603" t="str">
            <v>NECX</v>
          </cell>
          <cell r="B1603" t="str">
            <v>NECX Railroad</v>
          </cell>
        </row>
        <row r="1604">
          <cell r="A1604" t="str">
            <v>NEFZ</v>
          </cell>
          <cell r="B1604" t="str">
            <v>New Fand Plant</v>
          </cell>
        </row>
        <row r="1605">
          <cell r="A1605" t="str">
            <v>NEGS</v>
          </cell>
          <cell r="B1605" t="str">
            <v>NEW ENGLAND SOUTHERN RAILROAD COMPANY, INC.</v>
          </cell>
        </row>
        <row r="1606">
          <cell r="A1606" t="str">
            <v>NEKM</v>
          </cell>
          <cell r="B1606" t="str">
            <v>Northeast Kansas &amp; Missouri</v>
          </cell>
        </row>
        <row r="1607">
          <cell r="A1607" t="str">
            <v>NENE</v>
          </cell>
          <cell r="B1607" t="str">
            <v>Nebraska Northeastern Railway Company</v>
          </cell>
        </row>
        <row r="1608">
          <cell r="A1608" t="str">
            <v>NEPZ</v>
          </cell>
          <cell r="B1608" t="str">
            <v>New England Produce Center</v>
          </cell>
        </row>
        <row r="1609">
          <cell r="A1609" t="str">
            <v>NERR</v>
          </cell>
          <cell r="B1609" t="str">
            <v>Nashville &amp; Eastern Railroad Corp</v>
          </cell>
        </row>
        <row r="1610">
          <cell r="A1610" t="str">
            <v>NEWG</v>
          </cell>
          <cell r="B1610" t="str">
            <v>New Georgia Railroad</v>
          </cell>
        </row>
        <row r="1611">
          <cell r="A1611" t="str">
            <v>NEZP</v>
          </cell>
          <cell r="B1611" t="str">
            <v>Nezperce Railroad Company</v>
          </cell>
        </row>
        <row r="1612">
          <cell r="A1612" t="str">
            <v>NFD</v>
          </cell>
          <cell r="B1612" t="str">
            <v>Norfolk, Franklin And Danville Railroad Company</v>
          </cell>
        </row>
        <row r="1613">
          <cell r="A1613" t="str">
            <v>NFG</v>
          </cell>
          <cell r="B1613" t="str">
            <v>Nichols, Fayette And Greenbriar</v>
          </cell>
        </row>
        <row r="1614">
          <cell r="A1614" t="str">
            <v>NFPZ</v>
          </cell>
          <cell r="B1614" t="str">
            <v>Newton Falls Paper</v>
          </cell>
        </row>
        <row r="1615">
          <cell r="A1615" t="str">
            <v>NFTA</v>
          </cell>
          <cell r="B1615" t="str">
            <v>Niagara Falls Transit Authority</v>
          </cell>
        </row>
        <row r="1616">
          <cell r="A1616" t="str">
            <v>NFTS</v>
          </cell>
          <cell r="B1616" t="str">
            <v>The Nelson and Ft. Sheppard Railway Corp.</v>
          </cell>
        </row>
        <row r="1617">
          <cell r="A1617" t="str">
            <v>NHCR</v>
          </cell>
          <cell r="B1617" t="str">
            <v>NEW HAMPSHIRE CENTRAL RAILROAD, INC.</v>
          </cell>
        </row>
        <row r="1618">
          <cell r="A1618" t="str">
            <v>NHDT</v>
          </cell>
          <cell r="B1618" t="str">
            <v>NEW HAMPSHIRE DEPARTMENT OF TRANSPORTATION</v>
          </cell>
        </row>
        <row r="1619">
          <cell r="A1619" t="str">
            <v>NHDX</v>
          </cell>
          <cell r="B1619" t="str">
            <v>NHDX Industry</v>
          </cell>
        </row>
        <row r="1620">
          <cell r="A1620" t="str">
            <v>NHIR</v>
          </cell>
          <cell r="B1620" t="str">
            <v>NEW HOPE &amp; IVYLAND RAILROAD COMPANY</v>
          </cell>
        </row>
        <row r="1621">
          <cell r="A1621" t="str">
            <v>NHN</v>
          </cell>
          <cell r="B1621" t="str">
            <v>New Hampshire North Coast Railroad</v>
          </cell>
        </row>
        <row r="1622">
          <cell r="A1622" t="str">
            <v>NHRR</v>
          </cell>
          <cell r="B1622" t="str">
            <v>New Hope &amp; Ivyland Rail Road</v>
          </cell>
        </row>
        <row r="1623">
          <cell r="A1623" t="str">
            <v>NHVT</v>
          </cell>
          <cell r="B1623" t="str">
            <v>New Hampshire &amp; Vermont Railroad Company</v>
          </cell>
        </row>
        <row r="1624">
          <cell r="A1624" t="str">
            <v>NHVX</v>
          </cell>
          <cell r="B1624" t="str">
            <v>NEW HOPE VALLEY RAILWAY OPERATED BY NORTH CAROLINA RAILROAD MUSEUM</v>
          </cell>
        </row>
        <row r="1625">
          <cell r="A1625" t="str">
            <v>NIAJ</v>
          </cell>
          <cell r="B1625" t="str">
            <v>Niagara Junction Railway</v>
          </cell>
        </row>
        <row r="1626">
          <cell r="A1626" t="str">
            <v>NICD</v>
          </cell>
          <cell r="B1626" t="str">
            <v>Northern Indiana Commuter Transportation District</v>
          </cell>
        </row>
        <row r="1627">
          <cell r="A1627" t="str">
            <v>NICX</v>
          </cell>
          <cell r="B1627" t="str">
            <v>Niles Canyon Railway</v>
          </cell>
        </row>
        <row r="1628">
          <cell r="A1628" t="str">
            <v>NIRC</v>
          </cell>
          <cell r="B1628" t="str">
            <v>NORTHEAST ILLINOIS REGIONAL COMMUTER RAIL CORP. -- METRA</v>
          </cell>
        </row>
        <row r="1629">
          <cell r="A1629" t="str">
            <v>NITZ</v>
          </cell>
          <cell r="B1629" t="str">
            <v>Norfolk International Terminal</v>
          </cell>
        </row>
        <row r="1630">
          <cell r="A1630" t="str">
            <v>NIZ</v>
          </cell>
          <cell r="B1630" t="str">
            <v>Nalleys Inc</v>
          </cell>
        </row>
        <row r="1631">
          <cell r="A1631" t="str">
            <v>NJ</v>
          </cell>
          <cell r="B1631" t="str">
            <v>Napierville Junction Railway Company</v>
          </cell>
        </row>
        <row r="1632">
          <cell r="A1632" t="str">
            <v>NJII</v>
          </cell>
          <cell r="B1632" t="str">
            <v>New Jersey, Indiana &amp; Illinois Railroad Company</v>
          </cell>
        </row>
        <row r="1633">
          <cell r="A1633" t="str">
            <v>NJRC</v>
          </cell>
          <cell r="B1633" t="str">
            <v>New Jersey Rail Carrier, LLC.</v>
          </cell>
        </row>
        <row r="1634">
          <cell r="A1634" t="str">
            <v>NJSL</v>
          </cell>
          <cell r="B1634" t="str">
            <v>New Jersey Seashore Lines, Inc.</v>
          </cell>
        </row>
        <row r="1635">
          <cell r="A1635" t="str">
            <v>NJT</v>
          </cell>
          <cell r="B1635" t="str">
            <v>N. J. Dept. Of Transportation</v>
          </cell>
        </row>
        <row r="1636">
          <cell r="A1636" t="str">
            <v>NJTL</v>
          </cell>
          <cell r="B1636" t="str">
            <v>New Jersey Transit Newark Light Rail</v>
          </cell>
        </row>
        <row r="1637">
          <cell r="A1637" t="str">
            <v>NJTR</v>
          </cell>
          <cell r="B1637" t="str">
            <v>New Jersey Transit Rail Operations</v>
          </cell>
        </row>
        <row r="1638">
          <cell r="A1638" t="str">
            <v>NKCR</v>
          </cell>
          <cell r="B1638" t="str">
            <v>Nebraska, Kansas, Colorado Railnet</v>
          </cell>
        </row>
        <row r="1639">
          <cell r="A1639" t="str">
            <v>NLA</v>
          </cell>
          <cell r="B1639" t="str">
            <v>North Louisiana &amp; Arkansas Railroad</v>
          </cell>
        </row>
        <row r="1640">
          <cell r="A1640" t="str">
            <v>NLG</v>
          </cell>
          <cell r="B1640" t="str">
            <v>North Louisiana &amp; Gulf Railroad Company</v>
          </cell>
        </row>
        <row r="1641">
          <cell r="A1641" t="str">
            <v>NLR</v>
          </cell>
          <cell r="B1641" t="str">
            <v>Northern Lines Railway LLC</v>
          </cell>
        </row>
        <row r="1642">
          <cell r="A1642" t="str">
            <v>NLRL</v>
          </cell>
          <cell r="B1642" t="str">
            <v>Northern Lights Rail Ltd.</v>
          </cell>
        </row>
        <row r="1643">
          <cell r="A1643" t="str">
            <v>NMCZ</v>
          </cell>
          <cell r="B1643" t="str">
            <v>Northshore Mining Company</v>
          </cell>
        </row>
        <row r="1644">
          <cell r="A1644" t="str">
            <v>NMOR</v>
          </cell>
          <cell r="B1644" t="str">
            <v>Northern Missouri Railroad Company</v>
          </cell>
        </row>
        <row r="1645">
          <cell r="A1645" t="str">
            <v>NMP</v>
          </cell>
          <cell r="B1645" t="str">
            <v>Niagara Mohawk Power</v>
          </cell>
        </row>
        <row r="1646">
          <cell r="A1646" t="str">
            <v>NMRX</v>
          </cell>
          <cell r="B1646" t="str">
            <v>New Mexico Rail Runner Express</v>
          </cell>
        </row>
        <row r="1647">
          <cell r="A1647" t="str">
            <v>NMSX</v>
          </cell>
          <cell r="B1647" t="str">
            <v>New Mexico Stean Locomotive and RR Hist. Sociaty</v>
          </cell>
        </row>
        <row r="1648">
          <cell r="A1648" t="str">
            <v>NN</v>
          </cell>
          <cell r="B1648" t="str">
            <v>NORTHERN NEVADA RAILROAD CORP.</v>
          </cell>
        </row>
        <row r="1649">
          <cell r="A1649" t="str">
            <v>NNBR</v>
          </cell>
          <cell r="B1649" t="str">
            <v>NEWPORT &amp; NARRAGANSETT BAY RAILROAD</v>
          </cell>
        </row>
        <row r="1650">
          <cell r="A1650" t="str">
            <v>NNQ</v>
          </cell>
          <cell r="B1650" t="str">
            <v>NNQ  Industry</v>
          </cell>
        </row>
        <row r="1651">
          <cell r="A1651" t="str">
            <v>NNRX</v>
          </cell>
          <cell r="B1651" t="str">
            <v>Nevada Northern Railway</v>
          </cell>
        </row>
        <row r="1652">
          <cell r="A1652" t="str">
            <v>NNS</v>
          </cell>
          <cell r="B1652" t="str">
            <v>Newport News Shipbuilding And Dd</v>
          </cell>
        </row>
        <row r="1653">
          <cell r="A1653" t="str">
            <v>NNW</v>
          </cell>
          <cell r="B1653" t="str">
            <v>Nebraska Northwestern Railroad, Inc.</v>
          </cell>
        </row>
        <row r="1654">
          <cell r="A1654" t="str">
            <v>NOCX</v>
          </cell>
          <cell r="B1654" t="str">
            <v>North Carolina Railroad Museum</v>
          </cell>
        </row>
        <row r="1655">
          <cell r="A1655" t="str">
            <v>NOGC</v>
          </cell>
          <cell r="B1655" t="str">
            <v>New Orleans &amp; Gulf Coast Railway Company Inc.</v>
          </cell>
        </row>
        <row r="1656">
          <cell r="A1656" t="str">
            <v>NOKL</v>
          </cell>
          <cell r="B1656" t="str">
            <v>Northwestern Oklahoma Railroad Company</v>
          </cell>
        </row>
        <row r="1657">
          <cell r="A1657" t="str">
            <v>NOLR</v>
          </cell>
          <cell r="B1657" t="str">
            <v>New Orleans Lower Coast Railroad, Incorporated</v>
          </cell>
        </row>
        <row r="1658">
          <cell r="A1658" t="str">
            <v>NOPB</v>
          </cell>
          <cell r="B1658" t="str">
            <v>New Orleans Public Belt Railroad</v>
          </cell>
        </row>
        <row r="1659">
          <cell r="A1659" t="str">
            <v>NOSP</v>
          </cell>
          <cell r="B1659" t="str">
            <v>Norfolk Naval Shipyard</v>
          </cell>
        </row>
        <row r="1660">
          <cell r="A1660" t="str">
            <v>NOT</v>
          </cell>
          <cell r="B1660" t="str">
            <v>New Orleans Terminal Company</v>
          </cell>
        </row>
        <row r="1661">
          <cell r="A1661" t="str">
            <v>NOUP</v>
          </cell>
          <cell r="B1661" t="str">
            <v>New Orleans Union Passenger Terminal</v>
          </cell>
        </row>
        <row r="1662">
          <cell r="A1662" t="str">
            <v>NOW</v>
          </cell>
          <cell r="B1662" t="str">
            <v>Northern Ohio &amp; Western Railway, LTD.</v>
          </cell>
        </row>
        <row r="1663">
          <cell r="A1663" t="str">
            <v>NPB</v>
          </cell>
          <cell r="B1663" t="str">
            <v>Norfolk &amp; Portsmouth Belt Line Railroad Company</v>
          </cell>
        </row>
        <row r="1664">
          <cell r="A1664" t="str">
            <v>NPDX</v>
          </cell>
          <cell r="B1664" t="str">
            <v>Newport Dinner Train</v>
          </cell>
        </row>
        <row r="1665">
          <cell r="A1665" t="str">
            <v>NPQQ</v>
          </cell>
          <cell r="B1665" t="str">
            <v>NATIONAL PLASTICS</v>
          </cell>
        </row>
        <row r="1666">
          <cell r="A1666" t="str">
            <v>NPR</v>
          </cell>
          <cell r="B1666" t="str">
            <v>Northern Plains Railroad, Inc.</v>
          </cell>
        </row>
        <row r="1667">
          <cell r="A1667" t="str">
            <v>NPRC</v>
          </cell>
          <cell r="B1667" t="str">
            <v>Nevada Pacific Railroad Company</v>
          </cell>
        </row>
        <row r="1668">
          <cell r="A1668" t="str">
            <v>NPSX</v>
          </cell>
          <cell r="B1668" t="str">
            <v>NEWPORT STAR CLIPPER DINNER TRAIN</v>
          </cell>
        </row>
        <row r="1669">
          <cell r="A1669" t="str">
            <v>NPSZ</v>
          </cell>
          <cell r="B1669" t="str">
            <v>National Park Service - Massachusetts</v>
          </cell>
        </row>
        <row r="1670">
          <cell r="A1670" t="str">
            <v>NPZ</v>
          </cell>
          <cell r="B1670" t="str">
            <v>Nevamar Plastic</v>
          </cell>
        </row>
        <row r="1671">
          <cell r="A1671" t="str">
            <v>NRAO</v>
          </cell>
          <cell r="B1671" t="str">
            <v>National Radio Astronomy Observatory</v>
          </cell>
        </row>
        <row r="1672">
          <cell r="A1672" t="str">
            <v>NREN</v>
          </cell>
          <cell r="B1672" t="str">
            <v>NREN Industry/Company</v>
          </cell>
        </row>
        <row r="1673">
          <cell r="A1673" t="str">
            <v>NRGI</v>
          </cell>
          <cell r="B1673" t="str">
            <v>NRG, Incorporated</v>
          </cell>
        </row>
        <row r="1674">
          <cell r="A1674" t="str">
            <v>NRI</v>
          </cell>
          <cell r="B1674" t="str">
            <v>NEBKOTA RAILWAY, INC.</v>
          </cell>
        </row>
        <row r="1675">
          <cell r="A1675" t="str">
            <v>NRR</v>
          </cell>
          <cell r="B1675" t="str">
            <v>NOBLES ROCK RAILROAD</v>
          </cell>
        </row>
        <row r="1676">
          <cell r="A1676" t="str">
            <v>NRRC</v>
          </cell>
          <cell r="B1676" t="str">
            <v>Narragansett Railway Company, Incorporated</v>
          </cell>
        </row>
        <row r="1677">
          <cell r="A1677" t="str">
            <v>NRRX</v>
          </cell>
          <cell r="B1677" t="str">
            <v>New River Railway</v>
          </cell>
        </row>
        <row r="1678">
          <cell r="A1678" t="str">
            <v>NRTX</v>
          </cell>
          <cell r="B1678" t="str">
            <v>Regional Transportation Authority-Nashville, TN</v>
          </cell>
        </row>
        <row r="1679">
          <cell r="A1679" t="str">
            <v>NS</v>
          </cell>
          <cell r="B1679" t="str">
            <v>Norfolk Southern Railway Company</v>
          </cell>
        </row>
        <row r="1680">
          <cell r="A1680" t="str">
            <v>NSCR</v>
          </cell>
          <cell r="B1680" t="str">
            <v>Northstar Corridor Rail</v>
          </cell>
        </row>
        <row r="1681">
          <cell r="A1681" t="str">
            <v>NSCX</v>
          </cell>
          <cell r="B1681" t="str">
            <v>National Steel Corporation</v>
          </cell>
        </row>
        <row r="1682">
          <cell r="A1682" t="str">
            <v>NSHR</v>
          </cell>
          <cell r="B1682" t="str">
            <v>North Shore Railroad</v>
          </cell>
        </row>
        <row r="1683">
          <cell r="A1683" t="str">
            <v>NSIZ</v>
          </cell>
          <cell r="B1683" t="str">
            <v>NSP Industries</v>
          </cell>
        </row>
        <row r="1684">
          <cell r="A1684" t="str">
            <v>NSL</v>
          </cell>
          <cell r="B1684" t="str">
            <v>Norwood And St. Lawrence Railroad Company</v>
          </cell>
        </row>
        <row r="1685">
          <cell r="A1685" t="str">
            <v>NSLL</v>
          </cell>
          <cell r="B1685" t="str">
            <v>North Salt Lake Livestock Company</v>
          </cell>
        </row>
        <row r="1686">
          <cell r="A1686" t="str">
            <v>NSM</v>
          </cell>
          <cell r="B1686" t="str">
            <v>North Suburban Mass Transit</v>
          </cell>
        </row>
        <row r="1687">
          <cell r="A1687" t="str">
            <v>NSMT</v>
          </cell>
          <cell r="B1687" t="str">
            <v>Northwest Suburban Mass Transit</v>
          </cell>
        </row>
        <row r="1688">
          <cell r="A1688" t="str">
            <v>NSMU</v>
          </cell>
          <cell r="B1688" t="str">
            <v>Nevada State Museum</v>
          </cell>
        </row>
        <row r="1689">
          <cell r="A1689" t="str">
            <v>NSR</v>
          </cell>
          <cell r="B1689" t="str">
            <v>Newburgh &amp; South Shore Railroad</v>
          </cell>
        </row>
        <row r="1690">
          <cell r="A1690" t="str">
            <v>NSRC</v>
          </cell>
          <cell r="B1690" t="str">
            <v>North Stratford Railroad Corporation</v>
          </cell>
        </row>
        <row r="1691">
          <cell r="A1691" t="str">
            <v>NSRM</v>
          </cell>
          <cell r="B1691" t="str">
            <v>Nevada State Railroad Museum</v>
          </cell>
        </row>
        <row r="1692">
          <cell r="A1692" t="str">
            <v>NSRX</v>
          </cell>
          <cell r="B1692" t="str">
            <v>Railroading Heritage of Midwest America Inc.</v>
          </cell>
        </row>
        <row r="1693">
          <cell r="A1693" t="str">
            <v>NSS</v>
          </cell>
          <cell r="B1693" t="str">
            <v>NEWBURGH &amp; SOUTH SHORE RAILROAD</v>
          </cell>
        </row>
        <row r="1694">
          <cell r="A1694" t="str">
            <v>NSSR</v>
          </cell>
          <cell r="B1694" t="str">
            <v>North Shore Scenic Railroad</v>
          </cell>
        </row>
        <row r="1695">
          <cell r="A1695" t="str">
            <v>NSSX</v>
          </cell>
          <cell r="B1695" t="str">
            <v>NSSX Railroad</v>
          </cell>
        </row>
        <row r="1696">
          <cell r="A1696" t="str">
            <v>NSWS</v>
          </cell>
          <cell r="B1696" t="str">
            <v>National Switching Services</v>
          </cell>
        </row>
        <row r="1697">
          <cell r="A1697" t="str">
            <v>NSWX</v>
          </cell>
          <cell r="B1697" t="str">
            <v>Neversweat &amp; Washoe Railroad</v>
          </cell>
        </row>
        <row r="1698">
          <cell r="A1698" t="str">
            <v>NSX</v>
          </cell>
          <cell r="B1698" t="str">
            <v>NORFOLK SOUTHERN CORPORATION</v>
          </cell>
        </row>
        <row r="1699">
          <cell r="A1699" t="str">
            <v>NT</v>
          </cell>
          <cell r="B1699" t="str">
            <v>Norfolk Terminal</v>
          </cell>
        </row>
        <row r="1700">
          <cell r="A1700" t="str">
            <v>NTC</v>
          </cell>
          <cell r="B1700" t="str">
            <v>Northern Transit Company</v>
          </cell>
        </row>
        <row r="1701">
          <cell r="A1701" t="str">
            <v>NTCZ</v>
          </cell>
          <cell r="B1701" t="str">
            <v>Nello Teer Company</v>
          </cell>
        </row>
        <row r="1702">
          <cell r="A1702" t="str">
            <v>NTR</v>
          </cell>
          <cell r="B1702" t="str">
            <v>Natchez Trace Railroad</v>
          </cell>
        </row>
        <row r="1703">
          <cell r="A1703" t="str">
            <v>NTRY</v>
          </cell>
          <cell r="B1703" t="str">
            <v>NIMISHILLEN &amp; TUSCARAWAS, LLC</v>
          </cell>
        </row>
        <row r="1704">
          <cell r="A1704" t="str">
            <v>NTZ</v>
          </cell>
          <cell r="B1704" t="str">
            <v>National Taconite</v>
          </cell>
        </row>
        <row r="1705">
          <cell r="A1705" t="str">
            <v>NTZR</v>
          </cell>
          <cell r="B1705" t="str">
            <v>Natchez Railway, Inc.</v>
          </cell>
        </row>
        <row r="1706">
          <cell r="A1706" t="str">
            <v>NUR</v>
          </cell>
          <cell r="B1706" t="str">
            <v>Natchez, Urania And Ruston Railway</v>
          </cell>
        </row>
        <row r="1707">
          <cell r="A1707" t="str">
            <v>NUSZ</v>
          </cell>
          <cell r="B1707" t="str">
            <v>Nucor Steel</v>
          </cell>
        </row>
        <row r="1708">
          <cell r="A1708" t="str">
            <v>NVR</v>
          </cell>
          <cell r="B1708" t="str">
            <v>Northern Vermont Railroad</v>
          </cell>
        </row>
        <row r="1709">
          <cell r="A1709" t="str">
            <v>NVRR</v>
          </cell>
          <cell r="B1709" t="str">
            <v>Napa Valley Railroad</v>
          </cell>
        </row>
        <row r="1710">
          <cell r="A1710" t="str">
            <v>NVSV</v>
          </cell>
          <cell r="B1710" t="str">
            <v>Nevada Southern Railway</v>
          </cell>
        </row>
        <row r="1711">
          <cell r="A1711" t="str">
            <v>NVWT</v>
          </cell>
          <cell r="B1711" t="str">
            <v>Napa Valley Wine Train</v>
          </cell>
        </row>
        <row r="1712">
          <cell r="A1712" t="str">
            <v>NW</v>
          </cell>
          <cell r="B1712" t="str">
            <v>Norfolk &amp; Western Railway Company</v>
          </cell>
        </row>
        <row r="1713">
          <cell r="A1713" t="str">
            <v>NWP</v>
          </cell>
          <cell r="B1713" t="str">
            <v>Northwestern Pacific Railroad Company</v>
          </cell>
        </row>
        <row r="1714">
          <cell r="A1714" t="str">
            <v>NWPY</v>
          </cell>
          <cell r="B1714" t="str">
            <v>Northwestern Pacific Railway Co., LLC</v>
          </cell>
        </row>
        <row r="1715">
          <cell r="A1715" t="str">
            <v>NWR</v>
          </cell>
          <cell r="B1715" t="str">
            <v>Nashville &amp; Western Railroad Corporation</v>
          </cell>
        </row>
        <row r="1716">
          <cell r="A1716" t="str">
            <v>NWSX</v>
          </cell>
          <cell r="B1716" t="str">
            <v>Neighbor Weapon Station</v>
          </cell>
        </row>
        <row r="1717">
          <cell r="A1717" t="str">
            <v>NYA</v>
          </cell>
          <cell r="B1717" t="str">
            <v>New York &amp; Atlantic Railway Company</v>
          </cell>
        </row>
        <row r="1718">
          <cell r="A1718" t="str">
            <v>NYAR</v>
          </cell>
          <cell r="B1718" t="str">
            <v>NYAR Industry</v>
          </cell>
        </row>
        <row r="1719">
          <cell r="A1719" t="str">
            <v>NYCH</v>
          </cell>
          <cell r="B1719" t="str">
            <v>New York Cross Harbor Railroad Terminal Corporation</v>
          </cell>
        </row>
        <row r="1720">
          <cell r="A1720" t="str">
            <v>NYCT</v>
          </cell>
          <cell r="B1720" t="str">
            <v>New York Container Terminal</v>
          </cell>
        </row>
        <row r="1721">
          <cell r="A1721" t="str">
            <v>NYD</v>
          </cell>
          <cell r="B1721" t="str">
            <v>New York Dock Railway</v>
          </cell>
        </row>
        <row r="1722">
          <cell r="A1722" t="str">
            <v>NYGL</v>
          </cell>
          <cell r="B1722" t="str">
            <v>New York &amp; Greenwood Lake Railway</v>
          </cell>
        </row>
        <row r="1723">
          <cell r="A1723" t="str">
            <v>NYLB</v>
          </cell>
          <cell r="B1723" t="str">
            <v>New York And Long Branch Railroad Company</v>
          </cell>
        </row>
        <row r="1724">
          <cell r="A1724" t="str">
            <v>NYLE</v>
          </cell>
          <cell r="B1724" t="str">
            <v>New York &amp; Lake Erie</v>
          </cell>
        </row>
        <row r="1725">
          <cell r="A1725" t="str">
            <v>NYNJ</v>
          </cell>
          <cell r="B1725" t="str">
            <v>New York New Jersey Rail LLC</v>
          </cell>
        </row>
        <row r="1726">
          <cell r="A1726" t="str">
            <v>NYOG</v>
          </cell>
          <cell r="B1726" t="str">
            <v>New York &amp; Ogdensburg Railway Company Inc.</v>
          </cell>
        </row>
        <row r="1727">
          <cell r="A1727" t="str">
            <v>NYST</v>
          </cell>
          <cell r="B1727" t="str">
            <v>New York State Dept of Transportation</v>
          </cell>
        </row>
        <row r="1728">
          <cell r="A1728" t="str">
            <v>NYSW</v>
          </cell>
          <cell r="B1728" t="str">
            <v>New York, Susquehanna &amp; Western Railroad Company</v>
          </cell>
        </row>
        <row r="1729">
          <cell r="A1729" t="str">
            <v>NZMQ</v>
          </cell>
          <cell r="B1729" t="str">
            <v>NORTHEAST CORRIDOR MAINTENANCE SERVICES COMPANY</v>
          </cell>
        </row>
        <row r="1730">
          <cell r="A1730" t="str">
            <v>OAR</v>
          </cell>
          <cell r="B1730" t="str">
            <v>Old Augusta Railroad Company</v>
          </cell>
        </row>
        <row r="1731">
          <cell r="A1731" t="str">
            <v>OC</v>
          </cell>
          <cell r="B1731" t="str">
            <v>Olin Corporation</v>
          </cell>
        </row>
        <row r="1732">
          <cell r="A1732" t="str">
            <v>OCCZ</v>
          </cell>
          <cell r="B1732" t="str">
            <v>Occudemal Chemical Co.</v>
          </cell>
        </row>
        <row r="1733">
          <cell r="A1733" t="str">
            <v>OCE</v>
          </cell>
          <cell r="B1733" t="str">
            <v>Oregon, California &amp; Eastern Railway Company</v>
          </cell>
        </row>
        <row r="1734">
          <cell r="A1734" t="str">
            <v>OCEX</v>
          </cell>
          <cell r="B1734" t="str">
            <v>Oregon Coastline Express</v>
          </cell>
        </row>
        <row r="1735">
          <cell r="A1735" t="str">
            <v>OCHZ</v>
          </cell>
          <cell r="B1735" t="str">
            <v>Oil City Historical Society</v>
          </cell>
        </row>
        <row r="1736">
          <cell r="A1736" t="str">
            <v>OCL</v>
          </cell>
          <cell r="B1736" t="str">
            <v>Ottunwa Connecting Line</v>
          </cell>
        </row>
        <row r="1737">
          <cell r="A1737" t="str">
            <v>OCN</v>
          </cell>
          <cell r="B1737" t="str">
            <v>Olde Colony &amp; New Port</v>
          </cell>
        </row>
        <row r="1738">
          <cell r="A1738" t="str">
            <v>OCR</v>
          </cell>
          <cell r="B1738" t="str">
            <v>OKLAHOMA CENTRAL RAILROAD CO.</v>
          </cell>
        </row>
        <row r="1739">
          <cell r="A1739" t="str">
            <v>OCSR</v>
          </cell>
          <cell r="B1739" t="str">
            <v>Oregon Coast Scenic Railroad</v>
          </cell>
        </row>
        <row r="1740">
          <cell r="A1740" t="str">
            <v>OCTL</v>
          </cell>
          <cell r="B1740" t="str">
            <v>Oil Creek &amp; Titusville Lines</v>
          </cell>
        </row>
        <row r="1741">
          <cell r="A1741" t="str">
            <v>OCTR</v>
          </cell>
          <cell r="B1741" t="str">
            <v>MORRISTOWN &amp; ERIE RAILWAY    D.B.A. OCTORARO RAILROAD</v>
          </cell>
        </row>
        <row r="1742">
          <cell r="A1742" t="str">
            <v>ODOT</v>
          </cell>
          <cell r="B1742" t="str">
            <v>Oklahoma Department Of Transportation</v>
          </cell>
        </row>
        <row r="1743">
          <cell r="A1743" t="str">
            <v>OE</v>
          </cell>
          <cell r="B1743" t="str">
            <v>Orion Express</v>
          </cell>
        </row>
        <row r="1744">
          <cell r="A1744" t="str">
            <v>OERR</v>
          </cell>
          <cell r="B1744" t="str">
            <v>Oregon Eastern Railroad</v>
          </cell>
        </row>
        <row r="1745">
          <cell r="A1745" t="str">
            <v>OERY</v>
          </cell>
          <cell r="B1745" t="str">
            <v>Orange Empire Railway Museum</v>
          </cell>
        </row>
        <row r="1746">
          <cell r="A1746" t="str">
            <v>OGE</v>
          </cell>
          <cell r="B1746" t="str">
            <v>Oregon Great Eastern</v>
          </cell>
        </row>
        <row r="1747">
          <cell r="A1747" t="str">
            <v>OGEE</v>
          </cell>
          <cell r="B1747" t="str">
            <v>Ogeechee Railway Company</v>
          </cell>
        </row>
        <row r="1748">
          <cell r="A1748" t="str">
            <v>OGRE</v>
          </cell>
          <cell r="B1748" t="str">
            <v>Oakland Global Rail Enterprise</v>
          </cell>
        </row>
        <row r="1749">
          <cell r="A1749" t="str">
            <v>OHCR</v>
          </cell>
          <cell r="B1749" t="str">
            <v>Ohio Central Railroad Company</v>
          </cell>
        </row>
        <row r="1750">
          <cell r="A1750" t="str">
            <v>OHIC</v>
          </cell>
          <cell r="B1750" t="str">
            <v>OHIO RAIL CORPORATION</v>
          </cell>
        </row>
        <row r="1751">
          <cell r="A1751" t="str">
            <v>OHIO</v>
          </cell>
          <cell r="B1751" t="str">
            <v>Ohio Terminal Railway Co.</v>
          </cell>
        </row>
        <row r="1752">
          <cell r="A1752" t="str">
            <v>OHPA</v>
          </cell>
          <cell r="B1752" t="str">
            <v>Ohio &amp; Pennsylvania Railroad Company</v>
          </cell>
        </row>
        <row r="1753">
          <cell r="A1753" t="str">
            <v>OHRY</v>
          </cell>
          <cell r="B1753" t="str">
            <v>OWEGO &amp; HARFORD RAILWAY, INC.</v>
          </cell>
        </row>
        <row r="1754">
          <cell r="A1754" t="str">
            <v>OIG</v>
          </cell>
          <cell r="B1754" t="str">
            <v>OIG  Industry/Company</v>
          </cell>
        </row>
        <row r="1755">
          <cell r="A1755" t="str">
            <v>OKAN</v>
          </cell>
          <cell r="B1755" t="str">
            <v>Okanagan Valley Railway</v>
          </cell>
        </row>
        <row r="1756">
          <cell r="A1756" t="str">
            <v>OKCE</v>
          </cell>
          <cell r="B1756" t="str">
            <v>Okarche Central Railroad</v>
          </cell>
        </row>
        <row r="1757">
          <cell r="A1757" t="str">
            <v>OKGE</v>
          </cell>
          <cell r="B1757" t="str">
            <v>Oklahoma General Electric</v>
          </cell>
        </row>
        <row r="1758">
          <cell r="A1758" t="str">
            <v>OKKT</v>
          </cell>
          <cell r="B1758" t="str">
            <v>OKLAHOMA KANSAS &amp; TEXAS RAILROAD COMPANY</v>
          </cell>
        </row>
        <row r="1759">
          <cell r="A1759" t="str">
            <v>OKRX</v>
          </cell>
          <cell r="B1759" t="str">
            <v>Oklahoma Railway Museum Ltd</v>
          </cell>
        </row>
        <row r="1760">
          <cell r="A1760" t="str">
            <v>OKT</v>
          </cell>
          <cell r="B1760" t="str">
            <v>OKLAHOMA KANSAS &amp; TEXAS RAILROAD COMPANY</v>
          </cell>
        </row>
        <row r="1761">
          <cell r="A1761" t="str">
            <v>OLB</v>
          </cell>
          <cell r="B1761" t="str">
            <v>Omaha, Lincoln &amp; Beatrice Railway Company</v>
          </cell>
        </row>
        <row r="1762">
          <cell r="A1762" t="str">
            <v>OLFZ</v>
          </cell>
          <cell r="B1762" t="str">
            <v>Olympic Foundry</v>
          </cell>
        </row>
        <row r="1763">
          <cell r="A1763" t="str">
            <v>OLPQ</v>
          </cell>
          <cell r="B1763" t="str">
            <v>OLYMPIC</v>
          </cell>
        </row>
        <row r="1764">
          <cell r="A1764" t="str">
            <v>OLTX</v>
          </cell>
          <cell r="B1764" t="str">
            <v>Over Land Trucking and Rail</v>
          </cell>
        </row>
        <row r="1765">
          <cell r="A1765" t="str">
            <v>OMC</v>
          </cell>
          <cell r="B1765" t="str">
            <v>OMC  Industry/Company</v>
          </cell>
        </row>
        <row r="1766">
          <cell r="A1766" t="str">
            <v>OMCZ</v>
          </cell>
          <cell r="B1766" t="str">
            <v>Okeene Milling Company</v>
          </cell>
        </row>
        <row r="1767">
          <cell r="A1767" t="str">
            <v>OMDX</v>
          </cell>
          <cell r="B1767" t="str">
            <v>Orlando &amp; Mount Dora Railway Company</v>
          </cell>
        </row>
        <row r="1768">
          <cell r="A1768" t="str">
            <v>OMID</v>
          </cell>
          <cell r="B1768" t="str">
            <v>Ontario Midland Railroad Corporation</v>
          </cell>
        </row>
        <row r="1769">
          <cell r="A1769" t="str">
            <v>OMP</v>
          </cell>
          <cell r="B1769" t="str">
            <v>OMP  Industry/Company</v>
          </cell>
        </row>
        <row r="1770">
          <cell r="A1770" t="str">
            <v>OMTX</v>
          </cell>
          <cell r="B1770" t="str">
            <v>OmniTrax Switching Services</v>
          </cell>
        </row>
        <row r="1771">
          <cell r="A1771" t="str">
            <v>ONCT</v>
          </cell>
          <cell r="B1771" t="str">
            <v>Ontario Central Railroad Corporation</v>
          </cell>
        </row>
        <row r="1772">
          <cell r="A1772" t="str">
            <v>ONER</v>
          </cell>
          <cell r="B1772" t="str">
            <v>Ontario Eastern Railroad</v>
          </cell>
        </row>
        <row r="1773">
          <cell r="A1773" t="str">
            <v>ONW</v>
          </cell>
          <cell r="B1773" t="str">
            <v>Oregon &amp; Northwestern Railroad Company</v>
          </cell>
        </row>
        <row r="1774">
          <cell r="A1774" t="str">
            <v>ONWX</v>
          </cell>
          <cell r="B1774" t="str">
            <v>Orlando &amp; Northwestern Railway</v>
          </cell>
        </row>
        <row r="1775">
          <cell r="A1775" t="str">
            <v>OPE</v>
          </cell>
          <cell r="B1775" t="str">
            <v>OREGON PACIFIC &amp; EASTERN RAILWAY COMPANY</v>
          </cell>
        </row>
        <row r="1776">
          <cell r="A1776" t="str">
            <v>OPR</v>
          </cell>
          <cell r="B1776" t="str">
            <v>Oregon Pacific Railroad Company</v>
          </cell>
        </row>
        <row r="1777">
          <cell r="A1777" t="str">
            <v>OPT</v>
          </cell>
          <cell r="B1777" t="str">
            <v>Orange Port Terminal Railway</v>
          </cell>
        </row>
        <row r="1778">
          <cell r="A1778" t="str">
            <v>ORC</v>
          </cell>
          <cell r="B1778" t="str">
            <v>Ogeechee Railroad Company</v>
          </cell>
        </row>
        <row r="1779">
          <cell r="A1779" t="str">
            <v>ORCQ</v>
          </cell>
          <cell r="B1779" t="str">
            <v>OLIVER RUBBER CO.</v>
          </cell>
        </row>
        <row r="1780">
          <cell r="A1780" t="str">
            <v>ORDC</v>
          </cell>
          <cell r="B1780" t="str">
            <v>Ohio Rail Development Commission</v>
          </cell>
        </row>
        <row r="1781">
          <cell r="A1781" t="str">
            <v>ORHS</v>
          </cell>
          <cell r="B1781" t="str">
            <v>Orrville Railroad Heritage Society</v>
          </cell>
        </row>
        <row r="1782">
          <cell r="A1782" t="str">
            <v>ORM</v>
          </cell>
          <cell r="B1782" t="str">
            <v>ORM  Industry</v>
          </cell>
        </row>
        <row r="1783">
          <cell r="A1783" t="str">
            <v>ORR</v>
          </cell>
          <cell r="B1783" t="str">
            <v>Osage Railroad</v>
          </cell>
        </row>
        <row r="1784">
          <cell r="A1784" t="str">
            <v>ORUZ</v>
          </cell>
          <cell r="B1784" t="str">
            <v>Orlando Utilities Commission</v>
          </cell>
        </row>
        <row r="1785">
          <cell r="A1785" t="str">
            <v>ORY</v>
          </cell>
          <cell r="B1785" t="str">
            <v>Ohio Railway Museum</v>
          </cell>
        </row>
        <row r="1786">
          <cell r="A1786" t="str">
            <v>OS</v>
          </cell>
          <cell r="B1786" t="str">
            <v>Ontario Southland Railway Inc</v>
          </cell>
        </row>
        <row r="1787">
          <cell r="A1787" t="str">
            <v>OSCR</v>
          </cell>
          <cell r="B1787" t="str">
            <v>Ohio South Central Railroad</v>
          </cell>
        </row>
        <row r="1788">
          <cell r="A1788" t="str">
            <v>OSCV</v>
          </cell>
          <cell r="B1788" t="str">
            <v>Osceola &amp; St. Croix Valley Railway</v>
          </cell>
        </row>
        <row r="1789">
          <cell r="A1789" t="str">
            <v>OSRR</v>
          </cell>
          <cell r="B1789" t="str">
            <v>Ohio Southern Railroad Company</v>
          </cell>
        </row>
        <row r="1790">
          <cell r="A1790" t="str">
            <v>OTR</v>
          </cell>
          <cell r="B1790" t="str">
            <v>Oakland Terminal Railway</v>
          </cell>
        </row>
        <row r="1791">
          <cell r="A1791" t="str">
            <v>OTT</v>
          </cell>
          <cell r="B1791" t="str">
            <v>OTTUMWA TERMINAL RAILROAD COMPANY</v>
          </cell>
        </row>
        <row r="1792">
          <cell r="A1792" t="str">
            <v>OTVR</v>
          </cell>
          <cell r="B1792" t="str">
            <v>OTTER TAIL VALLEY RAILROAD COMPANY, INC.</v>
          </cell>
        </row>
        <row r="1793">
          <cell r="A1793" t="str">
            <v>OUCH</v>
          </cell>
          <cell r="B1793" t="str">
            <v>Ouachita Railroad</v>
          </cell>
        </row>
        <row r="1794">
          <cell r="A1794" t="str">
            <v>OUCZ</v>
          </cell>
          <cell r="B1794" t="str">
            <v>Ozark Utilities Company</v>
          </cell>
        </row>
        <row r="1795">
          <cell r="A1795" t="str">
            <v>OURD</v>
          </cell>
          <cell r="B1795" t="str">
            <v>Ogden Union Railway &amp; Depot Company</v>
          </cell>
        </row>
        <row r="1796">
          <cell r="A1796" t="str">
            <v>OURY</v>
          </cell>
          <cell r="B1796" t="str">
            <v>OGDENSBURG BRIDGE AND PORT AUTHORITY</v>
          </cell>
        </row>
        <row r="1797">
          <cell r="A1797" t="str">
            <v>OVR</v>
          </cell>
          <cell r="B1797" t="str">
            <v>Ohio Valley Railroad Company</v>
          </cell>
        </row>
        <row r="1798">
          <cell r="A1798" t="str">
            <v>OVRR</v>
          </cell>
          <cell r="B1798" t="str">
            <v>Ozark Valley Railroad Inc.</v>
          </cell>
        </row>
        <row r="1799">
          <cell r="A1799" t="str">
            <v>OWCZ</v>
          </cell>
          <cell r="B1799" t="str">
            <v>Omack Wood Company</v>
          </cell>
        </row>
        <row r="1800">
          <cell r="A1800" t="str">
            <v>OYLO</v>
          </cell>
          <cell r="B1800" t="str">
            <v>Olympia &amp; Belmore Railroad, Inc.</v>
          </cell>
        </row>
        <row r="1801">
          <cell r="A1801" t="str">
            <v>PAA</v>
          </cell>
          <cell r="B1801" t="str">
            <v>PENNSYLVANIA AND ATLANTIC RAILROAD COMPANY</v>
          </cell>
        </row>
        <row r="1802">
          <cell r="A1802" t="str">
            <v>PAAC</v>
          </cell>
          <cell r="B1802" t="str">
            <v>Port Authority of Allegheny County</v>
          </cell>
        </row>
        <row r="1803">
          <cell r="A1803" t="str">
            <v>PACY</v>
          </cell>
          <cell r="B1803" t="str">
            <v>Prairie Central Railway Company</v>
          </cell>
        </row>
        <row r="1804">
          <cell r="A1804" t="str">
            <v>PACZ</v>
          </cell>
          <cell r="B1804" t="str">
            <v>Paper Calmenson</v>
          </cell>
        </row>
        <row r="1805">
          <cell r="A1805" t="str">
            <v>PAL</v>
          </cell>
          <cell r="B1805" t="str">
            <v>Paducah &amp; Louisville Railway Company</v>
          </cell>
        </row>
        <row r="1806">
          <cell r="A1806" t="str">
            <v>PAM</v>
          </cell>
          <cell r="B1806" t="str">
            <v>Pittsburgh, Allegheny &amp; Mckees Rocks Railroad</v>
          </cell>
        </row>
        <row r="1807">
          <cell r="A1807" t="str">
            <v>PAMV</v>
          </cell>
          <cell r="B1807" t="str">
            <v>Pioneer Americas</v>
          </cell>
        </row>
        <row r="1808">
          <cell r="A1808" t="str">
            <v>PARC</v>
          </cell>
          <cell r="B1808" t="str">
            <v>Pan-American Railway Company</v>
          </cell>
        </row>
        <row r="1809">
          <cell r="A1809" t="str">
            <v>PARN</v>
          </cell>
          <cell r="B1809" t="str">
            <v>Pacific &amp; Arctic Railroad &amp; Navigation Company</v>
          </cell>
        </row>
        <row r="1810">
          <cell r="A1810" t="str">
            <v>PARX</v>
          </cell>
          <cell r="B1810" t="str">
            <v>PALOUSE RIVER RAILROAD COMPANY</v>
          </cell>
        </row>
        <row r="1811">
          <cell r="A1811" t="str">
            <v>PARY</v>
          </cell>
          <cell r="B1811" t="str">
            <v>Prairie Trunk Railway</v>
          </cell>
        </row>
        <row r="1812">
          <cell r="A1812" t="str">
            <v>PARZ</v>
          </cell>
          <cell r="B1812" t="str">
            <v>Park Industries</v>
          </cell>
        </row>
        <row r="1813">
          <cell r="A1813" t="str">
            <v>PAS</v>
          </cell>
          <cell r="B1813" t="str">
            <v>Pan Am Southern, LLC.</v>
          </cell>
        </row>
        <row r="1814">
          <cell r="A1814" t="str">
            <v>PASC</v>
          </cell>
          <cell r="B1814" t="str">
            <v>Port Authority Of Shelby County</v>
          </cell>
        </row>
        <row r="1815">
          <cell r="A1815" t="str">
            <v>PATH</v>
          </cell>
          <cell r="B1815" t="str">
            <v>Port Authority Trans Hudson</v>
          </cell>
        </row>
        <row r="1816">
          <cell r="A1816" t="str">
            <v>PBL</v>
          </cell>
          <cell r="B1816" t="str">
            <v>Philadelphia Belt Line Railroad Company</v>
          </cell>
        </row>
        <row r="1817">
          <cell r="A1817" t="str">
            <v>PBNE</v>
          </cell>
          <cell r="B1817" t="str">
            <v>Philadelphia, Bethlehem &amp; New England Railroad</v>
          </cell>
        </row>
        <row r="1818">
          <cell r="A1818" t="str">
            <v>PBPZ</v>
          </cell>
          <cell r="B1818" t="str">
            <v>Pittsburgh Paints</v>
          </cell>
        </row>
        <row r="1819">
          <cell r="A1819" t="str">
            <v>PBR</v>
          </cell>
          <cell r="B1819" t="str">
            <v>Patapsco &amp; Back Rivers Railroad Company</v>
          </cell>
        </row>
        <row r="1820">
          <cell r="A1820" t="str">
            <v>PBRF</v>
          </cell>
          <cell r="B1820" t="str">
            <v>Pueblo Railroad Museum</v>
          </cell>
        </row>
        <row r="1821">
          <cell r="A1821" t="str">
            <v>PBRR</v>
          </cell>
          <cell r="B1821" t="str">
            <v>Pine Belt Southern RR</v>
          </cell>
        </row>
        <row r="1822">
          <cell r="A1822" t="str">
            <v>PBRW</v>
          </cell>
          <cell r="B1822" t="str">
            <v>Permian Basin Railway</v>
          </cell>
        </row>
        <row r="1823">
          <cell r="A1823" t="str">
            <v>PBSX</v>
          </cell>
          <cell r="B1823" t="str">
            <v>PBS Coals, Incorporated</v>
          </cell>
        </row>
        <row r="1824">
          <cell r="A1824" t="str">
            <v>PBVR</v>
          </cell>
          <cell r="B1824" t="str">
            <v>Port Bienville Railroad</v>
          </cell>
        </row>
        <row r="1825">
          <cell r="A1825" t="str">
            <v>PC</v>
          </cell>
          <cell r="B1825" t="str">
            <v>Penn Central Transportation Company</v>
          </cell>
        </row>
        <row r="1826">
          <cell r="A1826" t="str">
            <v>PCA</v>
          </cell>
          <cell r="B1826" t="str">
            <v>Planters Coop Association</v>
          </cell>
        </row>
        <row r="1827">
          <cell r="A1827" t="str">
            <v>PCAQ</v>
          </cell>
          <cell r="B1827" t="str">
            <v>PCAQ Industry</v>
          </cell>
        </row>
        <row r="1828">
          <cell r="A1828" t="str">
            <v>PCC</v>
          </cell>
          <cell r="B1828" t="str">
            <v>Palouse River &amp; Coulee City Railroad, LLC</v>
          </cell>
        </row>
        <row r="1829">
          <cell r="A1829" t="str">
            <v>PCDX</v>
          </cell>
          <cell r="B1829" t="str">
            <v>PITTSBURGH &amp; CONNEAUT DOCK COMPANY</v>
          </cell>
        </row>
        <row r="1830">
          <cell r="A1830" t="str">
            <v>PCIX</v>
          </cell>
          <cell r="B1830" t="str">
            <v>Plant City Industrial Park</v>
          </cell>
        </row>
        <row r="1831">
          <cell r="A1831" t="str">
            <v>PCJX</v>
          </cell>
          <cell r="B1831" t="str">
            <v>Peninsula Corridor Joint Powers Board</v>
          </cell>
        </row>
        <row r="1832">
          <cell r="A1832" t="str">
            <v>PCLZ</v>
          </cell>
          <cell r="B1832" t="str">
            <v>Plum Creek Lumber</v>
          </cell>
        </row>
        <row r="1833">
          <cell r="A1833" t="str">
            <v>PCMZ</v>
          </cell>
          <cell r="B1833" t="str">
            <v>Caltrain Commuter Railroad Company</v>
          </cell>
        </row>
        <row r="1834">
          <cell r="A1834" t="str">
            <v>PCN</v>
          </cell>
          <cell r="B1834" t="str">
            <v>POINT COMFORT &amp; NOWTHERN RWY CO.</v>
          </cell>
        </row>
        <row r="1835">
          <cell r="A1835" t="str">
            <v>PCPA</v>
          </cell>
          <cell r="B1835" t="str">
            <v>Pemiscot County Port Authority</v>
          </cell>
        </row>
        <row r="1836">
          <cell r="A1836" t="str">
            <v>PCPZ</v>
          </cell>
          <cell r="B1836" t="str">
            <v>Petro-Chem Processing, Inc</v>
          </cell>
        </row>
        <row r="1837">
          <cell r="A1837" t="str">
            <v>PCSZ</v>
          </cell>
          <cell r="B1837" t="str">
            <v>Pacific Standard Corporation</v>
          </cell>
        </row>
        <row r="1838">
          <cell r="A1838" t="str">
            <v>PCTZ</v>
          </cell>
          <cell r="B1838" t="str">
            <v>Plum Creek Timber</v>
          </cell>
        </row>
        <row r="1839">
          <cell r="A1839" t="str">
            <v>PCY</v>
          </cell>
          <cell r="B1839" t="str">
            <v>Pittsburgh, Chartiers &amp; Youghiogheny Railway</v>
          </cell>
        </row>
        <row r="1840">
          <cell r="A1840" t="str">
            <v>PDC</v>
          </cell>
          <cell r="B1840" t="str">
            <v>Pinney Dock Co.</v>
          </cell>
        </row>
        <row r="1841">
          <cell r="A1841" t="str">
            <v>PDCM</v>
          </cell>
          <cell r="B1841" t="str">
            <v>PHELPS DODGE CORP. -- MORENCI AZ</v>
          </cell>
        </row>
        <row r="1842">
          <cell r="A1842" t="str">
            <v>PDCN</v>
          </cell>
          <cell r="B1842" t="str">
            <v>PHELPS DODGE CORP. -- NEW CORNELIA MINE, AJO AZ"</v>
          </cell>
        </row>
        <row r="1843">
          <cell r="A1843" t="str">
            <v>PDOT</v>
          </cell>
          <cell r="B1843" t="str">
            <v>Commonwealth Of Pennsylvania</v>
          </cell>
        </row>
        <row r="1844">
          <cell r="A1844" t="str">
            <v>PDRR</v>
          </cell>
          <cell r="B1844" t="str">
            <v>Pee Dee River Railway Corporation</v>
          </cell>
        </row>
        <row r="1845">
          <cell r="A1845" t="str">
            <v>PEC</v>
          </cell>
          <cell r="B1845" t="str">
            <v>Philadelphia Electric Company</v>
          </cell>
        </row>
        <row r="1846">
          <cell r="A1846" t="str">
            <v>PEMZ</v>
          </cell>
          <cell r="B1846" t="str">
            <v>PRATTA ELECTRONIC MATERIALS INC.</v>
          </cell>
        </row>
        <row r="1847">
          <cell r="A1847" t="str">
            <v>PEND</v>
          </cell>
          <cell r="B1847" t="str">
            <v>PEND Industry/Company</v>
          </cell>
        </row>
        <row r="1848">
          <cell r="A1848" t="str">
            <v>PEX</v>
          </cell>
          <cell r="B1848" t="str">
            <v>Potomac Eagle Scenic Rail Excursion</v>
          </cell>
        </row>
        <row r="1849">
          <cell r="A1849" t="str">
            <v>PFI</v>
          </cell>
          <cell r="B1849" t="str">
            <v>Potlatch Forest, Inc.</v>
          </cell>
        </row>
        <row r="1850">
          <cell r="A1850" t="str">
            <v>PG</v>
          </cell>
          <cell r="B1850" t="str">
            <v>Proctor And Gamble</v>
          </cell>
        </row>
        <row r="1851">
          <cell r="A1851" t="str">
            <v>PGBX</v>
          </cell>
          <cell r="B1851" t="str">
            <v>Port of Greater Baton Rouge</v>
          </cell>
        </row>
        <row r="1852">
          <cell r="A1852" t="str">
            <v>PGCX</v>
          </cell>
          <cell r="B1852" t="str">
            <v>Proctor &amp; Gamble Cellulose</v>
          </cell>
        </row>
        <row r="1853">
          <cell r="A1853" t="str">
            <v>PGFZ</v>
          </cell>
          <cell r="B1853" t="str">
            <v>Pabco Gypsum Fiber Board</v>
          </cell>
        </row>
        <row r="1854">
          <cell r="A1854" t="str">
            <v>PGR</v>
          </cell>
          <cell r="B1854" t="str">
            <v>PROGRESSIVE RAIL, INC.</v>
          </cell>
        </row>
        <row r="1855">
          <cell r="A1855" t="str">
            <v>PGRV</v>
          </cell>
          <cell r="B1855" t="str">
            <v>Pigeon River Railroad Company</v>
          </cell>
        </row>
        <row r="1856">
          <cell r="A1856" t="str">
            <v>PHD</v>
          </cell>
          <cell r="B1856" t="str">
            <v>Port Huron &amp; Detroit Railroad Company</v>
          </cell>
        </row>
        <row r="1857">
          <cell r="A1857" t="str">
            <v>PHL</v>
          </cell>
          <cell r="B1857" t="str">
            <v>PACIFIC HARBOR LINE, INC.</v>
          </cell>
        </row>
        <row r="1858">
          <cell r="A1858" t="str">
            <v>PHRR</v>
          </cell>
          <cell r="B1858" t="str">
            <v>Port Harbor Railroad, Inc.</v>
          </cell>
        </row>
        <row r="1859">
          <cell r="A1859" t="str">
            <v>PI</v>
          </cell>
          <cell r="B1859" t="str">
            <v>Paducah &amp; Illinois Railroad Company</v>
          </cell>
        </row>
        <row r="1860">
          <cell r="A1860" t="str">
            <v>PICK</v>
          </cell>
          <cell r="B1860" t="str">
            <v>PICKENS RAILWAY CO.</v>
          </cell>
        </row>
        <row r="1861">
          <cell r="A1861" t="str">
            <v>PICZ</v>
          </cell>
          <cell r="B1861" t="str">
            <v>Plymouth Industry Complex</v>
          </cell>
        </row>
        <row r="1862">
          <cell r="A1862" t="str">
            <v>PILL</v>
          </cell>
          <cell r="B1862" t="str">
            <v>Pillbury Company</v>
          </cell>
        </row>
        <row r="1863">
          <cell r="A1863" t="str">
            <v>PIR</v>
          </cell>
          <cell r="B1863" t="str">
            <v>Pittsburgh Industrial Railroad Incorporated</v>
          </cell>
        </row>
        <row r="1864">
          <cell r="A1864" t="str">
            <v>PIRL</v>
          </cell>
          <cell r="B1864" t="str">
            <v>Peru Industrial Railroad, LLC</v>
          </cell>
        </row>
        <row r="1865">
          <cell r="A1865" t="str">
            <v>PIZ</v>
          </cell>
          <cell r="B1865" t="str">
            <v>Pfizer Inc.</v>
          </cell>
        </row>
        <row r="1866">
          <cell r="A1866" t="str">
            <v>PJR</v>
          </cell>
          <cell r="B1866" t="str">
            <v>Port Jersey Railroad Company</v>
          </cell>
        </row>
        <row r="1867">
          <cell r="A1867" t="str">
            <v>PJRL</v>
          </cell>
          <cell r="B1867" t="str">
            <v>Penn Jersey Rail Lines Inc.</v>
          </cell>
        </row>
        <row r="1868">
          <cell r="A1868" t="str">
            <v>PKHP</v>
          </cell>
          <cell r="B1868" t="str">
            <v>Pickens Railway Co.</v>
          </cell>
        </row>
        <row r="1869">
          <cell r="A1869" t="str">
            <v>PL</v>
          </cell>
          <cell r="B1869" t="str">
            <v>Pacific Lumber</v>
          </cell>
        </row>
        <row r="1870">
          <cell r="A1870" t="str">
            <v>PLA</v>
          </cell>
          <cell r="B1870" t="str">
            <v>PACIFIC LOCOMOTIVE ASSOCIATION</v>
          </cell>
        </row>
        <row r="1871">
          <cell r="A1871" t="str">
            <v>PLAX</v>
          </cell>
          <cell r="B1871" t="str">
            <v>Port Of Los Angeles</v>
          </cell>
        </row>
        <row r="1872">
          <cell r="A1872" t="str">
            <v>PLBX</v>
          </cell>
          <cell r="B1872" t="str">
            <v>Port of Long Beach</v>
          </cell>
        </row>
        <row r="1873">
          <cell r="A1873" t="str">
            <v>PLE</v>
          </cell>
          <cell r="B1873" t="str">
            <v>PITTSBURGH &amp; LAKE ERIE RAILROAD COMPANY</v>
          </cell>
        </row>
        <row r="1874">
          <cell r="A1874" t="str">
            <v>PLFX</v>
          </cell>
          <cell r="B1874" t="str">
            <v>Pioneer Legacy Foundation</v>
          </cell>
        </row>
        <row r="1875">
          <cell r="A1875" t="str">
            <v>PLL</v>
          </cell>
          <cell r="B1875" t="str">
            <v>Plymouth &amp; Lincoln</v>
          </cell>
        </row>
        <row r="1876">
          <cell r="A1876" t="str">
            <v>PLLX</v>
          </cell>
          <cell r="B1876" t="str">
            <v>Pike Letcher Land Company, Inc.</v>
          </cell>
        </row>
        <row r="1877">
          <cell r="A1877" t="str">
            <v>PLM</v>
          </cell>
          <cell r="B1877" t="str">
            <v>Producers Livestock Marketing Association</v>
          </cell>
        </row>
        <row r="1878">
          <cell r="A1878" t="str">
            <v>PLW</v>
          </cell>
          <cell r="B1878" t="str">
            <v>PITTSBURGH, LISBON AND WESTERN RAILROAD</v>
          </cell>
        </row>
        <row r="1879">
          <cell r="A1879" t="str">
            <v>PLWX</v>
          </cell>
          <cell r="B1879" t="str">
            <v>PITTSBURGH, LISBON AND WESTERN RAILROAD</v>
          </cell>
        </row>
        <row r="1880">
          <cell r="A1880" t="str">
            <v>PMKX</v>
          </cell>
          <cell r="B1880" t="str">
            <v>Port of Muskogee Railroad</v>
          </cell>
        </row>
        <row r="1881">
          <cell r="A1881" t="str">
            <v>PMSW</v>
          </cell>
          <cell r="B1881" t="str">
            <v>Plainsman Switching Company</v>
          </cell>
        </row>
        <row r="1882">
          <cell r="A1882" t="str">
            <v>PMZ</v>
          </cell>
          <cell r="B1882" t="str">
            <v>Prenter Mine</v>
          </cell>
        </row>
        <row r="1883">
          <cell r="A1883" t="str">
            <v>PN</v>
          </cell>
          <cell r="B1883" t="str">
            <v>Pennsylvania Northeastern Railroad, LLC</v>
          </cell>
        </row>
        <row r="1884">
          <cell r="A1884" t="str">
            <v>PNER</v>
          </cell>
          <cell r="B1884" t="str">
            <v>POCONO NORTHEAST RWY, INC.</v>
          </cell>
        </row>
        <row r="1885">
          <cell r="A1885" t="str">
            <v>PNR</v>
          </cell>
          <cell r="B1885" t="str">
            <v>Panhandle Northern Railroad Company</v>
          </cell>
        </row>
        <row r="1886">
          <cell r="A1886" t="str">
            <v>PNRA</v>
          </cell>
          <cell r="B1886" t="str">
            <v>Pennsylvania Northeast Regional Authority</v>
          </cell>
        </row>
        <row r="1887">
          <cell r="A1887" t="str">
            <v>PNRC</v>
          </cell>
          <cell r="B1887" t="str">
            <v>Pioneer Railcorp</v>
          </cell>
        </row>
        <row r="1888">
          <cell r="A1888" t="str">
            <v>PNRW</v>
          </cell>
          <cell r="B1888" t="str">
            <v>Piedmont &amp; Northern Railroad, LLC</v>
          </cell>
        </row>
        <row r="1889">
          <cell r="A1889" t="str">
            <v>PNW</v>
          </cell>
          <cell r="B1889" t="str">
            <v>Prescott &amp; Northwestern Railroad Company</v>
          </cell>
        </row>
        <row r="1890">
          <cell r="A1890" t="str">
            <v>PNWR</v>
          </cell>
          <cell r="B1890" t="str">
            <v>Portland &amp; Western Railroad, Inc.</v>
          </cell>
        </row>
        <row r="1891">
          <cell r="A1891" t="str">
            <v>POAK</v>
          </cell>
          <cell r="B1891" t="str">
            <v>Port Of Oakland</v>
          </cell>
        </row>
        <row r="1892">
          <cell r="A1892" t="str">
            <v>POBR</v>
          </cell>
          <cell r="B1892" t="str">
            <v>Port Of Royal Slope Railroad</v>
          </cell>
        </row>
        <row r="1893">
          <cell r="A1893" t="str">
            <v>POCA</v>
          </cell>
          <cell r="B1893" t="str">
            <v>PORT OF CATOOSA TERMINAL RAILROAD</v>
          </cell>
        </row>
        <row r="1894">
          <cell r="A1894" t="str">
            <v>POCH</v>
          </cell>
          <cell r="B1894" t="str">
            <v>POCH Industry</v>
          </cell>
        </row>
        <row r="1895">
          <cell r="A1895" t="str">
            <v>PODZ</v>
          </cell>
          <cell r="B1895" t="str">
            <v>Port Of Pend D''Oreille</v>
          </cell>
        </row>
        <row r="1896">
          <cell r="A1896" t="str">
            <v>POHC</v>
          </cell>
          <cell r="B1896" t="str">
            <v>Pittsburgh &amp; Ohio Central Railroad Company, The</v>
          </cell>
        </row>
        <row r="1897">
          <cell r="A1897" t="str">
            <v>POLC</v>
          </cell>
          <cell r="B1897" t="str">
            <v>POLC Industry/Company</v>
          </cell>
        </row>
        <row r="1898">
          <cell r="A1898" t="str">
            <v>POM</v>
          </cell>
          <cell r="B1898" t="str">
            <v>Port Of Miami Railroad</v>
          </cell>
        </row>
        <row r="1899">
          <cell r="A1899" t="str">
            <v>POMR</v>
          </cell>
          <cell r="B1899" t="str">
            <v>Port of Morrow Railroad</v>
          </cell>
        </row>
        <row r="1900">
          <cell r="A1900" t="str">
            <v>POMT</v>
          </cell>
          <cell r="B1900" t="str">
            <v>Port of Montana</v>
          </cell>
        </row>
        <row r="1901">
          <cell r="A1901" t="str">
            <v>POR</v>
          </cell>
          <cell r="B1901" t="str">
            <v>Poseyville &amp; Owensville Railroad Co.</v>
          </cell>
        </row>
        <row r="1902">
          <cell r="A1902" t="str">
            <v>PORD</v>
          </cell>
          <cell r="B1902" t="str">
            <v>Port of Richmond</v>
          </cell>
        </row>
        <row r="1903">
          <cell r="A1903" t="str">
            <v>POS</v>
          </cell>
          <cell r="B1903" t="str">
            <v>Port Of Stockton</v>
          </cell>
        </row>
        <row r="1904">
          <cell r="A1904" t="str">
            <v>POSX</v>
          </cell>
          <cell r="B1904" t="str">
            <v>Port Of Sacramento</v>
          </cell>
        </row>
        <row r="1905">
          <cell r="A1905" t="str">
            <v>POSZ</v>
          </cell>
          <cell r="B1905" t="str">
            <v>Post</v>
          </cell>
        </row>
        <row r="1906">
          <cell r="A1906" t="str">
            <v>POTB</v>
          </cell>
          <cell r="B1906" t="str">
            <v>Port Of Tillamook Bay Railroad</v>
          </cell>
        </row>
        <row r="1907">
          <cell r="A1907" t="str">
            <v>POV</v>
          </cell>
          <cell r="B1907" t="str">
            <v>PITTSBURGH &amp; OHIO VALLEY RAILROAD</v>
          </cell>
        </row>
        <row r="1908">
          <cell r="A1908" t="str">
            <v>POVA</v>
          </cell>
          <cell r="B1908" t="str">
            <v>PEND OREILLE VALLEY RAILROAD, INC.</v>
          </cell>
        </row>
        <row r="1909">
          <cell r="A1909" t="str">
            <v>POW</v>
          </cell>
          <cell r="B1909" t="str">
            <v>PORT OF WILIMINGTON</v>
          </cell>
        </row>
        <row r="1910">
          <cell r="A1910" t="str">
            <v>POWZ</v>
          </cell>
          <cell r="B1910" t="str">
            <v>Port Of Wilmington</v>
          </cell>
        </row>
        <row r="1911">
          <cell r="A1911" t="str">
            <v>PP</v>
          </cell>
          <cell r="B1911" t="str">
            <v>Publishers Paper, Newb. Division</v>
          </cell>
        </row>
        <row r="1912">
          <cell r="A1912" t="str">
            <v>PPBD</v>
          </cell>
          <cell r="B1912" t="str">
            <v>Port Of Palm Beach Terminal</v>
          </cell>
        </row>
        <row r="1913">
          <cell r="A1913" t="str">
            <v>PPDZ</v>
          </cell>
          <cell r="B1913" t="str">
            <v>PPL INDUSTRY</v>
          </cell>
        </row>
        <row r="1914">
          <cell r="A1914" t="str">
            <v>PPG</v>
          </cell>
          <cell r="B1914" t="str">
            <v>PITTSBURGH PLATE GLASS -- OHIO</v>
          </cell>
        </row>
        <row r="1915">
          <cell r="A1915" t="str">
            <v>PPHW</v>
          </cell>
          <cell r="B1915" t="str">
            <v>Peoria, Peoria Heights &amp; Western Railroad</v>
          </cell>
        </row>
        <row r="1916">
          <cell r="A1916" t="str">
            <v>PPIZ</v>
          </cell>
          <cell r="B1916" t="str">
            <v>Pepin Iresco, Incorporated</v>
          </cell>
        </row>
        <row r="1917">
          <cell r="A1917" t="str">
            <v>PPLZ</v>
          </cell>
          <cell r="B1917" t="str">
            <v>Pennsylvania Power And Light</v>
          </cell>
        </row>
        <row r="1918">
          <cell r="A1918" t="str">
            <v>PPU</v>
          </cell>
          <cell r="B1918" t="str">
            <v>Peoria &amp; Pekin Union Railway Company</v>
          </cell>
        </row>
        <row r="1919">
          <cell r="A1919" t="str">
            <v>PR</v>
          </cell>
          <cell r="B1919" t="str">
            <v>Palmetto Railways</v>
          </cell>
        </row>
        <row r="1920">
          <cell r="A1920" t="str">
            <v>PRC</v>
          </cell>
          <cell r="B1920" t="str">
            <v>Patriot Rail Corporation</v>
          </cell>
        </row>
        <row r="1921">
          <cell r="A1921" t="str">
            <v>PRCL</v>
          </cell>
          <cell r="B1921" t="str">
            <v>Pola Red Car Line</v>
          </cell>
        </row>
        <row r="1922">
          <cell r="A1922" t="str">
            <v>PRGS</v>
          </cell>
          <cell r="B1922" t="str">
            <v>PROGRESS RAIL SERVICES</v>
          </cell>
        </row>
        <row r="1923">
          <cell r="A1923" t="str">
            <v>PRI</v>
          </cell>
          <cell r="B1923" t="str">
            <v>PORT RAIL, INCORPORATED</v>
          </cell>
        </row>
        <row r="1924">
          <cell r="A1924" t="str">
            <v>PRIX</v>
          </cell>
          <cell r="B1924" t="str">
            <v>Pro Rail Incorporated</v>
          </cell>
        </row>
        <row r="1925">
          <cell r="A1925" t="str">
            <v>PRL</v>
          </cell>
          <cell r="B1925" t="str">
            <v>Penn Eastern Rail Lines Incorporated</v>
          </cell>
        </row>
        <row r="1926">
          <cell r="A1926" t="str">
            <v>PRPK</v>
          </cell>
          <cell r="B1926" t="str">
            <v>PRPK Industry/Company</v>
          </cell>
        </row>
        <row r="1927">
          <cell r="A1927" t="str">
            <v>PRPX</v>
          </cell>
          <cell r="B1927" t="str">
            <v>Pacific Railroad Preservation Association</v>
          </cell>
        </row>
        <row r="1928">
          <cell r="A1928" t="str">
            <v>PRRX</v>
          </cell>
          <cell r="B1928" t="str">
            <v>Powell River Railroad Company</v>
          </cell>
        </row>
        <row r="1929">
          <cell r="A1929" t="str">
            <v>PRSL</v>
          </cell>
          <cell r="B1929" t="str">
            <v>Pennsylvania-Reading Seashore Lines</v>
          </cell>
        </row>
        <row r="1930">
          <cell r="A1930" t="str">
            <v>PRSX</v>
          </cell>
          <cell r="B1930" t="str">
            <v>Pacific Rail Services</v>
          </cell>
        </row>
        <row r="1931">
          <cell r="A1931" t="str">
            <v>PRT</v>
          </cell>
          <cell r="B1931" t="str">
            <v>PARR TERMINAL RAILROAD</v>
          </cell>
        </row>
        <row r="1932">
          <cell r="A1932" t="str">
            <v>PRTD</v>
          </cell>
          <cell r="B1932" t="str">
            <v>Portland Traction Company</v>
          </cell>
        </row>
        <row r="1933">
          <cell r="A1933" t="str">
            <v>PRTZ</v>
          </cell>
          <cell r="B1933" t="str">
            <v>Packer River Terminal</v>
          </cell>
        </row>
        <row r="1934">
          <cell r="A1934" t="str">
            <v>PRV</v>
          </cell>
          <cell r="B1934" t="str">
            <v>Pearl River Valley Railroad Company</v>
          </cell>
        </row>
        <row r="1935">
          <cell r="A1935" t="str">
            <v>PRXX</v>
          </cell>
          <cell r="B1935" t="str">
            <v>Panama Railroad</v>
          </cell>
        </row>
        <row r="1936">
          <cell r="A1936" t="str">
            <v>PRY</v>
          </cell>
          <cell r="B1936" t="str">
            <v>Pioneer Industrial Railway Company</v>
          </cell>
        </row>
        <row r="1937">
          <cell r="A1937" t="str">
            <v>PRYL</v>
          </cell>
          <cell r="B1937" t="str">
            <v>Port Royal Railroad</v>
          </cell>
        </row>
        <row r="1938">
          <cell r="A1938" t="str">
            <v>PS</v>
          </cell>
          <cell r="B1938" t="str">
            <v>Pittsburg &amp; Shawmut Railroad Company</v>
          </cell>
        </row>
        <row r="1939">
          <cell r="A1939" t="str">
            <v>PSAN</v>
          </cell>
          <cell r="B1939" t="str">
            <v>Port San Antonio</v>
          </cell>
        </row>
        <row r="1940">
          <cell r="A1940" t="str">
            <v>PSAP</v>
          </cell>
          <cell r="B1940" t="str">
            <v>Puget Sound &amp; Pacific Railroad Company</v>
          </cell>
        </row>
        <row r="1941">
          <cell r="A1941" t="str">
            <v>PSBX</v>
          </cell>
          <cell r="B1941" t="str">
            <v>PORT OF SHREVEPORT-BOSSIER</v>
          </cell>
        </row>
        <row r="1942">
          <cell r="A1942" t="str">
            <v>PSC</v>
          </cell>
          <cell r="B1942" t="str">
            <v>PYCO Industries Inc.</v>
          </cell>
        </row>
        <row r="1943">
          <cell r="A1943" t="str">
            <v>PSCC</v>
          </cell>
          <cell r="B1943" t="str">
            <v>Pennsylvania &amp; Southern Railway, LLC</v>
          </cell>
        </row>
        <row r="1944">
          <cell r="A1944" t="str">
            <v>PSDX</v>
          </cell>
          <cell r="B1944" t="str">
            <v>Port of San Diego</v>
          </cell>
        </row>
        <row r="1945">
          <cell r="A1945" t="str">
            <v>PSFR</v>
          </cell>
          <cell r="B1945" t="str">
            <v>Port Of San Francisco</v>
          </cell>
        </row>
        <row r="1946">
          <cell r="A1946" t="str">
            <v>PSHX</v>
          </cell>
          <cell r="B1946" t="str">
            <v>Puget Sound Railway Historical Association</v>
          </cell>
        </row>
        <row r="1947">
          <cell r="A1947" t="str">
            <v>PSR</v>
          </cell>
          <cell r="B1947" t="str">
            <v>PSR  Railroad</v>
          </cell>
        </row>
        <row r="1948">
          <cell r="A1948" t="str">
            <v>PSRM</v>
          </cell>
          <cell r="B1948" t="str">
            <v>PACIFIC SW RAILWAY MUSEUM -- SAN DIEGO RAILROAD MUSEUM</v>
          </cell>
        </row>
        <row r="1949">
          <cell r="A1949" t="str">
            <v>PSRR</v>
          </cell>
          <cell r="B1949" t="str">
            <v>Pacific Sun Railroad, LLC</v>
          </cell>
        </row>
        <row r="1950">
          <cell r="A1950" t="str">
            <v>PSTO</v>
          </cell>
          <cell r="B1950" t="str">
            <v>PSTO Industry/Company</v>
          </cell>
        </row>
        <row r="1951">
          <cell r="A1951" t="str">
            <v>PSVR</v>
          </cell>
          <cell r="B1951" t="str">
            <v>Placerville and Sacramento Valley RR Inc.</v>
          </cell>
        </row>
        <row r="1952">
          <cell r="A1952" t="str">
            <v>PSWR</v>
          </cell>
          <cell r="B1952" t="str">
            <v>Pennsylvania Southwestern Railroad, Inc.</v>
          </cell>
        </row>
        <row r="1953">
          <cell r="A1953" t="str">
            <v>PT</v>
          </cell>
          <cell r="B1953" t="str">
            <v>Peninsula Terminal Company</v>
          </cell>
        </row>
        <row r="1954">
          <cell r="A1954" t="str">
            <v>PTC</v>
          </cell>
          <cell r="B1954" t="str">
            <v>PLAINVIEW TERMINAL COMPANY</v>
          </cell>
        </row>
        <row r="1955">
          <cell r="A1955" t="str">
            <v>PTCZ</v>
          </cell>
          <cell r="B1955" t="str">
            <v>Port Continental</v>
          </cell>
        </row>
        <row r="1956">
          <cell r="A1956" t="str">
            <v>PTEZ</v>
          </cell>
          <cell r="B1956" t="str">
            <v>Proler Terminal 115</v>
          </cell>
        </row>
        <row r="1957">
          <cell r="A1957" t="str">
            <v>PTM</v>
          </cell>
          <cell r="B1957" t="str">
            <v>Portland Terminal Company</v>
          </cell>
        </row>
        <row r="1958">
          <cell r="A1958" t="str">
            <v>PTMI</v>
          </cell>
          <cell r="B1958" t="str">
            <v>PENNSYLVANIA TROLLEY MUSEUM, INC.</v>
          </cell>
        </row>
        <row r="1959">
          <cell r="A1959" t="str">
            <v>PTO</v>
          </cell>
          <cell r="B1959" t="str">
            <v>PORTLAND TERMINAL -- OREGON</v>
          </cell>
        </row>
        <row r="1960">
          <cell r="A1960" t="str">
            <v>PTR</v>
          </cell>
          <cell r="B1960" t="str">
            <v>PORT TERMINAL RAILROAD OF SOUTH CAROLINA</v>
          </cell>
        </row>
        <row r="1961">
          <cell r="A1961" t="str">
            <v>PTRA</v>
          </cell>
          <cell r="B1961" t="str">
            <v>Port Terminal Railroad Association</v>
          </cell>
        </row>
        <row r="1962">
          <cell r="A1962" t="str">
            <v>PTRI</v>
          </cell>
          <cell r="B1962" t="str">
            <v>PORT RAIL INC</v>
          </cell>
        </row>
        <row r="1963">
          <cell r="A1963" t="str">
            <v>PTRR</v>
          </cell>
          <cell r="B1963" t="str">
            <v>Port Townsend Railroad</v>
          </cell>
        </row>
        <row r="1964">
          <cell r="A1964" t="str">
            <v>PTRS</v>
          </cell>
          <cell r="B1964" t="str">
            <v>PORT TERMINAL RAILROAD OF SOUTH CAROLINA</v>
          </cell>
        </row>
        <row r="1965">
          <cell r="A1965" t="str">
            <v>PTUC</v>
          </cell>
          <cell r="B1965" t="str">
            <v>Port of Tucson</v>
          </cell>
        </row>
        <row r="1966">
          <cell r="A1966" t="str">
            <v>PUCC</v>
          </cell>
          <cell r="B1966" t="str">
            <v>Port Utilities Commission Of Charleston, S.C.</v>
          </cell>
        </row>
        <row r="1967">
          <cell r="A1967" t="str">
            <v>PUD</v>
          </cell>
          <cell r="B1967" t="str">
            <v>Pueblo Union Depot And Railroad Company</v>
          </cell>
        </row>
        <row r="1968">
          <cell r="A1968" t="str">
            <v>PUPZ</v>
          </cell>
          <cell r="B1968" t="str">
            <v>Puget Power</v>
          </cell>
        </row>
        <row r="1969">
          <cell r="A1969" t="str">
            <v>PUS</v>
          </cell>
          <cell r="B1969" t="str">
            <v>Peoria Union Stockyards Company</v>
          </cell>
        </row>
        <row r="1970">
          <cell r="A1970" t="str">
            <v>PVAL</v>
          </cell>
          <cell r="B1970" t="str">
            <v>Panther Valley Railroad Corporation</v>
          </cell>
        </row>
        <row r="1971">
          <cell r="A1971" t="str">
            <v>PVJR</v>
          </cell>
          <cell r="B1971" t="str">
            <v>Portland Vancouver Junction Railroad</v>
          </cell>
        </row>
        <row r="1972">
          <cell r="A1972" t="str">
            <v>PVRQ</v>
          </cell>
          <cell r="B1972" t="str">
            <v>PEVEY RIVER TERMINAL</v>
          </cell>
        </row>
        <row r="1973">
          <cell r="A1973" t="str">
            <v>PVRR</v>
          </cell>
          <cell r="B1973" t="str">
            <v>PIONEER VALLEY RAILROAD COMPANY, INC.</v>
          </cell>
        </row>
        <row r="1974">
          <cell r="A1974" t="str">
            <v>PVRX</v>
          </cell>
          <cell r="B1974" t="str">
            <v>Platte Valley Railroad</v>
          </cell>
        </row>
        <row r="1975">
          <cell r="A1975" t="str">
            <v>PVS</v>
          </cell>
          <cell r="B1975" t="str">
            <v>Pecos Valley Southern Railway Company</v>
          </cell>
        </row>
        <row r="1976">
          <cell r="A1976" t="str">
            <v>PVTX</v>
          </cell>
          <cell r="B1976" t="str">
            <v>Plate Valley Trolley</v>
          </cell>
        </row>
        <row r="1977">
          <cell r="A1977" t="str">
            <v>PW</v>
          </cell>
          <cell r="B1977" t="str">
            <v>Providence &amp; Worcester Railroad Company</v>
          </cell>
        </row>
        <row r="1978">
          <cell r="A1978" t="str">
            <v>PWCV</v>
          </cell>
          <cell r="B1978" t="str">
            <v>Pan Western Corporation</v>
          </cell>
        </row>
        <row r="1979">
          <cell r="A1979" t="str">
            <v>PWJ</v>
          </cell>
          <cell r="B1979" t="str">
            <v>Pioneer Railroad Company, Incorporated</v>
          </cell>
        </row>
        <row r="1980">
          <cell r="A1980" t="str">
            <v>PWZ</v>
          </cell>
          <cell r="B1980" t="str">
            <v>Pioneer Warehouse</v>
          </cell>
        </row>
        <row r="1981">
          <cell r="A1981" t="str">
            <v>QAP</v>
          </cell>
          <cell r="B1981" t="str">
            <v>Quanah, Acme And Pacific</v>
          </cell>
        </row>
        <row r="1982">
          <cell r="A1982" t="str">
            <v>QARX</v>
          </cell>
          <cell r="B1982" t="str">
            <v>Queen Anne Railroad</v>
          </cell>
        </row>
        <row r="1983">
          <cell r="A1983" t="str">
            <v>QBT</v>
          </cell>
          <cell r="B1983" t="str">
            <v>Quincy Bay Terminal Company</v>
          </cell>
        </row>
        <row r="1984">
          <cell r="A1984" t="str">
            <v>QIZ</v>
          </cell>
          <cell r="B1984" t="str">
            <v>Quality Industry</v>
          </cell>
        </row>
        <row r="1985">
          <cell r="A1985" t="str">
            <v>QNSL</v>
          </cell>
          <cell r="B1985" t="str">
            <v>Quebec North Shore And Labrador RW CO</v>
          </cell>
        </row>
        <row r="1986">
          <cell r="A1986" t="str">
            <v>QRR</v>
          </cell>
          <cell r="B1986" t="str">
            <v>Quincy Railroad Company</v>
          </cell>
        </row>
        <row r="1987">
          <cell r="A1987" t="str">
            <v>QSO</v>
          </cell>
          <cell r="B1987" t="str">
            <v>QSO  Industry/Company</v>
          </cell>
        </row>
        <row r="1988">
          <cell r="A1988" t="str">
            <v>QUON</v>
          </cell>
          <cell r="B1988" t="str">
            <v>Quonset Development Corporation</v>
          </cell>
        </row>
        <row r="1989">
          <cell r="A1989" t="str">
            <v>RAIX</v>
          </cell>
          <cell r="B1989" t="str">
            <v>Railtran</v>
          </cell>
        </row>
        <row r="1990">
          <cell r="A1990" t="str">
            <v>RAJX</v>
          </cell>
          <cell r="B1990" t="str">
            <v>RAIL LOGIX ALAMO JUNCTION LLC</v>
          </cell>
        </row>
        <row r="1991">
          <cell r="A1991" t="str">
            <v>RALI</v>
          </cell>
          <cell r="B1991" t="str">
            <v>Rail Link Inc.</v>
          </cell>
        </row>
        <row r="1992">
          <cell r="A1992" t="str">
            <v>RALS</v>
          </cell>
          <cell r="B1992" t="str">
            <v>RALSTON GAS PROCESSORS</v>
          </cell>
        </row>
        <row r="1993">
          <cell r="A1993" t="str">
            <v>RAMX</v>
          </cell>
          <cell r="B1993" t="str">
            <v>Rail America Limited</v>
          </cell>
        </row>
        <row r="1994">
          <cell r="A1994" t="str">
            <v>RARW</v>
          </cell>
          <cell r="B1994" t="str">
            <v>Rarus Railway Company</v>
          </cell>
        </row>
        <row r="1995">
          <cell r="A1995" t="str">
            <v>RASX</v>
          </cell>
          <cell r="B1995" t="str">
            <v>RAIL SERVE PLANT A &amp; B AND CHEVRON</v>
          </cell>
        </row>
        <row r="1996">
          <cell r="A1996" t="str">
            <v>RATX</v>
          </cell>
          <cell r="B1996" t="str">
            <v>Railtex, Inc.</v>
          </cell>
        </row>
        <row r="1997">
          <cell r="A1997" t="str">
            <v>RBKR</v>
          </cell>
          <cell r="B1997" t="str">
            <v>RED BAMK RAILROAD COMPANY</v>
          </cell>
        </row>
        <row r="1998">
          <cell r="A1998" t="str">
            <v>RBMN</v>
          </cell>
          <cell r="B1998" t="str">
            <v>READING BLUE MOUNTAIN &amp; NORTHERN RAILROAD COMMISSION</v>
          </cell>
        </row>
        <row r="1999">
          <cell r="A1999" t="str">
            <v>RBOZ</v>
          </cell>
          <cell r="B1999" t="str">
            <v>RBI Oletex</v>
          </cell>
        </row>
        <row r="2000">
          <cell r="A2000" t="str">
            <v>RBPZ</v>
          </cell>
          <cell r="B2000" t="str">
            <v>Redco Beet Plant</v>
          </cell>
        </row>
        <row r="2001">
          <cell r="A2001" t="str">
            <v>RBR</v>
          </cell>
          <cell r="B2001" t="str">
            <v>Richmond Belt Railway</v>
          </cell>
        </row>
        <row r="2002">
          <cell r="A2002" t="str">
            <v>RBRM</v>
          </cell>
          <cell r="B2002" t="str">
            <v>R Bult Rail Lines Corp</v>
          </cell>
        </row>
        <row r="2003">
          <cell r="A2003" t="str">
            <v>RBX</v>
          </cell>
          <cell r="B2003" t="str">
            <v>Ringling Brothers, Barnum &amp; Bailey Circus</v>
          </cell>
        </row>
        <row r="2004">
          <cell r="A2004" t="str">
            <v>RCBT</v>
          </cell>
          <cell r="B2004" t="str">
            <v>Roaring Camp &amp; Big Trees Narrow-Gauge Railroad</v>
          </cell>
        </row>
        <row r="2005">
          <cell r="A2005" t="str">
            <v>RCIB</v>
          </cell>
          <cell r="B2005" t="str">
            <v>Rescar Industries - Beaumont</v>
          </cell>
        </row>
        <row r="2006">
          <cell r="A2006" t="str">
            <v>RCIZ</v>
          </cell>
          <cell r="B2006" t="str">
            <v>Raritan Center</v>
          </cell>
        </row>
        <row r="2007">
          <cell r="A2007" t="str">
            <v>RCPE</v>
          </cell>
          <cell r="B2007" t="str">
            <v>Rapid City, Pierre &amp; Eastern Railroad, Inc.</v>
          </cell>
        </row>
        <row r="2008">
          <cell r="A2008" t="str">
            <v>RCRY</v>
          </cell>
          <cell r="B2008" t="str">
            <v>Raritan Central Railway LLC</v>
          </cell>
        </row>
        <row r="2009">
          <cell r="A2009" t="str">
            <v>RCSS</v>
          </cell>
          <cell r="B2009" t="str">
            <v>RailAmerica Contract Switching Services</v>
          </cell>
        </row>
        <row r="2010">
          <cell r="A2010" t="str">
            <v>RCSX</v>
          </cell>
          <cell r="B2010" t="str">
            <v>Railcar Solutions</v>
          </cell>
        </row>
        <row r="2011">
          <cell r="A2011" t="str">
            <v>RCXM</v>
          </cell>
          <cell r="B2011" t="str">
            <v>Rescar Location 715 Switching</v>
          </cell>
        </row>
        <row r="2012">
          <cell r="A2012" t="str">
            <v>RDG</v>
          </cell>
          <cell r="B2012" t="str">
            <v>Reading Company</v>
          </cell>
        </row>
        <row r="2013">
          <cell r="A2013" t="str">
            <v>RDOT</v>
          </cell>
          <cell r="B2013" t="str">
            <v>Rhode Island Dot</v>
          </cell>
        </row>
        <row r="2014">
          <cell r="A2014" t="str">
            <v>RDSZ</v>
          </cell>
          <cell r="B2014" t="str">
            <v>R. R. Donnelly &amp; Sons, Co.</v>
          </cell>
        </row>
        <row r="2015">
          <cell r="A2015" t="str">
            <v>REDZ</v>
          </cell>
          <cell r="B2015" t="str">
            <v>Redmond Industry</v>
          </cell>
        </row>
        <row r="2016">
          <cell r="A2016" t="str">
            <v>RERX</v>
          </cell>
          <cell r="B2016" t="str">
            <v>Reader Railroad</v>
          </cell>
        </row>
        <row r="2017">
          <cell r="A2017" t="str">
            <v>RESV</v>
          </cell>
          <cell r="B2017" t="str">
            <v>Reserve Mining Company</v>
          </cell>
        </row>
        <row r="2018">
          <cell r="A2018" t="str">
            <v>RETZ</v>
          </cell>
          <cell r="B2018" t="str">
            <v>Reilly Tar</v>
          </cell>
        </row>
        <row r="2019">
          <cell r="A2019" t="str">
            <v>REXP</v>
          </cell>
          <cell r="B2019" t="str">
            <v>Rail Explorers</v>
          </cell>
        </row>
        <row r="2020">
          <cell r="A2020" t="str">
            <v>REZ</v>
          </cell>
          <cell r="B2020" t="str">
            <v>Ralston Elevator</v>
          </cell>
        </row>
        <row r="2021">
          <cell r="A2021" t="str">
            <v>RFP</v>
          </cell>
          <cell r="B2021" t="str">
            <v>Richmond, Fredericksburg &amp; Potomac Railway</v>
          </cell>
        </row>
        <row r="2022">
          <cell r="A2022" t="str">
            <v>RFRX</v>
          </cell>
          <cell r="B2022" t="str">
            <v>Roaring Fork Railroad Holding Authority</v>
          </cell>
        </row>
        <row r="2023">
          <cell r="A2023" t="str">
            <v>RGEQ</v>
          </cell>
          <cell r="B2023" t="str">
            <v>ROCHESTER GAS &amp; EIECTRIC COMPANY</v>
          </cell>
        </row>
        <row r="2024">
          <cell r="A2024" t="str">
            <v>RGEZ</v>
          </cell>
          <cell r="B2024" t="str">
            <v>RGEZ Industry/Company</v>
          </cell>
        </row>
        <row r="2025">
          <cell r="A2025" t="str">
            <v>RI</v>
          </cell>
          <cell r="B2025" t="str">
            <v>Chicago, Rock Island And Pacific Railroad</v>
          </cell>
        </row>
        <row r="2026">
          <cell r="A2026" t="str">
            <v>RIC</v>
          </cell>
          <cell r="B2026" t="str">
            <v>Roanoke Industrial Center</v>
          </cell>
        </row>
        <row r="2027">
          <cell r="A2027" t="str">
            <v>RINX</v>
          </cell>
          <cell r="B2027" t="str">
            <v>DOT Rail Services of Indiana</v>
          </cell>
        </row>
        <row r="2028">
          <cell r="A2028" t="str">
            <v>RIPZ</v>
          </cell>
          <cell r="B2028" t="str">
            <v>Roanoke Industrial Park</v>
          </cell>
        </row>
        <row r="2029">
          <cell r="A2029" t="str">
            <v>RISZ</v>
          </cell>
          <cell r="B2029" t="str">
            <v>Riley Spur</v>
          </cell>
        </row>
        <row r="2030">
          <cell r="A2030" t="str">
            <v>RJCA</v>
          </cell>
          <cell r="B2030" t="str">
            <v>R. J. CORMAN SWITCHING COMPANY</v>
          </cell>
        </row>
        <row r="2031">
          <cell r="A2031" t="str">
            <v>RJCC</v>
          </cell>
          <cell r="B2031" t="str">
            <v>R. J. Corman Railroad Co/Central Kentucky Lines</v>
          </cell>
        </row>
        <row r="2032">
          <cell r="A2032" t="str">
            <v>RJCD</v>
          </cell>
          <cell r="B2032" t="str">
            <v>R. J. CORMAN RAILROAD COMPANY/TEXAS LINES, LLC</v>
          </cell>
        </row>
        <row r="2033">
          <cell r="A2033" t="str">
            <v>RJCK</v>
          </cell>
          <cell r="B2033" t="str">
            <v>R. J. CORMAN RAILROAD COMPANY/TENNESSEE TERMINAL LLC</v>
          </cell>
        </row>
        <row r="2034">
          <cell r="A2034" t="str">
            <v>RJCL</v>
          </cell>
          <cell r="B2034" t="str">
            <v>R. J. Corman Railroad Company/Cleveland Line</v>
          </cell>
        </row>
        <row r="2035">
          <cell r="A2035" t="str">
            <v>RJCM</v>
          </cell>
          <cell r="B2035" t="str">
            <v>R. J. Corman Railroad Company/Memphis Line</v>
          </cell>
        </row>
        <row r="2036">
          <cell r="A2036" t="str">
            <v>RJCN</v>
          </cell>
          <cell r="B2036" t="str">
            <v>R. J. Corman Railroad Co./Allentown Lines, Inc.</v>
          </cell>
        </row>
        <row r="2037">
          <cell r="A2037" t="str">
            <v>RJCP</v>
          </cell>
          <cell r="B2037" t="str">
            <v>R. J. Corman Railroad Company/Pennsylvania Lines, Inc.</v>
          </cell>
        </row>
        <row r="2038">
          <cell r="A2038" t="str">
            <v>RJCR</v>
          </cell>
          <cell r="B2038" t="str">
            <v>R. J. Corman Railroad Corp./Bardstown Line</v>
          </cell>
        </row>
        <row r="2039">
          <cell r="A2039" t="str">
            <v>RJCS</v>
          </cell>
          <cell r="B2039" t="str">
            <v>R. J. CORMAN CAROLINA SOUTHERN</v>
          </cell>
        </row>
        <row r="2040">
          <cell r="A2040" t="str">
            <v>RJCV</v>
          </cell>
          <cell r="B2040" t="str">
            <v>R. J. Corman Railroad Company/WV Line</v>
          </cell>
        </row>
        <row r="2041">
          <cell r="A2041" t="str">
            <v>RJCW</v>
          </cell>
          <cell r="B2041" t="str">
            <v>R. J. Corman, Western Ohio Line</v>
          </cell>
        </row>
        <row r="2042">
          <cell r="A2042" t="str">
            <v>RL</v>
          </cell>
          <cell r="B2042" t="str">
            <v>Rutland Railline, Inc.</v>
          </cell>
        </row>
        <row r="2043">
          <cell r="A2043" t="str">
            <v>RLAJ</v>
          </cell>
          <cell r="B2043" t="str">
            <v>RAIL LOGIX ALAMO JUNCTION</v>
          </cell>
        </row>
        <row r="2044">
          <cell r="A2044" t="str">
            <v>RLAX</v>
          </cell>
          <cell r="B2044" t="str">
            <v>Rail Logix Ameriport, LLC</v>
          </cell>
        </row>
        <row r="2045">
          <cell r="A2045" t="str">
            <v>RLCH</v>
          </cell>
          <cell r="B2045" t="str">
            <v>RAIL LINK-CHAMBERSBURG INTERMODAL-CSX</v>
          </cell>
        </row>
        <row r="2046">
          <cell r="A2046" t="str">
            <v>RLGN</v>
          </cell>
          <cell r="B2046" t="str">
            <v>Railink Canada LTD/Railink Mackenzie Northern</v>
          </cell>
        </row>
        <row r="2047">
          <cell r="A2047" t="str">
            <v>RLGX</v>
          </cell>
          <cell r="B2047" t="str">
            <v>Rail Logix L.P.</v>
          </cell>
        </row>
        <row r="2048">
          <cell r="A2048" t="str">
            <v>RLIX</v>
          </cell>
          <cell r="B2048" t="str">
            <v>Rail Link Incorporated</v>
          </cell>
        </row>
        <row r="2049">
          <cell r="A2049" t="str">
            <v>RLST</v>
          </cell>
          <cell r="B2049" t="str">
            <v>RAIL LINK-STUTTGART</v>
          </cell>
        </row>
        <row r="2050">
          <cell r="A2050" t="str">
            <v>RMC</v>
          </cell>
          <cell r="B2050" t="str">
            <v>RMC  Industry/Company</v>
          </cell>
        </row>
        <row r="2051">
          <cell r="A2051" t="str">
            <v>RMPZ</v>
          </cell>
          <cell r="B2051" t="str">
            <v>Ready Mix Plant</v>
          </cell>
        </row>
        <row r="2052">
          <cell r="A2052" t="str">
            <v>RMRR</v>
          </cell>
          <cell r="B2052" t="str">
            <v>Rocky Mountain Railcar &amp; Railroad</v>
          </cell>
        </row>
        <row r="2053">
          <cell r="A2053" t="str">
            <v>RNA</v>
          </cell>
          <cell r="B2053" t="str">
            <v>RIPLEY NEW ALBANY</v>
          </cell>
        </row>
        <row r="2054">
          <cell r="A2054" t="str">
            <v>RNRX</v>
          </cell>
          <cell r="B2054" t="str">
            <v>Reading &amp; Northern Railroad Systems</v>
          </cell>
        </row>
        <row r="2055">
          <cell r="A2055" t="str">
            <v>RPAZ</v>
          </cell>
          <cell r="B2055" t="str">
            <v>Railroad Property Associates</v>
          </cell>
        </row>
        <row r="2056">
          <cell r="A2056" t="str">
            <v>RPCZ</v>
          </cell>
          <cell r="B2056" t="str">
            <v>Ralston Protein Company</v>
          </cell>
        </row>
        <row r="2057">
          <cell r="A2057" t="str">
            <v>RPIZ</v>
          </cell>
          <cell r="B2057" t="str">
            <v>Roper Pump, Inc.</v>
          </cell>
        </row>
        <row r="2058">
          <cell r="A2058" t="str">
            <v>RPP</v>
          </cell>
          <cell r="B2058" t="str">
            <v>Rusk, Palestine, &amp; Pacific Railroad, LLC</v>
          </cell>
        </row>
        <row r="2059">
          <cell r="A2059" t="str">
            <v>RPRC</v>
          </cell>
          <cell r="B2059" t="str">
            <v>RICHMOND PACIFIC RAILROAD CORPORATION</v>
          </cell>
        </row>
        <row r="2060">
          <cell r="A2060" t="str">
            <v>RR</v>
          </cell>
          <cell r="B2060" t="str">
            <v>Raritan River Railroad Company</v>
          </cell>
        </row>
        <row r="2061">
          <cell r="A2061" t="str">
            <v>RRC</v>
          </cell>
          <cell r="B2061" t="str">
            <v>REDMONT RAILWAY CO.</v>
          </cell>
        </row>
        <row r="2062">
          <cell r="A2062" t="str">
            <v>RRCO</v>
          </cell>
          <cell r="B2062" t="str">
            <v>Rochelle Railroad Company</v>
          </cell>
        </row>
        <row r="2063">
          <cell r="A2063" t="str">
            <v>RRCV</v>
          </cell>
          <cell r="B2063" t="str">
            <v>Respondek Railroad Corporation</v>
          </cell>
        </row>
        <row r="2064">
          <cell r="A2064" t="str">
            <v>RRQQ</v>
          </cell>
          <cell r="B2064" t="str">
            <v>REGIONAL RECYCLING</v>
          </cell>
        </row>
        <row r="2065">
          <cell r="A2065" t="str">
            <v>RRRR</v>
          </cell>
          <cell r="B2065" t="str">
            <v>Rock &amp; Rail Inc</v>
          </cell>
        </row>
        <row r="2066">
          <cell r="A2066" t="str">
            <v>RRTM</v>
          </cell>
          <cell r="B2066" t="str">
            <v>Rail Term</v>
          </cell>
        </row>
        <row r="2067">
          <cell r="A2067" t="str">
            <v>RRTX</v>
          </cell>
          <cell r="B2067" t="str">
            <v>Rat River Transportation Company</v>
          </cell>
        </row>
        <row r="2068">
          <cell r="A2068" t="str">
            <v>RRVW</v>
          </cell>
          <cell r="B2068" t="str">
            <v>RED RIVER VALLEY RAILROAD COMPANY</v>
          </cell>
        </row>
        <row r="2069">
          <cell r="A2069" t="str">
            <v>RRWX</v>
          </cell>
          <cell r="B2069" t="str">
            <v>SOUTH CAROLINA RAILROAD MUSEUM</v>
          </cell>
        </row>
        <row r="2070">
          <cell r="A2070" t="str">
            <v>RS</v>
          </cell>
          <cell r="B2070" t="str">
            <v>Roberval &amp; Saguenay Railway Company</v>
          </cell>
        </row>
        <row r="2071">
          <cell r="A2071" t="str">
            <v>RSCZ</v>
          </cell>
          <cell r="B2071" t="str">
            <v>Ryerson Steel Company</v>
          </cell>
        </row>
        <row r="2072">
          <cell r="A2072" t="str">
            <v>RSEV</v>
          </cell>
          <cell r="B2072" t="str">
            <v>Royal Sierra Extrusions, Inc.</v>
          </cell>
        </row>
        <row r="2073">
          <cell r="A2073" t="str">
            <v>RSIX</v>
          </cell>
          <cell r="B2073" t="str">
            <v>INTERMODAL TRANSFER, LLC</v>
          </cell>
        </row>
        <row r="2074">
          <cell r="A2074" t="str">
            <v>RSL</v>
          </cell>
          <cell r="B2074" t="str">
            <v>RSL Railroad, LLC</v>
          </cell>
        </row>
        <row r="2075">
          <cell r="A2075" t="str">
            <v>RSM</v>
          </cell>
          <cell r="B2075" t="str">
            <v>Railroad Switching Service Of Missouri, Incorporated</v>
          </cell>
        </row>
        <row r="2076">
          <cell r="A2076" t="str">
            <v>RSNR</v>
          </cell>
          <cell r="B2076" t="str">
            <v>Red Spring &amp; Northern Railroad</v>
          </cell>
        </row>
        <row r="2077">
          <cell r="A2077" t="str">
            <v>RSOR</v>
          </cell>
          <cell r="B2077" t="str">
            <v>Riceboro Southern Railway LLC</v>
          </cell>
        </row>
        <row r="2078">
          <cell r="A2078" t="str">
            <v>RSP</v>
          </cell>
          <cell r="B2078" t="str">
            <v>Roscoe, Snyder &amp; Pacific Railway Company</v>
          </cell>
        </row>
        <row r="2079">
          <cell r="A2079" t="str">
            <v>RSR</v>
          </cell>
          <cell r="B2079" t="str">
            <v>ROCHESTER SOUTHERN RAILROAD, INC.</v>
          </cell>
        </row>
        <row r="2080">
          <cell r="A2080" t="str">
            <v>RSS</v>
          </cell>
          <cell r="B2080" t="str">
            <v>Rockdale, Sandow &amp; Southern Railroad Company</v>
          </cell>
        </row>
        <row r="2081">
          <cell r="A2081" t="str">
            <v>RSSX</v>
          </cell>
          <cell r="B2081" t="str">
            <v>Rail Switching Service, Incorporated</v>
          </cell>
        </row>
        <row r="2082">
          <cell r="A2082" t="str">
            <v>RT</v>
          </cell>
          <cell r="B2082" t="str">
            <v>RIVER TERMINAL RWY CO.</v>
          </cell>
        </row>
        <row r="2083">
          <cell r="A2083" t="str">
            <v>RTA</v>
          </cell>
          <cell r="B2083" t="str">
            <v>REGIONAL TRANSPORTATION AUTHORITY</v>
          </cell>
        </row>
        <row r="2084">
          <cell r="A2084" t="str">
            <v>RTCV</v>
          </cell>
          <cell r="B2084" t="str">
            <v>Regional Trail Corporation "Freight"</v>
          </cell>
        </row>
        <row r="2085">
          <cell r="A2085" t="str">
            <v>RTDC</v>
          </cell>
          <cell r="B2085" t="str">
            <v>Regional Transit District- Commuter</v>
          </cell>
        </row>
        <row r="2086">
          <cell r="A2086" t="str">
            <v>RTDZ</v>
          </cell>
          <cell r="B2086" t="str">
            <v>REGIONAL TRANSPORTATION DISTRICT -- DENVER</v>
          </cell>
        </row>
        <row r="2087">
          <cell r="A2087" t="str">
            <v>RTI</v>
          </cell>
          <cell r="B2087" t="str">
            <v>Rail Tours, Incorporated</v>
          </cell>
        </row>
        <row r="2088">
          <cell r="A2088" t="str">
            <v>RTRC</v>
          </cell>
          <cell r="B2088" t="str">
            <v>Richmond Terminal Railway Company</v>
          </cell>
        </row>
        <row r="2089">
          <cell r="A2089" t="str">
            <v>RTRV</v>
          </cell>
          <cell r="B2089" t="str">
            <v>Regional Trail Corporation "Xings"</v>
          </cell>
        </row>
        <row r="2090">
          <cell r="A2090" t="str">
            <v>RTRX</v>
          </cell>
          <cell r="B2090" t="str">
            <v>Railtown 1897 Railroad</v>
          </cell>
        </row>
        <row r="2091">
          <cell r="A2091" t="str">
            <v>RV</v>
          </cell>
          <cell r="B2091" t="str">
            <v>Rahway Valley Railroad Company</v>
          </cell>
        </row>
        <row r="2092">
          <cell r="A2092" t="str">
            <v>RVPR</v>
          </cell>
          <cell r="B2092" t="str">
            <v>RIVERPORT RAILROAD</v>
          </cell>
        </row>
        <row r="2093">
          <cell r="A2093" t="str">
            <v>RVRR</v>
          </cell>
          <cell r="B2093" t="str">
            <v>RIO VALLEY RAILROAD, INC.</v>
          </cell>
        </row>
        <row r="2094">
          <cell r="A2094" t="str">
            <v>RVSC</v>
          </cell>
          <cell r="B2094" t="str">
            <v>Rio Valley Switching Company</v>
          </cell>
        </row>
        <row r="2095">
          <cell r="A2095" t="str">
            <v>RVT</v>
          </cell>
          <cell r="B2095" t="str">
            <v>Rogue Valley Terminal Railroad</v>
          </cell>
        </row>
        <row r="2096">
          <cell r="A2096" t="str">
            <v>RWTV</v>
          </cell>
          <cell r="B2096" t="str">
            <v>Rail Works Track Systems, Inc.</v>
          </cell>
        </row>
        <row r="2097">
          <cell r="A2097" t="str">
            <v>SABX</v>
          </cell>
          <cell r="B2097" t="str">
            <v>Shaw Air Force Base</v>
          </cell>
        </row>
        <row r="2098">
          <cell r="A2098" t="str">
            <v>SAC</v>
          </cell>
          <cell r="B2098" t="str">
            <v>San Antonia Central Railroad, LLC</v>
          </cell>
        </row>
        <row r="2099">
          <cell r="A2099" t="str">
            <v>SACX</v>
          </cell>
          <cell r="B2099" t="str">
            <v>Santa Clarita Railway</v>
          </cell>
        </row>
        <row r="2100">
          <cell r="A2100" t="str">
            <v>SACZ</v>
          </cell>
          <cell r="B2100" t="str">
            <v>Santee Cooper</v>
          </cell>
        </row>
        <row r="2101">
          <cell r="A2101" t="str">
            <v>SAFZ</v>
          </cell>
          <cell r="B2101" t="str">
            <v>Savannah Food</v>
          </cell>
        </row>
        <row r="2102">
          <cell r="A2102" t="str">
            <v>SAGZ</v>
          </cell>
          <cell r="B2102" t="str">
            <v>Saginaw Mill</v>
          </cell>
        </row>
        <row r="2103">
          <cell r="A2103" t="str">
            <v>SAIZ</v>
          </cell>
          <cell r="B2103" t="str">
            <v>Sealed Air Incorporated</v>
          </cell>
        </row>
        <row r="2104">
          <cell r="A2104" t="str">
            <v>SAMZ</v>
          </cell>
          <cell r="B2104" t="str">
            <v>Sahara Mine</v>
          </cell>
        </row>
        <row r="2105">
          <cell r="A2105" t="str">
            <v>SAN</v>
          </cell>
          <cell r="B2105" t="str">
            <v>Sandersville Railroad Company</v>
          </cell>
        </row>
        <row r="2106">
          <cell r="A2106" t="str">
            <v>SANZ</v>
          </cell>
          <cell r="B2106" t="str">
            <v>Sangamon Industrial</v>
          </cell>
        </row>
        <row r="2107">
          <cell r="A2107" t="str">
            <v>SAPT</v>
          </cell>
          <cell r="B2107" t="str">
            <v>Savannah Port Terminal Railroad, Inc.</v>
          </cell>
        </row>
        <row r="2108">
          <cell r="A2108" t="str">
            <v>SAR</v>
          </cell>
          <cell r="B2108" t="str">
            <v>Savage Alberta Railway Inc</v>
          </cell>
        </row>
        <row r="2109">
          <cell r="A2109" t="str">
            <v>SARZ</v>
          </cell>
          <cell r="B2109" t="str">
            <v>Sargent Corporation</v>
          </cell>
        </row>
        <row r="2110">
          <cell r="A2110" t="str">
            <v>SASI</v>
          </cell>
          <cell r="B2110" t="str">
            <v>SPIRIT AEROSYSTEMS, INC.</v>
          </cell>
        </row>
        <row r="2111">
          <cell r="A2111" t="str">
            <v>SAV</v>
          </cell>
          <cell r="B2111" t="str">
            <v>Sacramento Valley Railroad</v>
          </cell>
        </row>
        <row r="2112">
          <cell r="A2112" t="str">
            <v>SAW</v>
          </cell>
          <cell r="B2112" t="str">
            <v>South Plains Switching, LTD. Co.</v>
          </cell>
        </row>
        <row r="2113">
          <cell r="A2113" t="str">
            <v>SAWY</v>
          </cell>
          <cell r="B2113" t="str">
            <v>SAWY Industry/Company</v>
          </cell>
        </row>
        <row r="2114">
          <cell r="A2114" t="str">
            <v>SB</v>
          </cell>
          <cell r="B2114" t="str">
            <v>South Buffalo Railway Company</v>
          </cell>
        </row>
        <row r="2115">
          <cell r="A2115" t="str">
            <v>SBAZ</v>
          </cell>
          <cell r="B2115" t="str">
            <v>San Bernardino Area Government</v>
          </cell>
        </row>
        <row r="2116">
          <cell r="A2116" t="str">
            <v>SBCX</v>
          </cell>
          <cell r="B2116" t="str">
            <v xml:space="preserve">Arrow </v>
          </cell>
        </row>
        <row r="2117">
          <cell r="A2117" t="str">
            <v>SBD</v>
          </cell>
          <cell r="B2117" t="str">
            <v>Seaboard System Railroad, Incorporated</v>
          </cell>
        </row>
        <row r="2118">
          <cell r="A2118" t="str">
            <v>SBEX</v>
          </cell>
          <cell r="B2118" t="str">
            <v>San Bernardino Railway Historical Society</v>
          </cell>
        </row>
        <row r="2119">
          <cell r="A2119" t="str">
            <v>SBG</v>
          </cell>
          <cell r="B2119" t="str">
            <v>Savage Bingham &amp; Garfield Railroad Company</v>
          </cell>
        </row>
        <row r="2120">
          <cell r="A2120" t="str">
            <v>SBGR</v>
          </cell>
          <cell r="B2120" t="str">
            <v>Savage, Bingham, and Garfield Railroad</v>
          </cell>
        </row>
        <row r="2121">
          <cell r="A2121" t="str">
            <v>SBHX</v>
          </cell>
          <cell r="B2121" t="str">
            <v>Salt Branch Historic Railroad, Incorporated</v>
          </cell>
        </row>
        <row r="2122">
          <cell r="A2122" t="str">
            <v>SBK</v>
          </cell>
          <cell r="B2122" t="str">
            <v>SOUTH BROOKLYN RAILWAY COMPANY</v>
          </cell>
        </row>
        <row r="2123">
          <cell r="A2123" t="str">
            <v>SBMR</v>
          </cell>
          <cell r="B2123" t="str">
            <v>San Francisco Bay Railroad - Mare Island</v>
          </cell>
        </row>
        <row r="2124">
          <cell r="A2124" t="str">
            <v>SBMZ</v>
          </cell>
          <cell r="B2124" t="str">
            <v>Sikeston Board of Municipal Utilities</v>
          </cell>
        </row>
        <row r="2125">
          <cell r="A2125" t="str">
            <v>SBNX</v>
          </cell>
          <cell r="B2125" t="str">
            <v>SYRACUSE BINGHAMPTON AND NEW YORK RAILROAD</v>
          </cell>
        </row>
        <row r="2126">
          <cell r="A2126" t="str">
            <v>SBOZ</v>
          </cell>
          <cell r="B2126" t="str">
            <v>SOUTHLAND BONDED</v>
          </cell>
        </row>
        <row r="2127">
          <cell r="A2127" t="str">
            <v>SBR</v>
          </cell>
          <cell r="B2127" t="str">
            <v>Stourbridge Railway, The</v>
          </cell>
        </row>
        <row r="2128">
          <cell r="A2128" t="str">
            <v>SBRR</v>
          </cell>
          <cell r="B2128" t="str">
            <v>Stourbridge Railroad Company</v>
          </cell>
        </row>
        <row r="2129">
          <cell r="A2129" t="str">
            <v>SBS</v>
          </cell>
          <cell r="B2129" t="str">
            <v>Saginaw Bay Southern Railway Company</v>
          </cell>
        </row>
        <row r="2130">
          <cell r="A2130" t="str">
            <v>SBSX</v>
          </cell>
          <cell r="B2130" t="str">
            <v>Shine Brothers Spur</v>
          </cell>
        </row>
        <row r="2131">
          <cell r="A2131" t="str">
            <v>SBVR</v>
          </cell>
          <cell r="B2131" t="str">
            <v>South Branch Valley Railroad</v>
          </cell>
        </row>
        <row r="2132">
          <cell r="A2132" t="str">
            <v>SCAX</v>
          </cell>
          <cell r="B2132" t="str">
            <v>Southern California Regional Rail Authority</v>
          </cell>
        </row>
        <row r="2133">
          <cell r="A2133" t="str">
            <v>SCBG</v>
          </cell>
          <cell r="B2133" t="str">
            <v>Santa Cruz, Big Tree &amp; Pacific Railroad</v>
          </cell>
        </row>
        <row r="2134">
          <cell r="A2134" t="str">
            <v>SCCR</v>
          </cell>
          <cell r="B2134" t="str">
            <v>South County Commuter Rail</v>
          </cell>
        </row>
        <row r="2135">
          <cell r="A2135" t="str">
            <v>SCCT</v>
          </cell>
          <cell r="B2135" t="str">
            <v>Santa Clara County Transit District</v>
          </cell>
        </row>
        <row r="2136">
          <cell r="A2136" t="str">
            <v>SCCZ</v>
          </cell>
          <cell r="B2136" t="str">
            <v>Schoenfeld Co.</v>
          </cell>
        </row>
        <row r="2137">
          <cell r="A2137" t="str">
            <v>SCDT</v>
          </cell>
          <cell r="B2137" t="str">
            <v>Sacramento County Department of Transportation</v>
          </cell>
        </row>
        <row r="2138">
          <cell r="A2138" t="str">
            <v>SCFE</v>
          </cell>
          <cell r="B2138" t="str">
            <v>SOUTH CENTRAL FLORIDA RAILROAD</v>
          </cell>
        </row>
        <row r="2139">
          <cell r="A2139" t="str">
            <v>SCIH</v>
          </cell>
          <cell r="B2139" t="str">
            <v>South Chicago &amp; Indiana Harbor Rwy Co.</v>
          </cell>
        </row>
        <row r="2140">
          <cell r="A2140" t="str">
            <v>SCIX</v>
          </cell>
          <cell r="B2140" t="str">
            <v>Sunrise Cooperative, Inc.</v>
          </cell>
        </row>
        <row r="2141">
          <cell r="A2141" t="str">
            <v>SCK</v>
          </cell>
          <cell r="B2141" t="str">
            <v>South Central Arkansas Railway, Incorporated</v>
          </cell>
        </row>
        <row r="2142">
          <cell r="A2142" t="str">
            <v>SCL</v>
          </cell>
          <cell r="B2142" t="str">
            <v>Seaboard Coast Line Railroad</v>
          </cell>
        </row>
        <row r="2143">
          <cell r="A2143" t="str">
            <v>SCMX</v>
          </cell>
          <cell r="B2143" t="str">
            <v>SCMX Industry</v>
          </cell>
        </row>
        <row r="2144">
          <cell r="A2144" t="str">
            <v>SCMZ</v>
          </cell>
          <cell r="B2144" t="str">
            <v>SOUTH CAROLINA RAILROAD MUSEUM</v>
          </cell>
        </row>
        <row r="2145">
          <cell r="A2145" t="str">
            <v>SCPB</v>
          </cell>
          <cell r="B2145" t="str">
            <v>South Carolina Public Railways Commission</v>
          </cell>
        </row>
        <row r="2146">
          <cell r="A2146" t="str">
            <v>SCPX</v>
          </cell>
          <cell r="B2146" t="str">
            <v>Summit County Port Authority</v>
          </cell>
        </row>
        <row r="2147">
          <cell r="A2147" t="str">
            <v>SCR</v>
          </cell>
          <cell r="B2147" t="str">
            <v>Sounder Commuter Rail</v>
          </cell>
        </row>
        <row r="2148">
          <cell r="A2148" t="str">
            <v>SCRF</v>
          </cell>
          <cell r="B2148" t="str">
            <v>SOUTH CAROLINA CENTRAL RAILROAD COMPANY, INC.</v>
          </cell>
        </row>
        <row r="2149">
          <cell r="A2149" t="str">
            <v>SCRS</v>
          </cell>
          <cell r="B2149" t="str">
            <v>SO CAL RAMP SERVICES, LLC</v>
          </cell>
        </row>
        <row r="2150">
          <cell r="A2150" t="str">
            <v>SCRT</v>
          </cell>
          <cell r="B2150" t="str">
            <v>Sacramento County Regional Transit District</v>
          </cell>
        </row>
        <row r="2151">
          <cell r="A2151" t="str">
            <v>SCRX</v>
          </cell>
          <cell r="B2151" t="str">
            <v>Schuylkill Country Rail Authority</v>
          </cell>
        </row>
        <row r="2152">
          <cell r="A2152" t="str">
            <v>SCS</v>
          </cell>
          <cell r="B2152" t="str">
            <v>Squaw Creek Southern Railroad</v>
          </cell>
        </row>
        <row r="2153">
          <cell r="A2153" t="str">
            <v>SCSR</v>
          </cell>
          <cell r="B2153" t="str">
            <v>Silver Creek &amp; Stephenson Railroad</v>
          </cell>
        </row>
        <row r="2154">
          <cell r="A2154" t="str">
            <v>SCTR</v>
          </cell>
          <cell r="B2154" t="str">
            <v>SCTRR, LLC (South Central TN Railroad)</v>
          </cell>
        </row>
        <row r="2155">
          <cell r="A2155" t="str">
            <v>SCX</v>
          </cell>
          <cell r="B2155" t="str">
            <v>Santa Cruz and Monterey Bay Railway Co.</v>
          </cell>
        </row>
        <row r="2156">
          <cell r="A2156" t="str">
            <v>SCXF</v>
          </cell>
          <cell r="B2156" t="str">
            <v>SOUTH CENTRAL FLORIDA EXPRESS, INC.</v>
          </cell>
        </row>
        <row r="2157">
          <cell r="A2157" t="str">
            <v>SCXY</v>
          </cell>
          <cell r="B2157" t="str">
            <v>St. Croix Valley Railroad Company</v>
          </cell>
        </row>
        <row r="2158">
          <cell r="A2158" t="str">
            <v>SCY</v>
          </cell>
          <cell r="B2158" t="str">
            <v>Seaview Company</v>
          </cell>
        </row>
        <row r="2159">
          <cell r="A2159" t="str">
            <v>SDAC</v>
          </cell>
          <cell r="B2159" t="str">
            <v>SUSQUEHANNA ECON. DEV. ADM. COUNCIL OF GOVT.</v>
          </cell>
        </row>
        <row r="2160">
          <cell r="A2160" t="str">
            <v>SDAE</v>
          </cell>
          <cell r="B2160" t="str">
            <v>San Diego And Arizona Eastern Transportation Co.</v>
          </cell>
        </row>
        <row r="2161">
          <cell r="A2161" t="str">
            <v>SDIY</v>
          </cell>
          <cell r="B2161" t="str">
            <v>San Diego &amp; Imperial Valley</v>
          </cell>
        </row>
        <row r="2162">
          <cell r="A2162" t="str">
            <v>SDMX</v>
          </cell>
          <cell r="B2162" t="str">
            <v>San Diego Railroad Museum</v>
          </cell>
        </row>
        <row r="2163">
          <cell r="A2163" t="str">
            <v>SDNX</v>
          </cell>
          <cell r="B2163" t="str">
            <v>San Diego Northern Railway</v>
          </cell>
        </row>
        <row r="2164">
          <cell r="A2164" t="str">
            <v>SDR</v>
          </cell>
          <cell r="B2164" t="str">
            <v>Savage Davenport Railroad</v>
          </cell>
        </row>
        <row r="2165">
          <cell r="A2165" t="str">
            <v>SDRR</v>
          </cell>
          <cell r="B2165" t="str">
            <v>South Dakota Railroad Authority</v>
          </cell>
        </row>
        <row r="2166">
          <cell r="A2166" t="str">
            <v>SDRX</v>
          </cell>
          <cell r="B2166" t="str">
            <v>Sound Heavy Rail Transit</v>
          </cell>
        </row>
        <row r="2167">
          <cell r="A2167" t="str">
            <v>SDTI</v>
          </cell>
          <cell r="B2167" t="str">
            <v>San Diego Trolley Incorporated</v>
          </cell>
        </row>
        <row r="2168">
          <cell r="A2168" t="str">
            <v>SE</v>
          </cell>
          <cell r="B2168" t="str">
            <v>Semo Port Railroad, Inc.</v>
          </cell>
        </row>
        <row r="2169">
          <cell r="A2169" t="str">
            <v>SEGX</v>
          </cell>
          <cell r="B2169" t="str">
            <v>Southern Electric Generating Company</v>
          </cell>
        </row>
        <row r="2170">
          <cell r="A2170" t="str">
            <v>SEI</v>
          </cell>
          <cell r="B2170" t="str">
            <v>Southeastern International Railroad</v>
          </cell>
        </row>
        <row r="2171">
          <cell r="A2171" t="str">
            <v>SEK</v>
          </cell>
          <cell r="B2171" t="str">
            <v>SEK  Industry</v>
          </cell>
        </row>
        <row r="2172">
          <cell r="A2172" t="str">
            <v>SEKR</v>
          </cell>
          <cell r="B2172" t="str">
            <v>Southeast Kansas Railroad</v>
          </cell>
        </row>
        <row r="2173">
          <cell r="A2173" t="str">
            <v>SEPA</v>
          </cell>
          <cell r="B2173" t="str">
            <v>Southeastern Pennsylvania Transportation Authority</v>
          </cell>
        </row>
        <row r="2174">
          <cell r="A2174" t="str">
            <v>SEPC</v>
          </cell>
          <cell r="B2174" t="str">
            <v>Southwest Electric Power Co.</v>
          </cell>
        </row>
        <row r="2175">
          <cell r="A2175" t="str">
            <v>SERA</v>
          </cell>
          <cell r="B2175" t="str">
            <v>SIERRA NORTHERN RAILWAY</v>
          </cell>
        </row>
        <row r="2176">
          <cell r="A2176" t="str">
            <v>SERC</v>
          </cell>
          <cell r="B2176" t="str">
            <v>SPENCERVILLE AND ELGIN RR. CO</v>
          </cell>
        </row>
        <row r="2177">
          <cell r="A2177" t="str">
            <v>SERM</v>
          </cell>
          <cell r="B2177" t="str">
            <v>SOUTHEASTERN RAILWAY MUSEUM</v>
          </cell>
        </row>
        <row r="2178">
          <cell r="A2178" t="str">
            <v>SERX</v>
          </cell>
          <cell r="B2178" t="str">
            <v>Southern Electric Railroad</v>
          </cell>
        </row>
        <row r="2179">
          <cell r="A2179" t="str">
            <v>SF</v>
          </cell>
          <cell r="B2179" t="str">
            <v>STEAMTOWN FOUNDATION</v>
          </cell>
        </row>
        <row r="2180">
          <cell r="A2180" t="str">
            <v>SFAL</v>
          </cell>
          <cell r="B2180" t="str">
            <v>SF&amp;L RAILWAY, INCORPORATED</v>
          </cell>
        </row>
        <row r="2181">
          <cell r="A2181" t="str">
            <v>SFAZ</v>
          </cell>
          <cell r="B2181" t="str">
            <v>Sun Flower Army Ammunition Plants Govt.</v>
          </cell>
        </row>
        <row r="2182">
          <cell r="A2182" t="str">
            <v>SFB</v>
          </cell>
          <cell r="B2182" t="str">
            <v>San Francisco Belt Railroad</v>
          </cell>
        </row>
        <row r="2183">
          <cell r="A2183" t="str">
            <v>SFBR</v>
          </cell>
          <cell r="B2183" t="str">
            <v>San Francisco Bay Railroad</v>
          </cell>
        </row>
        <row r="2184">
          <cell r="A2184" t="str">
            <v>SFBY</v>
          </cell>
          <cell r="B2184" t="str">
            <v>San Francisco Bay RR</v>
          </cell>
        </row>
        <row r="2185">
          <cell r="A2185" t="str">
            <v>SFG</v>
          </cell>
          <cell r="B2185" t="str">
            <v>Societe Du Chemin De Fer De La Gaspesie</v>
          </cell>
        </row>
        <row r="2186">
          <cell r="A2186" t="str">
            <v>SFLR</v>
          </cell>
          <cell r="B2186" t="str">
            <v>SHORE FAST LINE RAILWAY, INC.</v>
          </cell>
        </row>
        <row r="2187">
          <cell r="A2187" t="str">
            <v>SFLX</v>
          </cell>
          <cell r="B2187" t="str">
            <v>Southern Freight Logistics, Inc.</v>
          </cell>
        </row>
        <row r="2188">
          <cell r="A2188" t="str">
            <v>SFRV</v>
          </cell>
          <cell r="B2188" t="str">
            <v>South Florida Regional Transit Authority</v>
          </cell>
        </row>
        <row r="2189">
          <cell r="A2189" t="str">
            <v>SFS</v>
          </cell>
          <cell r="B2189" t="str">
            <v>SANTA FE SOUTHERN RAILWAY, INC.</v>
          </cell>
        </row>
        <row r="2190">
          <cell r="A2190" t="str">
            <v>SGCZ</v>
          </cell>
          <cell r="B2190" t="str">
            <v>Southwest Grain Co.</v>
          </cell>
        </row>
        <row r="2191">
          <cell r="A2191" t="str">
            <v>SGLR</v>
          </cell>
          <cell r="B2191" t="str">
            <v>Seminole Gulf Railroad</v>
          </cell>
        </row>
        <row r="2192">
          <cell r="A2192" t="str">
            <v>SGSC</v>
          </cell>
          <cell r="B2192" t="str">
            <v>SGS Petroleum Service Corporation</v>
          </cell>
        </row>
        <row r="2193">
          <cell r="A2193" t="str">
            <v>SGVY</v>
          </cell>
          <cell r="B2193" t="str">
            <v>Saginaw Valley Railway Co, Inc.</v>
          </cell>
        </row>
        <row r="2194">
          <cell r="A2194" t="str">
            <v>SGZZ</v>
          </cell>
          <cell r="B2194" t="str">
            <v>SGS</v>
          </cell>
        </row>
        <row r="2195">
          <cell r="A2195" t="str">
            <v>SH</v>
          </cell>
          <cell r="B2195" t="str">
            <v>Steelton &amp; Highspire Railroad</v>
          </cell>
        </row>
        <row r="2196">
          <cell r="A2196" t="str">
            <v>SHCZ</v>
          </cell>
          <cell r="B2196" t="str">
            <v>Skyhaven Coal Company</v>
          </cell>
        </row>
        <row r="2197">
          <cell r="A2197" t="str">
            <v>SHIP</v>
          </cell>
          <cell r="B2197" t="str">
            <v>Shippers Car Line</v>
          </cell>
        </row>
        <row r="2198">
          <cell r="A2198" t="str">
            <v>SHIZ</v>
          </cell>
          <cell r="B2198" t="str">
            <v>St. Hilaire Elevator</v>
          </cell>
        </row>
        <row r="2199">
          <cell r="A2199" t="str">
            <v>SHLV</v>
          </cell>
          <cell r="B2199" t="str">
            <v>Shortline Enterprise</v>
          </cell>
        </row>
        <row r="2200">
          <cell r="A2200" t="str">
            <v>SHMX</v>
          </cell>
          <cell r="B2200" t="str">
            <v>SSP Historical Society &amp; Midland Railroad Historical Associa</v>
          </cell>
        </row>
        <row r="2201">
          <cell r="A2201" t="str">
            <v>SHRX</v>
          </cell>
          <cell r="B2201" t="str">
            <v>Belton, Grandview and Kansas City Railway</v>
          </cell>
        </row>
        <row r="2202">
          <cell r="A2202" t="str">
            <v>SHTX</v>
          </cell>
          <cell r="B2202" t="str">
            <v>SHTX Railroad</v>
          </cell>
        </row>
        <row r="2203">
          <cell r="A2203" t="str">
            <v>SHVZ</v>
          </cell>
          <cell r="B2203" t="str">
            <v>SCHAVONE</v>
          </cell>
        </row>
        <row r="2204">
          <cell r="A2204" t="str">
            <v>SI</v>
          </cell>
          <cell r="B2204" t="str">
            <v>Spokane International Railroad Company</v>
          </cell>
        </row>
        <row r="2205">
          <cell r="A2205" t="str">
            <v>SIM</v>
          </cell>
          <cell r="B2205" t="str">
            <v>Southern Illinois &amp; Missouri Bridge Line</v>
          </cell>
        </row>
        <row r="2206">
          <cell r="A2206" t="str">
            <v>SIND</v>
          </cell>
          <cell r="B2206" t="str">
            <v>SOUTHERN INDIANA RAILWAY, INC.</v>
          </cell>
        </row>
        <row r="2207">
          <cell r="A2207" t="str">
            <v>SIQQ</v>
          </cell>
          <cell r="B2207" t="str">
            <v>SPIKE INDUSTRY</v>
          </cell>
        </row>
        <row r="2208">
          <cell r="A2208" t="str">
            <v>SIRC</v>
          </cell>
          <cell r="B2208" t="str">
            <v>STATEN ISLAND RAILROAD CORPORATION</v>
          </cell>
        </row>
        <row r="2209">
          <cell r="A2209" t="str">
            <v>SIRE</v>
          </cell>
          <cell r="B2209" t="str">
            <v>Savage Industrial Rail Services, Inc. - Elko</v>
          </cell>
        </row>
        <row r="2210">
          <cell r="A2210" t="str">
            <v>SIRH</v>
          </cell>
          <cell r="B2210" t="str">
            <v>Savage Industrial Rail Services, Inc. - Henderson</v>
          </cell>
        </row>
        <row r="2211">
          <cell r="A2211" t="str">
            <v>SIRM</v>
          </cell>
          <cell r="B2211" t="str">
            <v>Savage Industrial Rail Services, Inc. - Scotts</v>
          </cell>
        </row>
        <row r="2212">
          <cell r="A2212" t="str">
            <v>SIRS</v>
          </cell>
          <cell r="B2212" t="str">
            <v>Savage Industrial Rail Services, Inc.</v>
          </cell>
        </row>
        <row r="2213">
          <cell r="A2213" t="str">
            <v>SIRT</v>
          </cell>
          <cell r="B2213" t="str">
            <v>Staten Island Rapid Transit-Operating Authority</v>
          </cell>
        </row>
        <row r="2214">
          <cell r="A2214" t="str">
            <v>SIRY</v>
          </cell>
          <cell r="B2214" t="str">
            <v>Staten Island Railroad Corporation "FREIGHT"</v>
          </cell>
        </row>
        <row r="2215">
          <cell r="A2215" t="str">
            <v>SIZ</v>
          </cell>
          <cell r="B2215" t="str">
            <v>Selloplast Inc.</v>
          </cell>
        </row>
        <row r="2216">
          <cell r="A2216" t="str">
            <v>SJL</v>
          </cell>
          <cell r="B2216" t="str">
            <v>St. Johnsbury And Lamoille County RR</v>
          </cell>
        </row>
        <row r="2217">
          <cell r="A2217" t="str">
            <v>SJLZ</v>
          </cell>
          <cell r="B2217" t="str">
            <v>St. Joseph Lead</v>
          </cell>
        </row>
        <row r="2218">
          <cell r="A2218" t="str">
            <v>SJMZ</v>
          </cell>
          <cell r="B2218" t="str">
            <v>St. Joe''s Mine</v>
          </cell>
        </row>
        <row r="2219">
          <cell r="A2219" t="str">
            <v>SJR</v>
          </cell>
          <cell r="B2219" t="str">
            <v>San Jacinto Transportation Co., Inc.</v>
          </cell>
        </row>
        <row r="2220">
          <cell r="A2220" t="str">
            <v>SJRT</v>
          </cell>
          <cell r="B2220" t="str">
            <v>St. John''s River Terminal Company</v>
          </cell>
        </row>
        <row r="2221">
          <cell r="A2221" t="str">
            <v>SJT</v>
          </cell>
          <cell r="B2221" t="str">
            <v>Saint Joseph Terminal Railroad Company</v>
          </cell>
        </row>
        <row r="2222">
          <cell r="A2222" t="str">
            <v>SJVR</v>
          </cell>
          <cell r="B2222" t="str">
            <v>San Joaquin Valley Railroad Company</v>
          </cell>
        </row>
        <row r="2223">
          <cell r="A2223" t="str">
            <v>SKOL</v>
          </cell>
          <cell r="B2223" t="str">
            <v>South Kansas &amp; Oklahoma Railroad Company</v>
          </cell>
        </row>
        <row r="2224">
          <cell r="A2224" t="str">
            <v>SKTX</v>
          </cell>
          <cell r="B2224" t="str">
            <v>Ski Train Railroad</v>
          </cell>
        </row>
        <row r="2225">
          <cell r="A2225" t="str">
            <v>SL</v>
          </cell>
          <cell r="B2225" t="str">
            <v>Salt Lake City Southern Railroad Company, Incorporated</v>
          </cell>
        </row>
        <row r="2226">
          <cell r="A2226" t="str">
            <v>SLAL</v>
          </cell>
          <cell r="B2226" t="str">
            <v>South Plains Lamesa Railroad, Ltd.</v>
          </cell>
        </row>
        <row r="2227">
          <cell r="A2227" t="str">
            <v>SLAW</v>
          </cell>
          <cell r="B2227" t="str">
            <v>St. Lawrence Railroad</v>
          </cell>
        </row>
        <row r="2228">
          <cell r="A2228" t="str">
            <v>SLC</v>
          </cell>
          <cell r="B2228" t="str">
            <v>San Luis Central Railroad Company</v>
          </cell>
        </row>
        <row r="2229">
          <cell r="A2229" t="str">
            <v>SLCR</v>
          </cell>
          <cell r="B2229" t="str">
            <v>St. Louis &amp; Chain Of Rocks Railroad</v>
          </cell>
        </row>
        <row r="2230">
          <cell r="A2230" t="str">
            <v>SLCU</v>
          </cell>
          <cell r="B2230" t="str">
            <v>Salt Lake City Union Deport And RW Co</v>
          </cell>
        </row>
        <row r="2231">
          <cell r="A2231" t="str">
            <v>SLGG</v>
          </cell>
          <cell r="B2231" t="str">
            <v>SIDNEY &amp; LOWE RAILROAD, INC.</v>
          </cell>
        </row>
        <row r="2232">
          <cell r="A2232" t="str">
            <v>SLGW</v>
          </cell>
          <cell r="B2232" t="str">
            <v>Salt Lake, Garfield &amp; Western Railway Company</v>
          </cell>
        </row>
        <row r="2233">
          <cell r="A2233" t="str">
            <v>SLLX</v>
          </cell>
          <cell r="B2233" t="str">
            <v>Saint Louis And Lake Counties Regional Railroad</v>
          </cell>
        </row>
        <row r="2234">
          <cell r="A2234" t="str">
            <v>SLOI</v>
          </cell>
          <cell r="B2234" t="str">
            <v>St. Louis, Iron Mountain, &amp; Southern</v>
          </cell>
        </row>
        <row r="2235">
          <cell r="A2235" t="str">
            <v>SLR</v>
          </cell>
          <cell r="B2235" t="str">
            <v>St. Lawrence &amp; Atlantic Railroad Company</v>
          </cell>
        </row>
        <row r="2236">
          <cell r="A2236" t="str">
            <v>SLRG</v>
          </cell>
          <cell r="B2236" t="str">
            <v>San Luis &amp; Rio Grande Railroad</v>
          </cell>
        </row>
        <row r="2237">
          <cell r="A2237" t="str">
            <v>SLRR</v>
          </cell>
          <cell r="B2237" t="str">
            <v>ST. LAWRENCE &amp; RAQUETTE RIVER RAILROAD</v>
          </cell>
        </row>
        <row r="2238">
          <cell r="A2238" t="str">
            <v>SLRS</v>
          </cell>
          <cell r="B2238" t="str">
            <v>SMS Rail Service, Inc.</v>
          </cell>
        </row>
        <row r="2239">
          <cell r="A2239" t="str">
            <v>SLRV</v>
          </cell>
          <cell r="B2239" t="str">
            <v>Salt Lake Rail Services</v>
          </cell>
        </row>
        <row r="2240">
          <cell r="A2240" t="str">
            <v>SLRX</v>
          </cell>
          <cell r="B2240" t="str">
            <v>Sweet Line Railroad</v>
          </cell>
        </row>
        <row r="2241">
          <cell r="A2241" t="str">
            <v>SLSF</v>
          </cell>
          <cell r="B2241" t="str">
            <v>St. Louis-San Francisco Railway</v>
          </cell>
        </row>
        <row r="2242">
          <cell r="A2242" t="str">
            <v>SLST</v>
          </cell>
          <cell r="B2242" t="str">
            <v>St. Louis Steam Train Association</v>
          </cell>
        </row>
        <row r="2243">
          <cell r="A2243" t="str">
            <v>SLSV</v>
          </cell>
          <cell r="B2243" t="str">
            <v>Short Line Services, Inc.</v>
          </cell>
        </row>
        <row r="2244">
          <cell r="A2244" t="str">
            <v>SLWC</v>
          </cell>
          <cell r="B2244" t="str">
            <v>Stillwater Central Railroad Company, LLC</v>
          </cell>
        </row>
        <row r="2245">
          <cell r="A2245" t="str">
            <v>SM</v>
          </cell>
          <cell r="B2245" t="str">
            <v>St. Marys Railroad Company</v>
          </cell>
        </row>
        <row r="2246">
          <cell r="A2246" t="str">
            <v>SMA</v>
          </cell>
          <cell r="B2246" t="str">
            <v>San Manuel Arizona Railroad Company</v>
          </cell>
        </row>
        <row r="2247">
          <cell r="A2247" t="str">
            <v>SMPX</v>
          </cell>
          <cell r="B2247" t="str">
            <v>Stone Mountain Park</v>
          </cell>
        </row>
        <row r="2248">
          <cell r="A2248" t="str">
            <v>SMRC</v>
          </cell>
          <cell r="B2248" t="str">
            <v>SAN MANUEL RAILROAD COMPANY</v>
          </cell>
        </row>
        <row r="2249">
          <cell r="A2249" t="str">
            <v>SMRR</v>
          </cell>
          <cell r="B2249" t="str">
            <v>Sisseton Milbank Railroad</v>
          </cell>
        </row>
        <row r="2250">
          <cell r="A2250" t="str">
            <v>SMRS</v>
          </cell>
          <cell r="B2250" t="str">
            <v>Southern Michigan Railroad Society</v>
          </cell>
        </row>
        <row r="2251">
          <cell r="A2251" t="str">
            <v>SMRT</v>
          </cell>
          <cell r="B2251" t="str">
            <v>Sonoma Marin Area Rail Transit</v>
          </cell>
        </row>
        <row r="2252">
          <cell r="A2252" t="str">
            <v>SMRX</v>
          </cell>
          <cell r="B2252" t="str">
            <v>STONE MOUNTAIN RAILROAD</v>
          </cell>
        </row>
        <row r="2253">
          <cell r="A2253" t="str">
            <v>SMSX</v>
          </cell>
          <cell r="B2253" t="str">
            <v>Shortline Marketing  Services</v>
          </cell>
        </row>
        <row r="2254">
          <cell r="A2254" t="str">
            <v>SMV</v>
          </cell>
          <cell r="B2254" t="str">
            <v>Santa Maria Valley Railroad Company</v>
          </cell>
        </row>
        <row r="2255">
          <cell r="A2255" t="str">
            <v>SMW</v>
          </cell>
          <cell r="B2255" t="str">
            <v>St Marys Railway West LLC</v>
          </cell>
        </row>
        <row r="2256">
          <cell r="A2256" t="str">
            <v>SMZ</v>
          </cell>
          <cell r="B2256" t="str">
            <v>Streamline Mine</v>
          </cell>
        </row>
        <row r="2257">
          <cell r="A2257" t="str">
            <v>SN</v>
          </cell>
          <cell r="B2257" t="str">
            <v>Sacramento Northern Railway</v>
          </cell>
        </row>
        <row r="2258">
          <cell r="A2258" t="str">
            <v>SNC</v>
          </cell>
          <cell r="B2258" t="str">
            <v>Saratoga &amp; North Creek Railway</v>
          </cell>
        </row>
        <row r="2259">
          <cell r="A2259" t="str">
            <v>SNCT</v>
          </cell>
          <cell r="B2259" t="str">
            <v>Seattle &amp; North Coast Railroad Company</v>
          </cell>
        </row>
        <row r="2260">
          <cell r="A2260" t="str">
            <v>SNCX</v>
          </cell>
          <cell r="B2260" t="str">
            <v>STEAMTOWN NATIONAL HISTORIC SITE</v>
          </cell>
        </row>
        <row r="2261">
          <cell r="A2261" t="str">
            <v>SNHS</v>
          </cell>
          <cell r="B2261" t="str">
            <v>Steamtown National Historical Society</v>
          </cell>
        </row>
        <row r="2262">
          <cell r="A2262" t="str">
            <v>SNJX</v>
          </cell>
          <cell r="B2262" t="str">
            <v>Southern New Jersey Light Rail Group</v>
          </cell>
        </row>
        <row r="2263">
          <cell r="A2263" t="str">
            <v>SNMJ</v>
          </cell>
          <cell r="B2263" t="str">
            <v>State of New Mexico</v>
          </cell>
        </row>
        <row r="2264">
          <cell r="A2264" t="str">
            <v>SNMX</v>
          </cell>
          <cell r="B2264" t="str">
            <v>SNM&amp;P Railway Incorporated</v>
          </cell>
        </row>
        <row r="2265">
          <cell r="A2265" t="str">
            <v>SNPR</v>
          </cell>
          <cell r="B2265" t="str">
            <v>Sierra Nevada &amp; Pacific Railroad</v>
          </cell>
        </row>
        <row r="2266">
          <cell r="A2266" t="str">
            <v>SNR</v>
          </cell>
          <cell r="B2266" t="str">
            <v>Sunflour Railroad, Inc.</v>
          </cell>
        </row>
        <row r="2267">
          <cell r="A2267" t="str">
            <v>SNVX</v>
          </cell>
          <cell r="B2267" t="str">
            <v>Snoqualmie Valley Railroad</v>
          </cell>
        </row>
        <row r="2268">
          <cell r="A2268" t="str">
            <v>SNY</v>
          </cell>
          <cell r="B2268" t="str">
            <v>SMS Rail Lines of New York, LLC</v>
          </cell>
        </row>
        <row r="2269">
          <cell r="A2269" t="str">
            <v>SO</v>
          </cell>
          <cell r="B2269" t="str">
            <v>South Orient Railroad Company, Ltd.</v>
          </cell>
        </row>
        <row r="2270">
          <cell r="A2270" t="str">
            <v>SOCO</v>
          </cell>
          <cell r="B2270" t="str">
            <v>SOCO WESTERN CHEMICAL COMPANY</v>
          </cell>
        </row>
        <row r="2271">
          <cell r="A2271" t="str">
            <v>SOCZ</v>
          </cell>
          <cell r="B2271" t="str">
            <v>Southern Cotton Oil</v>
          </cell>
        </row>
        <row r="2272">
          <cell r="A2272" t="str">
            <v>SOM</v>
          </cell>
          <cell r="B2272" t="str">
            <v>Somerset Railroad Company</v>
          </cell>
        </row>
        <row r="2273">
          <cell r="A2273" t="str">
            <v>SOMX</v>
          </cell>
          <cell r="B2273" t="str">
            <v>State Of Mississippi</v>
          </cell>
        </row>
        <row r="2274">
          <cell r="A2274" t="str">
            <v>SOO</v>
          </cell>
          <cell r="B2274" t="str">
            <v>SOO Line Railroad Company</v>
          </cell>
        </row>
        <row r="2275">
          <cell r="A2275" t="str">
            <v>SOPZ</v>
          </cell>
          <cell r="B2275" t="str">
            <v>Sorg Paper Comany</v>
          </cell>
        </row>
        <row r="2276">
          <cell r="A2276" t="str">
            <v>SOT</v>
          </cell>
          <cell r="B2276" t="str">
            <v>South Omaha Terminal Railway Company</v>
          </cell>
        </row>
        <row r="2277">
          <cell r="A2277" t="str">
            <v>SOU</v>
          </cell>
          <cell r="B2277" t="str">
            <v>SOUTHERN RAILWAY COMPANY</v>
          </cell>
        </row>
        <row r="2278">
          <cell r="A2278" t="str">
            <v>SOWX</v>
          </cell>
          <cell r="B2278" t="str">
            <v>Spirit of Washington</v>
          </cell>
        </row>
        <row r="2279">
          <cell r="A2279" t="str">
            <v>SP</v>
          </cell>
          <cell r="B2279" t="str">
            <v>Southern Pacific Transportation Company</v>
          </cell>
        </row>
        <row r="2280">
          <cell r="A2280" t="str">
            <v>SPBR</v>
          </cell>
          <cell r="B2280" t="str">
            <v>Stockton Public Belt Railroad</v>
          </cell>
        </row>
        <row r="2281">
          <cell r="A2281" t="str">
            <v>SPCC</v>
          </cell>
          <cell r="B2281" t="str">
            <v>Southwestern Portland Cement Co.</v>
          </cell>
        </row>
        <row r="2282">
          <cell r="A2282" t="str">
            <v>SPCX</v>
          </cell>
          <cell r="B2282" t="str">
            <v>Springerville &amp; Coronada Railroad, Lines.</v>
          </cell>
        </row>
        <row r="2283">
          <cell r="A2283" t="str">
            <v>SPCZ</v>
          </cell>
          <cell r="B2283" t="str">
            <v>Scott Paper Company</v>
          </cell>
        </row>
        <row r="2284">
          <cell r="A2284" t="str">
            <v>SPEG</v>
          </cell>
          <cell r="B2284" t="str">
            <v>Spencerville &amp; Elgin Railroad Company</v>
          </cell>
        </row>
        <row r="2285">
          <cell r="A2285" t="str">
            <v>SPEZ</v>
          </cell>
          <cell r="B2285" t="str">
            <v>South Point Ethanol Co.</v>
          </cell>
        </row>
        <row r="2286">
          <cell r="A2286" t="str">
            <v>SPIX</v>
          </cell>
          <cell r="B2286" t="str">
            <v>Spotsylvania County Industrial Park</v>
          </cell>
        </row>
        <row r="2287">
          <cell r="A2287" t="str">
            <v>SPKE</v>
          </cell>
          <cell r="B2287" t="str">
            <v>Signal Peak Energy Corporation</v>
          </cell>
        </row>
        <row r="2288">
          <cell r="A2288" t="str">
            <v>SPNW</v>
          </cell>
          <cell r="B2288" t="str">
            <v>SP News Print Company</v>
          </cell>
        </row>
        <row r="2289">
          <cell r="A2289" t="str">
            <v>SPRV</v>
          </cell>
          <cell r="B2289" t="str">
            <v>Seapac Railroad</v>
          </cell>
        </row>
        <row r="2290">
          <cell r="A2290" t="str">
            <v>SPRX</v>
          </cell>
          <cell r="B2290" t="str">
            <v>SOUTHERN APPALACHIAN RAILWAY MUSEUM</v>
          </cell>
        </row>
        <row r="2291">
          <cell r="A2291" t="str">
            <v>SPSR</v>
          </cell>
          <cell r="B2291" t="str">
            <v>SAN PEDRO &amp; SOUTHWESTERN RAILROAD COMPANY</v>
          </cell>
        </row>
        <row r="2292">
          <cell r="A2292" t="str">
            <v>SPUD</v>
          </cell>
          <cell r="B2292" t="str">
            <v>St. Paul Union Depot Company</v>
          </cell>
        </row>
        <row r="2293">
          <cell r="A2293" t="str">
            <v>SPZ</v>
          </cell>
          <cell r="B2293" t="str">
            <v>State Port</v>
          </cell>
        </row>
        <row r="2294">
          <cell r="A2294" t="str">
            <v>SQUR</v>
          </cell>
          <cell r="B2294" t="str">
            <v>SEQUATCHIE VALLEY RAILROAD</v>
          </cell>
        </row>
        <row r="2295">
          <cell r="A2295" t="str">
            <v>SQVR</v>
          </cell>
          <cell r="B2295" t="str">
            <v>SEQUATCHIE VALLEY RAILROAD</v>
          </cell>
        </row>
        <row r="2296">
          <cell r="A2296" t="str">
            <v>SR</v>
          </cell>
          <cell r="B2296" t="str">
            <v>SOUTHRAIL CORPORATION</v>
          </cell>
        </row>
        <row r="2297">
          <cell r="A2297" t="str">
            <v>SRC</v>
          </cell>
          <cell r="B2297" t="str">
            <v>Strasburg Railroad Company</v>
          </cell>
        </row>
        <row r="2298">
          <cell r="A2298" t="str">
            <v>SRGR</v>
          </cell>
          <cell r="B2298" t="str">
            <v>Saratoga Railroad</v>
          </cell>
        </row>
        <row r="2299">
          <cell r="A2299" t="str">
            <v>SRMZ</v>
          </cell>
          <cell r="B2299" t="str">
            <v>Sun Refining And Marketing</v>
          </cell>
        </row>
        <row r="2300">
          <cell r="A2300" t="str">
            <v>SRN</v>
          </cell>
          <cell r="B2300" t="str">
            <v>Sabine River &amp; Northern Railroad Company</v>
          </cell>
        </row>
        <row r="2301">
          <cell r="A2301" t="str">
            <v>SRNJ</v>
          </cell>
          <cell r="B2301" t="str">
            <v>SOUTHERN RAILWAY OF NEW JERSEY</v>
          </cell>
        </row>
        <row r="2302">
          <cell r="A2302" t="str">
            <v>SRP</v>
          </cell>
          <cell r="B2302" t="str">
            <v>Safe Handling Rail Inc.</v>
          </cell>
        </row>
        <row r="2303">
          <cell r="A2303" t="str">
            <v>SRPX</v>
          </cell>
          <cell r="B2303" t="str">
            <v>South River Railrod Project</v>
          </cell>
        </row>
        <row r="2304">
          <cell r="A2304" t="str">
            <v>SRRR</v>
          </cell>
          <cell r="B2304" t="str">
            <v>SWAN RANCH RAILROAD</v>
          </cell>
        </row>
        <row r="2305">
          <cell r="A2305" t="str">
            <v>SRTC</v>
          </cell>
          <cell r="B2305" t="str">
            <v>Savannah River Terminal Company</v>
          </cell>
        </row>
        <row r="2306">
          <cell r="A2306" t="str">
            <v>SRY</v>
          </cell>
          <cell r="B2306" t="str">
            <v>Southern Railway Of British Columbia Limited</v>
          </cell>
        </row>
        <row r="2307">
          <cell r="A2307" t="str">
            <v>SRYC</v>
          </cell>
          <cell r="B2307" t="str">
            <v>Sierra Railway Company Of California Limited</v>
          </cell>
        </row>
        <row r="2308">
          <cell r="A2308" t="str">
            <v>SS</v>
          </cell>
          <cell r="B2308" t="str">
            <v>Sand Springs Railway Company</v>
          </cell>
        </row>
        <row r="2309">
          <cell r="A2309" t="str">
            <v>SSAM</v>
          </cell>
          <cell r="B2309" t="str">
            <v>SAULT STE. MARIE BRIDGE COMPANY</v>
          </cell>
        </row>
        <row r="2310">
          <cell r="A2310" t="str">
            <v>SSC</v>
          </cell>
          <cell r="B2310" t="str">
            <v>Southern Switching Company</v>
          </cell>
        </row>
        <row r="2311">
          <cell r="A2311" t="str">
            <v>SSDK</v>
          </cell>
          <cell r="B2311" t="str">
            <v>SAVANNAH STATE DOCKS RAILROAD COMPANY</v>
          </cell>
        </row>
        <row r="2312">
          <cell r="A2312" t="str">
            <v>SSDQ</v>
          </cell>
          <cell r="B2312" t="str">
            <v>ST CHARLES IND PARK</v>
          </cell>
        </row>
        <row r="2313">
          <cell r="A2313" t="str">
            <v>SSFL</v>
          </cell>
          <cell r="B2313" t="str">
            <v>South San Francisco Livestock Hauling Company</v>
          </cell>
        </row>
        <row r="2314">
          <cell r="A2314" t="str">
            <v>SSHV</v>
          </cell>
          <cell r="B2314" t="str">
            <v>Seaside Holdings, Inc.</v>
          </cell>
        </row>
        <row r="2315">
          <cell r="A2315" t="str">
            <v>SSIX</v>
          </cell>
          <cell r="B2315" t="str">
            <v>South East Shortline, Incorporated</v>
          </cell>
        </row>
        <row r="2316">
          <cell r="A2316" t="str">
            <v>SSL</v>
          </cell>
          <cell r="B2316" t="str">
            <v>SKANEATELES SHORT LINE RAILROAD</v>
          </cell>
        </row>
        <row r="2317">
          <cell r="A2317" t="str">
            <v>SSLV</v>
          </cell>
          <cell r="B2317" t="str">
            <v>Southern San Luis Valley Railroad Company</v>
          </cell>
        </row>
        <row r="2318">
          <cell r="A2318" t="str">
            <v>SSM</v>
          </cell>
          <cell r="B2318" t="str">
            <v>Sault Saint Marie Bridge Company       (use Code SSAM)</v>
          </cell>
        </row>
        <row r="2319">
          <cell r="A2319" t="str">
            <v>SSMJ</v>
          </cell>
          <cell r="B2319" t="str">
            <v>STONE SMURFIT</v>
          </cell>
        </row>
        <row r="2320">
          <cell r="A2320" t="str">
            <v>SSMR</v>
          </cell>
          <cell r="B2320" t="str">
            <v>Sunshine Mills Railroad</v>
          </cell>
        </row>
        <row r="2321">
          <cell r="A2321" t="str">
            <v>SSOR</v>
          </cell>
          <cell r="B2321" t="str">
            <v>Sisseton Southern Railway Co.</v>
          </cell>
        </row>
        <row r="2322">
          <cell r="A2322" t="str">
            <v>SSR</v>
          </cell>
          <cell r="B2322" t="str">
            <v>S&amp;S Shortline Railroad</v>
          </cell>
        </row>
        <row r="2323">
          <cell r="A2323" t="str">
            <v>SSRR</v>
          </cell>
          <cell r="B2323" t="str">
            <v>Sacramento Southern Railroad</v>
          </cell>
        </row>
        <row r="2324">
          <cell r="A2324" t="str">
            <v>SSRX</v>
          </cell>
          <cell r="B2324" t="str">
            <v>San Saba Railway Partners</v>
          </cell>
        </row>
        <row r="2325">
          <cell r="A2325" t="str">
            <v>SSS</v>
          </cell>
          <cell r="B2325" t="str">
            <v>Stewart Southern Railway Inc.</v>
          </cell>
        </row>
        <row r="2326">
          <cell r="A2326" t="str">
            <v>SSW</v>
          </cell>
          <cell r="B2326" t="str">
            <v>ST. LOUIS SOUTHWESTERN RAILWAY CO.</v>
          </cell>
        </row>
        <row r="2327">
          <cell r="A2327" t="str">
            <v>SSWN</v>
          </cell>
          <cell r="B2327" t="str">
            <v>Southern Pacific, Chicago-St. Louis Corp.(merged With UP 7/9</v>
          </cell>
        </row>
        <row r="2328">
          <cell r="A2328" t="str">
            <v>ST</v>
          </cell>
          <cell r="B2328" t="str">
            <v>SPRINGFIELD TERMINAL RAILWAY COMPANY -- VERMONT</v>
          </cell>
        </row>
        <row r="2329">
          <cell r="A2329" t="str">
            <v>STC</v>
          </cell>
          <cell r="B2329" t="str">
            <v>Simpson Timber Company</v>
          </cell>
        </row>
        <row r="2330">
          <cell r="A2330" t="str">
            <v>STCZ</v>
          </cell>
          <cell r="B2330" t="str">
            <v>Stauffer Chemical Co.</v>
          </cell>
        </row>
        <row r="2331">
          <cell r="A2331" t="str">
            <v>STE</v>
          </cell>
          <cell r="B2331" t="str">
            <v>Stockton Terminal &amp; Eastern Railroad</v>
          </cell>
        </row>
        <row r="2332">
          <cell r="A2332" t="str">
            <v>STGZ</v>
          </cell>
          <cell r="B2332" t="str">
            <v>Stephens Graphics</v>
          </cell>
        </row>
        <row r="2333">
          <cell r="A2333" t="str">
            <v>STIC</v>
          </cell>
          <cell r="B2333" t="str">
            <v>STIC Industry/Company</v>
          </cell>
        </row>
        <row r="2334">
          <cell r="A2334" t="str">
            <v>STJX</v>
          </cell>
          <cell r="B2334" t="str">
            <v>SMS Penn Jersey Rail Line</v>
          </cell>
        </row>
        <row r="2335">
          <cell r="A2335" t="str">
            <v>STLH</v>
          </cell>
          <cell r="B2335" t="str">
            <v>St. Lawrence &amp; Hudson Railway Company Limited</v>
          </cell>
        </row>
        <row r="2336">
          <cell r="A2336" t="str">
            <v>STLM</v>
          </cell>
          <cell r="B2336" t="str">
            <v>METRO</v>
          </cell>
        </row>
        <row r="2337">
          <cell r="A2337" t="str">
            <v>STLV</v>
          </cell>
          <cell r="B2337" t="str">
            <v>Stimson Lumber</v>
          </cell>
        </row>
        <row r="2338">
          <cell r="A2338" t="str">
            <v>STLZ</v>
          </cell>
          <cell r="B2338" t="str">
            <v>Salt Lake City Corporation</v>
          </cell>
        </row>
        <row r="2339">
          <cell r="A2339" t="str">
            <v>STMA</v>
          </cell>
          <cell r="B2339" t="str">
            <v>St. Maries River Railroad Company</v>
          </cell>
        </row>
        <row r="2340">
          <cell r="A2340" t="str">
            <v>STMX</v>
          </cell>
          <cell r="B2340" t="str">
            <v>State Museum</v>
          </cell>
        </row>
        <row r="2341">
          <cell r="A2341" t="str">
            <v>STNX</v>
          </cell>
          <cell r="B2341" t="str">
            <v>Steamtown National Park</v>
          </cell>
        </row>
        <row r="2342">
          <cell r="A2342" t="str">
            <v>STPX</v>
          </cell>
          <cell r="B2342" t="str">
            <v>South Texas Project Railroad</v>
          </cell>
        </row>
        <row r="2343">
          <cell r="A2343" t="str">
            <v>STPZ</v>
          </cell>
          <cell r="B2343" t="str">
            <v xml:space="preserve">Santee Cooper </v>
          </cell>
        </row>
        <row r="2344">
          <cell r="A2344" t="str">
            <v>STR</v>
          </cell>
          <cell r="B2344" t="str">
            <v>Shawnee Terminal Railway Company</v>
          </cell>
        </row>
        <row r="2345">
          <cell r="A2345" t="str">
            <v>STRT</v>
          </cell>
          <cell r="B2345" t="str">
            <v>Stewartstown Railroad Company</v>
          </cell>
        </row>
        <row r="2346">
          <cell r="A2346" t="str">
            <v>STRX</v>
          </cell>
          <cell r="B2346" t="str">
            <v>State University Railroad</v>
          </cell>
        </row>
        <row r="2347">
          <cell r="A2347" t="str">
            <v>STS</v>
          </cell>
          <cell r="B2347" t="str">
            <v>Santa Teresa Southern Railroad, LLC</v>
          </cell>
        </row>
        <row r="2348">
          <cell r="A2348" t="str">
            <v>SUAB</v>
          </cell>
          <cell r="B2348" t="str">
            <v>Southern Alabama Railroad Company, Incorporated</v>
          </cell>
        </row>
        <row r="2349">
          <cell r="A2349" t="str">
            <v>SUB</v>
          </cell>
          <cell r="B2349" t="str">
            <v>State Subsidy</v>
          </cell>
        </row>
        <row r="2350">
          <cell r="A2350" t="str">
            <v>SUN</v>
          </cell>
          <cell r="B2350" t="str">
            <v>Sunset Railway Company</v>
          </cell>
        </row>
        <row r="2351">
          <cell r="A2351" t="str">
            <v>SUVX</v>
          </cell>
          <cell r="B2351" t="str">
            <v>Sumpter Valley Railroad</v>
          </cell>
        </row>
        <row r="2352">
          <cell r="A2352" t="str">
            <v>SV</v>
          </cell>
          <cell r="B2352" t="str">
            <v>Shenandoah Valley Railroad</v>
          </cell>
        </row>
        <row r="2353">
          <cell r="A2353" t="str">
            <v>SVI</v>
          </cell>
          <cell r="B2353" t="str">
            <v>Southern Railway of Vancouver Island Limited</v>
          </cell>
        </row>
        <row r="2354">
          <cell r="A2354" t="str">
            <v>SVIL</v>
          </cell>
          <cell r="B2354" t="str">
            <v>Saltville Railroad Company</v>
          </cell>
        </row>
        <row r="2355">
          <cell r="A2355" t="str">
            <v>SVIZ</v>
          </cell>
          <cell r="B2355" t="str">
            <v>Shelbyville Industrial Railroad</v>
          </cell>
        </row>
        <row r="2356">
          <cell r="A2356" t="str">
            <v>SVRR</v>
          </cell>
          <cell r="B2356" t="str">
            <v>Shamokin Valley Railroad Company</v>
          </cell>
        </row>
        <row r="2357">
          <cell r="A2357" t="str">
            <v>SVRX</v>
          </cell>
          <cell r="B2357" t="str">
            <v>Shiawassee Valley Railroad</v>
          </cell>
        </row>
        <row r="2358">
          <cell r="A2358" t="str">
            <v>SVTX</v>
          </cell>
          <cell r="B2358" t="str">
            <v>Seaview Transportation Co., Inc.</v>
          </cell>
        </row>
        <row r="2359">
          <cell r="A2359" t="str">
            <v>SW</v>
          </cell>
          <cell r="B2359" t="str">
            <v>SOUTHWESTERN RAILROAD COMPANY, INC.</v>
          </cell>
        </row>
        <row r="2360">
          <cell r="A2360" t="str">
            <v>SWCX</v>
          </cell>
          <cell r="B2360" t="str">
            <v>Sweetwater Central Railroad</v>
          </cell>
        </row>
        <row r="2361">
          <cell r="A2361" t="str">
            <v>SWEP</v>
          </cell>
          <cell r="B2361" t="str">
            <v>SWEP Industry/Company</v>
          </cell>
        </row>
        <row r="2362">
          <cell r="A2362" t="str">
            <v>SWGR</v>
          </cell>
          <cell r="B2362" t="str">
            <v>Seagraves, Whiteface &amp; Lubbock Railroad Company</v>
          </cell>
        </row>
        <row r="2363">
          <cell r="A2363" t="str">
            <v>SWGX</v>
          </cell>
          <cell r="B2363" t="str">
            <v>Southwest Georgia Railroad Excursion Authority</v>
          </cell>
        </row>
        <row r="2364">
          <cell r="A2364" t="str">
            <v>SWIZ</v>
          </cell>
          <cell r="B2364" t="str">
            <v>Super Wood Inc.</v>
          </cell>
        </row>
        <row r="2365">
          <cell r="A2365" t="str">
            <v>SWKR</v>
          </cell>
          <cell r="B2365" t="str">
            <v>SAN PEDRO &amp; SOUTHWESTERN RAILWAY COMPANY</v>
          </cell>
        </row>
        <row r="2366">
          <cell r="A2366" t="str">
            <v>SWMZ</v>
          </cell>
          <cell r="B2366" t="str">
            <v>SOUTHWIND MARITIME RIVER PORT</v>
          </cell>
        </row>
        <row r="2367">
          <cell r="A2367" t="str">
            <v>SWP</v>
          </cell>
          <cell r="B2367" t="str">
            <v>Southwest Pennsylvania Railroad Company</v>
          </cell>
        </row>
        <row r="2368">
          <cell r="A2368" t="str">
            <v>SWRR</v>
          </cell>
          <cell r="B2368" t="str">
            <v>Southwestern Railroad</v>
          </cell>
        </row>
        <row r="2369">
          <cell r="A2369" t="str">
            <v>SWSX</v>
          </cell>
          <cell r="B2369" t="str">
            <v>Stillwater And St. Paul Railroad</v>
          </cell>
        </row>
        <row r="2370">
          <cell r="A2370" t="str">
            <v>SYPD</v>
          </cell>
          <cell r="B2370" t="str">
            <v>Sacramento-Yolo Port District Belt Railroad</v>
          </cell>
        </row>
        <row r="2371">
          <cell r="A2371" t="str">
            <v>SYSI</v>
          </cell>
          <cell r="B2371" t="str">
            <v>Savage Yard Services, Inc.</v>
          </cell>
        </row>
        <row r="2372">
          <cell r="A2372" t="str">
            <v>TAFZ</v>
          </cell>
          <cell r="B2372" t="str">
            <v>Tatman AFB</v>
          </cell>
        </row>
        <row r="2373">
          <cell r="A2373" t="str">
            <v>TAG</v>
          </cell>
          <cell r="B2373" t="str">
            <v>Tennessee, Alabama &amp; Georgia Railway Company</v>
          </cell>
        </row>
        <row r="2374">
          <cell r="A2374" t="str">
            <v>TAMX</v>
          </cell>
          <cell r="B2374" t="str">
            <v>TransitAmerica, LLC</v>
          </cell>
        </row>
        <row r="2375">
          <cell r="A2375" t="str">
            <v>TAP</v>
          </cell>
          <cell r="B2375" t="str">
            <v>T AND P RAILWAY, INC.</v>
          </cell>
        </row>
        <row r="2376">
          <cell r="A2376" t="str">
            <v>TARX</v>
          </cell>
          <cell r="B2376" t="str">
            <v>Tarantula Railroad Company</v>
          </cell>
        </row>
        <row r="2377">
          <cell r="A2377" t="str">
            <v>TASD</v>
          </cell>
          <cell r="B2377" t="str">
            <v>Terminal Railway Alabama State Docks</v>
          </cell>
        </row>
        <row r="2378">
          <cell r="A2378" t="str">
            <v>TAW</v>
          </cell>
          <cell r="B2378" t="str">
            <v>Toledo, Angola And Western Railway Co.</v>
          </cell>
        </row>
        <row r="2379">
          <cell r="A2379" t="str">
            <v>TB</v>
          </cell>
          <cell r="B2379" t="str">
            <v>Twin Branch Railroad Company</v>
          </cell>
        </row>
        <row r="2380">
          <cell r="A2380" t="str">
            <v>TBB</v>
          </cell>
          <cell r="B2380" t="str">
            <v>Taylor &amp; Brewer</v>
          </cell>
        </row>
        <row r="2381">
          <cell r="A2381" t="str">
            <v>TBCZ</v>
          </cell>
          <cell r="B2381" t="str">
            <v>Tire &amp; Battery Corp.</v>
          </cell>
        </row>
        <row r="2382">
          <cell r="A2382" t="str">
            <v>TBER</v>
          </cell>
          <cell r="B2382" t="str">
            <v>Terre Haute Brazil &amp; Eastern Railroad</v>
          </cell>
        </row>
        <row r="2383">
          <cell r="A2383" t="str">
            <v>TBFR</v>
          </cell>
          <cell r="B2383" t="str">
            <v>Transdistribution Brookfield Railroad LLC</v>
          </cell>
        </row>
        <row r="2384">
          <cell r="A2384" t="str">
            <v>TBIQ</v>
          </cell>
          <cell r="B2384" t="str">
            <v>TURNBERRY INDUSTRIAL PARK</v>
          </cell>
        </row>
        <row r="2385">
          <cell r="A2385" t="str">
            <v>TBQQ</v>
          </cell>
          <cell r="B2385" t="str">
            <v>THOMAS BETTS</v>
          </cell>
        </row>
        <row r="2386">
          <cell r="A2386" t="str">
            <v>TBRY</v>
          </cell>
          <cell r="B2386" t="str">
            <v>Thermal Belt Railway</v>
          </cell>
        </row>
        <row r="2387">
          <cell r="A2387" t="str">
            <v>TC</v>
          </cell>
          <cell r="B2387" t="str">
            <v>Temple &amp; Central Texas Railway, Inc.</v>
          </cell>
        </row>
        <row r="2388">
          <cell r="A2388" t="str">
            <v>TCB</v>
          </cell>
          <cell r="B2388" t="str">
            <v>Texas Central Business Lines Corp</v>
          </cell>
        </row>
        <row r="2389">
          <cell r="A2389" t="str">
            <v>TCC</v>
          </cell>
          <cell r="B2389" t="str">
            <v>TEXAS TRANSPORTATION COMPANY</v>
          </cell>
        </row>
        <row r="2390">
          <cell r="A2390" t="str">
            <v>TCCO</v>
          </cell>
          <cell r="B2390" t="str">
            <v>Tidewater Construction Co.</v>
          </cell>
        </row>
        <row r="2391">
          <cell r="A2391" t="str">
            <v>TCCX</v>
          </cell>
          <cell r="B2391" t="str">
            <v>Tri-county Commuter Rail Authority</v>
          </cell>
        </row>
        <row r="2392">
          <cell r="A2392" t="str">
            <v>TCCZ</v>
          </cell>
          <cell r="B2392" t="str">
            <v>Trekker Chemical Company</v>
          </cell>
        </row>
        <row r="2393">
          <cell r="A2393" t="str">
            <v>TCG</v>
          </cell>
          <cell r="B2393" t="str">
            <v>Tucson, Cornelia &amp; Gila Bend Railroad Company</v>
          </cell>
        </row>
        <row r="2394">
          <cell r="A2394" t="str">
            <v>TCKR</v>
          </cell>
          <cell r="B2394" t="str">
            <v>Turtle Creek Industrial Railroad, Incorporated</v>
          </cell>
        </row>
        <row r="2395">
          <cell r="A2395" t="str">
            <v>TCNX</v>
          </cell>
          <cell r="B2395" t="str">
            <v>Tri-County Rail Constructors</v>
          </cell>
        </row>
        <row r="2396">
          <cell r="A2396" t="str">
            <v>TCP</v>
          </cell>
          <cell r="B2396" t="str">
            <v>Transco Corporation</v>
          </cell>
        </row>
        <row r="2397">
          <cell r="A2397" t="str">
            <v>TCRM</v>
          </cell>
          <cell r="B2397" t="str">
            <v>Tennessee Central Railway Museum</v>
          </cell>
        </row>
        <row r="2398">
          <cell r="A2398" t="str">
            <v>TCRO</v>
          </cell>
          <cell r="B2398" t="str">
            <v>THREE COUNTY COMMUTER RAIL ORGAN</v>
          </cell>
        </row>
        <row r="2399">
          <cell r="A2399" t="str">
            <v>TCRV</v>
          </cell>
          <cell r="B2399" t="str">
            <v>Tri-City Railcar Repair</v>
          </cell>
        </row>
        <row r="2400">
          <cell r="A2400" t="str">
            <v>TCRX</v>
          </cell>
          <cell r="B2400" t="str">
            <v>TIOGA CENTRAL RAILROAD</v>
          </cell>
        </row>
        <row r="2401">
          <cell r="A2401" t="str">
            <v>TCRY</v>
          </cell>
          <cell r="B2401" t="str">
            <v>Tri-City Railroad Company</v>
          </cell>
        </row>
        <row r="2402">
          <cell r="A2402" t="str">
            <v>TCRZ</v>
          </cell>
          <cell r="B2402" t="str">
            <v>Tri-City Regional Port District</v>
          </cell>
        </row>
        <row r="2403">
          <cell r="A2403" t="str">
            <v>TCSX</v>
          </cell>
          <cell r="B2403" t="str">
            <v>TRANSICSO RAIL SERVICES COMPANY</v>
          </cell>
        </row>
        <row r="2404">
          <cell r="A2404" t="str">
            <v>TCT</v>
          </cell>
          <cell r="B2404" t="str">
            <v>Texas City Terminal Railway Company</v>
          </cell>
        </row>
        <row r="2405">
          <cell r="A2405" t="str">
            <v>TCWR</v>
          </cell>
          <cell r="B2405" t="str">
            <v>Twin City &amp; Western Railroad</v>
          </cell>
        </row>
        <row r="2406">
          <cell r="A2406" t="str">
            <v>TCZ</v>
          </cell>
          <cell r="B2406" t="str">
            <v>TEXACO CHEMICAL</v>
          </cell>
        </row>
        <row r="2407">
          <cell r="A2407" t="str">
            <v>TE</v>
          </cell>
          <cell r="B2407" t="str">
            <v>Tacoma Eastern Railway Company</v>
          </cell>
        </row>
        <row r="2408">
          <cell r="A2408" t="str">
            <v>TECX</v>
          </cell>
          <cell r="B2408" t="str">
            <v>Tennessee Central Railroad</v>
          </cell>
        </row>
        <row r="2409">
          <cell r="A2409" t="str">
            <v>TEFZ</v>
          </cell>
          <cell r="B2409" t="str">
            <v>Tennessee Farmers CO-OP</v>
          </cell>
        </row>
        <row r="2410">
          <cell r="A2410" t="str">
            <v>TELX</v>
          </cell>
          <cell r="B2410" t="str">
            <v>TEXAS LIMITED</v>
          </cell>
        </row>
        <row r="2411">
          <cell r="A2411" t="str">
            <v>TENN</v>
          </cell>
          <cell r="B2411" t="str">
            <v>TENNESSEE RAILROAD COMPANY</v>
          </cell>
        </row>
        <row r="2412">
          <cell r="A2412" t="str">
            <v>TERX</v>
          </cell>
          <cell r="B2412" t="str">
            <v>Tulsa Electric Railroad</v>
          </cell>
        </row>
        <row r="2413">
          <cell r="A2413" t="str">
            <v>TES</v>
          </cell>
          <cell r="B2413" t="str">
            <v>Texas Electric Service Co</v>
          </cell>
        </row>
        <row r="2414">
          <cell r="A2414" t="str">
            <v>TESR</v>
          </cell>
          <cell r="B2414" t="str">
            <v>Texas &amp; Eastern Railroad, LLC.</v>
          </cell>
        </row>
        <row r="2415">
          <cell r="A2415" t="str">
            <v>TEST</v>
          </cell>
          <cell r="B2415" t="str">
            <v>TEST RAILROAD</v>
          </cell>
        </row>
        <row r="2416">
          <cell r="A2416" t="str">
            <v>TEVR</v>
          </cell>
          <cell r="B2416" t="str">
            <v>Tavares, Eustis &amp; Gulf Railroad</v>
          </cell>
        </row>
        <row r="2417">
          <cell r="A2417" t="str">
            <v>TEX</v>
          </cell>
          <cell r="B2417" t="str">
            <v>Texaco, Inc.</v>
          </cell>
        </row>
        <row r="2418">
          <cell r="A2418" t="str">
            <v>TEXC</v>
          </cell>
          <cell r="B2418" t="str">
            <v>Texas Central Railroad Company</v>
          </cell>
        </row>
        <row r="2419">
          <cell r="A2419" t="str">
            <v>TEXR</v>
          </cell>
          <cell r="B2419" t="str">
            <v>Tex Rail</v>
          </cell>
        </row>
        <row r="2420">
          <cell r="A2420" t="str">
            <v>TEXU</v>
          </cell>
          <cell r="B2420" t="str">
            <v>Texas Utilities General Co</v>
          </cell>
        </row>
        <row r="2421">
          <cell r="A2421" t="str">
            <v>TFM</v>
          </cell>
          <cell r="B2421" t="str">
            <v>Kansas City Southern de Mecixo S A de C V</v>
          </cell>
        </row>
        <row r="2422">
          <cell r="A2422" t="str">
            <v>TFQQ</v>
          </cell>
          <cell r="B2422" t="str">
            <v>TRANSFLOW</v>
          </cell>
        </row>
        <row r="2423">
          <cell r="A2423" t="str">
            <v>TGQQ</v>
          </cell>
          <cell r="B2423" t="str">
            <v>TRANS - GLOBAL</v>
          </cell>
        </row>
        <row r="2424">
          <cell r="A2424" t="str">
            <v>THAZ</v>
          </cell>
          <cell r="B2424" t="str">
            <v>Thompson Hardwood</v>
          </cell>
        </row>
        <row r="2425">
          <cell r="A2425" t="str">
            <v>THEA</v>
          </cell>
          <cell r="B2425" t="str">
            <v>Tampa-Hillsborough Couty Expressway Authority</v>
          </cell>
        </row>
        <row r="2426">
          <cell r="A2426" t="str">
            <v>THRX</v>
          </cell>
          <cell r="B2426" t="str">
            <v>Tennessee Holston Railway</v>
          </cell>
        </row>
        <row r="2427">
          <cell r="A2427" t="str">
            <v>TIBR</v>
          </cell>
          <cell r="B2427" t="str">
            <v>Timberrock Railroad Company, LLC</v>
          </cell>
        </row>
        <row r="2428">
          <cell r="A2428" t="str">
            <v>TIIX</v>
          </cell>
          <cell r="B2428" t="str">
            <v>TRINITY INDUSTRIES, INC.</v>
          </cell>
        </row>
        <row r="2429">
          <cell r="A2429" t="str">
            <v>TINZ</v>
          </cell>
          <cell r="B2429" t="str">
            <v>Trane Industry</v>
          </cell>
        </row>
        <row r="2430">
          <cell r="A2430" t="str">
            <v>TIOC</v>
          </cell>
          <cell r="B2430" t="str">
            <v>Tioga Central Railroad</v>
          </cell>
        </row>
        <row r="2431">
          <cell r="A2431" t="str">
            <v>TIPP</v>
          </cell>
          <cell r="B2431" t="str">
            <v>Tippecanoe Railroad</v>
          </cell>
        </row>
        <row r="2432">
          <cell r="A2432" t="str">
            <v>TIPZ</v>
          </cell>
          <cell r="B2432" t="str">
            <v>TEMPLE INDUSTRIAL PARK</v>
          </cell>
        </row>
        <row r="2433">
          <cell r="A2433" t="str">
            <v>TIRL</v>
          </cell>
          <cell r="B2433" t="str">
            <v>Tonawanda Island Railroad Incorporated</v>
          </cell>
        </row>
        <row r="2434">
          <cell r="A2434" t="str">
            <v>TISH</v>
          </cell>
          <cell r="B2434" t="str">
            <v>TISHOMINGO RAILROAD COMPANY, INC.</v>
          </cell>
        </row>
        <row r="2435">
          <cell r="A2435" t="str">
            <v>TISZ</v>
          </cell>
          <cell r="B2435" t="str">
            <v>Toll Integrated Systems</v>
          </cell>
        </row>
        <row r="2436">
          <cell r="A2436" t="str">
            <v>TKEN</v>
          </cell>
          <cell r="B2436" t="str">
            <v>TENNKEN RAILROAD COMPANY, INC.</v>
          </cell>
        </row>
        <row r="2437">
          <cell r="A2437" t="str">
            <v>TLBZ</v>
          </cell>
          <cell r="B2437" t="str">
            <v>TR-ISLAND DISTRIBUTORS</v>
          </cell>
        </row>
        <row r="2438">
          <cell r="A2438" t="str">
            <v>TLCP</v>
          </cell>
          <cell r="B2438" t="str">
            <v>Toledo-Lucas County Port Authority</v>
          </cell>
        </row>
        <row r="2439">
          <cell r="A2439" t="str">
            <v>TLE</v>
          </cell>
          <cell r="B2439" t="str">
            <v>Toledo, Lake Erie and Western Railway</v>
          </cell>
        </row>
        <row r="2440">
          <cell r="A2440" t="str">
            <v>TLEW</v>
          </cell>
          <cell r="B2440" t="str">
            <v>Toledo Lake Erie &amp; Western Railroad</v>
          </cell>
        </row>
        <row r="2441">
          <cell r="A2441" t="str">
            <v>TM</v>
          </cell>
          <cell r="B2441" t="str">
            <v>Texas Mexican Railway Company</v>
          </cell>
        </row>
        <row r="2442">
          <cell r="A2442" t="str">
            <v>TMBL</v>
          </cell>
          <cell r="B2442" t="str">
            <v>Tacoma Municipal Belt Line Railway</v>
          </cell>
        </row>
        <row r="2443">
          <cell r="A2443" t="str">
            <v>TMEV</v>
          </cell>
          <cell r="B2443" t="str">
            <v>Tri-Met Westside Express Service</v>
          </cell>
        </row>
        <row r="2444">
          <cell r="A2444" t="str">
            <v>TMIZ</v>
          </cell>
          <cell r="B2444" t="str">
            <v>Tilden Mine</v>
          </cell>
        </row>
        <row r="2445">
          <cell r="A2445" t="str">
            <v>TMLL</v>
          </cell>
          <cell r="B2445" t="str">
            <v>TOWANDA-MONROETON SHIPPERS LIFELINE, INC.</v>
          </cell>
        </row>
        <row r="2446">
          <cell r="A2446" t="str">
            <v>TMNY</v>
          </cell>
          <cell r="B2446" t="str">
            <v>Trolley Museum of New York</v>
          </cell>
        </row>
        <row r="2447">
          <cell r="A2447" t="str">
            <v>TMPX</v>
          </cell>
          <cell r="B2447" t="str">
            <v>Texas Municipal Power Association</v>
          </cell>
        </row>
        <row r="2448">
          <cell r="A2448" t="str">
            <v>TMSL</v>
          </cell>
          <cell r="B2448" t="str">
            <v>TOWANDA MONROETON SHIPPERS LIFELINE, INC</v>
          </cell>
        </row>
        <row r="2449">
          <cell r="A2449" t="str">
            <v>TMSS</v>
          </cell>
          <cell r="B2449" t="str">
            <v>TOWANDA MONROETON SHIPPERS LIFELINE, INC.</v>
          </cell>
        </row>
        <row r="2450">
          <cell r="A2450" t="str">
            <v>TMTZ</v>
          </cell>
          <cell r="B2450" t="str">
            <v>Tioga Marine Terminal</v>
          </cell>
        </row>
        <row r="2451">
          <cell r="A2451" t="str">
            <v>TMWZ</v>
          </cell>
          <cell r="B2451" t="str">
            <v>Terminal Marine - Wilmington</v>
          </cell>
        </row>
        <row r="2452">
          <cell r="A2452" t="str">
            <v>TMZ</v>
          </cell>
          <cell r="B2452" t="str">
            <v>Tindle Mills</v>
          </cell>
        </row>
        <row r="2453">
          <cell r="A2453" t="str">
            <v>TN</v>
          </cell>
          <cell r="B2453" t="str">
            <v>Texas &amp; Northern Railway Company</v>
          </cell>
        </row>
        <row r="2454">
          <cell r="A2454" t="str">
            <v>TNER</v>
          </cell>
          <cell r="B2454" t="str">
            <v>Texas Northeastern Division--Mid-Michigan Railroad</v>
          </cell>
        </row>
        <row r="2455">
          <cell r="A2455" t="str">
            <v>TNHR</v>
          </cell>
          <cell r="B2455" t="str">
            <v>Three Notch Railroad</v>
          </cell>
        </row>
        <row r="2456">
          <cell r="A2456" t="str">
            <v>TNM</v>
          </cell>
          <cell r="B2456" t="str">
            <v>Texas &amp; New Mexico Railway Company</v>
          </cell>
        </row>
        <row r="2457">
          <cell r="A2457" t="str">
            <v>TNMR</v>
          </cell>
          <cell r="B2457" t="str">
            <v>TEXAS &amp; NEW MEXICO RAILWAY -- WATCO</v>
          </cell>
        </row>
        <row r="2458">
          <cell r="A2458" t="str">
            <v>TNOX</v>
          </cell>
          <cell r="B2458" t="str">
            <v>Texas North Orient Railroad</v>
          </cell>
        </row>
        <row r="2459">
          <cell r="A2459" t="str">
            <v>TNR</v>
          </cell>
          <cell r="B2459" t="str">
            <v>TENNRAIL CORPORATION DIVISION OF KANSAS CITY SOUTHERN RAILWAY CO</v>
          </cell>
        </row>
        <row r="2460">
          <cell r="A2460" t="str">
            <v>TNTX</v>
          </cell>
          <cell r="B2460" t="str">
            <v>Tyner Terminal Railway Company</v>
          </cell>
        </row>
        <row r="2461">
          <cell r="A2461" t="str">
            <v>TOCZ</v>
          </cell>
          <cell r="B2461" t="str">
            <v>Tocca Casket Company</v>
          </cell>
        </row>
        <row r="2462">
          <cell r="A2462" t="str">
            <v>TOE</v>
          </cell>
          <cell r="B2462" t="str">
            <v>Texas, Oklahoma &amp; Eastern RR Co</v>
          </cell>
        </row>
        <row r="2463">
          <cell r="A2463" t="str">
            <v>TOHX</v>
          </cell>
          <cell r="B2463" t="str">
            <v>Tennessee Overhill Heritage Association</v>
          </cell>
        </row>
        <row r="2464">
          <cell r="A2464" t="str">
            <v>TOMZ</v>
          </cell>
          <cell r="B2464" t="str">
            <v>Trader''s Oil Mill</v>
          </cell>
        </row>
        <row r="2465">
          <cell r="A2465" t="str">
            <v>TOV</v>
          </cell>
          <cell r="B2465" t="str">
            <v>Tooele Valley Railway Company</v>
          </cell>
        </row>
        <row r="2466">
          <cell r="A2466" t="str">
            <v>TP</v>
          </cell>
          <cell r="B2466" t="str">
            <v>Texas And Pacific Railway</v>
          </cell>
        </row>
        <row r="2467">
          <cell r="A2467" t="str">
            <v>TPIJ</v>
          </cell>
          <cell r="B2467" t="str">
            <v>TEMPLE INDUSTRY</v>
          </cell>
        </row>
        <row r="2468">
          <cell r="A2468" t="str">
            <v>TPMO</v>
          </cell>
          <cell r="B2468" t="str">
            <v>TriMet Portland-Milwaukee-Orange Line</v>
          </cell>
        </row>
        <row r="2469">
          <cell r="A2469" t="str">
            <v>TPMP</v>
          </cell>
          <cell r="B2469" t="str">
            <v>TX Pac-Mo Pac. Term RR Of New Orleans</v>
          </cell>
        </row>
        <row r="2470">
          <cell r="A2470" t="str">
            <v>TPR</v>
          </cell>
          <cell r="B2470" t="str">
            <v>Tradepoint Rail, LLC</v>
          </cell>
        </row>
        <row r="2471">
          <cell r="A2471" t="str">
            <v>TPT</v>
          </cell>
          <cell r="B2471" t="str">
            <v>Trenton-Princeton Traction Company</v>
          </cell>
        </row>
        <row r="2472">
          <cell r="A2472" t="str">
            <v>TPW</v>
          </cell>
          <cell r="B2472" t="str">
            <v>Toledo, Peoria &amp; Western Railway Corporation</v>
          </cell>
        </row>
        <row r="2473">
          <cell r="A2473" t="str">
            <v>TR</v>
          </cell>
          <cell r="B2473" t="str">
            <v>Tomahawk Railway, L.P.</v>
          </cell>
        </row>
        <row r="2474">
          <cell r="A2474" t="str">
            <v>TRAV</v>
          </cell>
          <cell r="B2474" t="str">
            <v>Tri Rail Association</v>
          </cell>
        </row>
        <row r="2475">
          <cell r="A2475" t="str">
            <v>TRC</v>
          </cell>
          <cell r="B2475" t="str">
            <v>Trona Railway Company</v>
          </cell>
        </row>
        <row r="2476">
          <cell r="A2476" t="str">
            <v>TRCZ</v>
          </cell>
          <cell r="B2476" t="str">
            <v>Truitt Brothers Cannery</v>
          </cell>
        </row>
        <row r="2477">
          <cell r="A2477" t="str">
            <v>TRE</v>
          </cell>
          <cell r="B2477" t="str">
            <v>TRINITY RAILWAY EXPRESS</v>
          </cell>
        </row>
        <row r="2478">
          <cell r="A2478" t="str">
            <v>TREX</v>
          </cell>
          <cell r="B2478" t="str">
            <v>TRINITY RAILWAY EXPRESS</v>
          </cell>
        </row>
        <row r="2479">
          <cell r="A2479" t="str">
            <v>TRIC</v>
          </cell>
          <cell r="B2479" t="str">
            <v>Tahoe Reno Industrial Center</v>
          </cell>
        </row>
        <row r="2480">
          <cell r="A2480" t="str">
            <v>TRIN</v>
          </cell>
          <cell r="B2480" t="str">
            <v>Trinidad Railway, Incorporated</v>
          </cell>
        </row>
        <row r="2481">
          <cell r="A2481" t="str">
            <v>TRMW</v>
          </cell>
          <cell r="B2481" t="str">
            <v>TACOMA RAIL MOUNTAIN DIVISION</v>
          </cell>
        </row>
        <row r="2482">
          <cell r="A2482" t="str">
            <v>TRMX</v>
          </cell>
          <cell r="B2482" t="str">
            <v>TACOMA RAIL MOUNTAIN DIVISION</v>
          </cell>
        </row>
        <row r="2483">
          <cell r="A2483" t="str">
            <v>TRR</v>
          </cell>
          <cell r="B2483" t="str">
            <v>Thunder Rail Ltd.</v>
          </cell>
        </row>
        <row r="2484">
          <cell r="A2484" t="str">
            <v>TRRA</v>
          </cell>
          <cell r="B2484" t="str">
            <v>Terminal Railroad Association Of St. Louis</v>
          </cell>
        </row>
        <row r="2485">
          <cell r="A2485" t="str">
            <v>TRRJ</v>
          </cell>
          <cell r="B2485" t="str">
            <v>Transco Railcar Repair, Inc.</v>
          </cell>
        </row>
        <row r="2486">
          <cell r="A2486" t="str">
            <v>TRRR</v>
          </cell>
          <cell r="B2486" t="str">
            <v>Transdistribution Ridgeland Railroad, LLC</v>
          </cell>
        </row>
        <row r="2487">
          <cell r="A2487" t="str">
            <v>TRRX</v>
          </cell>
          <cell r="B2487" t="str">
            <v>THREE RIVERS RAILWAY COMPANY</v>
          </cell>
        </row>
        <row r="2488">
          <cell r="A2488" t="str">
            <v>TRTX</v>
          </cell>
          <cell r="B2488" t="str">
            <v>Tallyrand Terminal Railroad</v>
          </cell>
        </row>
        <row r="2489">
          <cell r="A2489" t="str">
            <v>TRV</v>
          </cell>
          <cell r="B2489" t="str">
            <v>Torch River Rail, Inc.</v>
          </cell>
        </row>
        <row r="2490">
          <cell r="A2490" t="str">
            <v>TS</v>
          </cell>
          <cell r="B2490" t="str">
            <v>TIDEWATER SOUTHERN RAILWAY CO.</v>
          </cell>
        </row>
        <row r="2491">
          <cell r="A2491" t="str">
            <v>TSBY</v>
          </cell>
          <cell r="B2491" t="str">
            <v>Tuscola &amp; Saginaw Bay Railroad Company, Incorporated</v>
          </cell>
        </row>
        <row r="2492">
          <cell r="A2492" t="str">
            <v>TSE</v>
          </cell>
          <cell r="B2492" t="str">
            <v>Texas South-Eastern Railroad Company</v>
          </cell>
        </row>
        <row r="2493">
          <cell r="A2493" t="str">
            <v>TSH</v>
          </cell>
          <cell r="B2493" t="str">
            <v>Tshiuetin Rail Transportation, Inc.</v>
          </cell>
        </row>
        <row r="2494">
          <cell r="A2494" t="str">
            <v>TSHX</v>
          </cell>
          <cell r="B2494" t="str">
            <v>Texas State Railroad Historical Park</v>
          </cell>
        </row>
        <row r="2495">
          <cell r="A2495" t="str">
            <v>TSI</v>
          </cell>
          <cell r="B2495" t="str">
            <v>Traffic Services, Inc</v>
          </cell>
        </row>
        <row r="2496">
          <cell r="A2496" t="str">
            <v>TSNR</v>
          </cell>
          <cell r="B2496" t="str">
            <v>Tyson Railroad, Incorporated</v>
          </cell>
        </row>
        <row r="2497">
          <cell r="A2497" t="str">
            <v>TSR</v>
          </cell>
          <cell r="B2497" t="str">
            <v>Texas State Railroad</v>
          </cell>
        </row>
        <row r="2498">
          <cell r="A2498" t="str">
            <v>TSRD</v>
          </cell>
          <cell r="B2498" t="str">
            <v>Twin State Railroad Company</v>
          </cell>
        </row>
        <row r="2499">
          <cell r="A2499" t="str">
            <v>TSRI</v>
          </cell>
          <cell r="B2499" t="str">
            <v>Texas Southern Railroad, Incorporated</v>
          </cell>
        </row>
        <row r="2500">
          <cell r="A2500" t="str">
            <v>TSRR</v>
          </cell>
          <cell r="B2500" t="str">
            <v>TENNESSEE SOUTHERN RAILROAD COMPANY, INC.</v>
          </cell>
        </row>
        <row r="2501">
          <cell r="A2501" t="str">
            <v>TSU</v>
          </cell>
          <cell r="B2501" t="str">
            <v>Tulsa-Sapulpa Union Railway Company LLC</v>
          </cell>
        </row>
        <row r="2502">
          <cell r="A2502" t="str">
            <v>TSWR</v>
          </cell>
          <cell r="B2502" t="str">
            <v>Toppenish Simcoe &amp; Western</v>
          </cell>
        </row>
        <row r="2503">
          <cell r="A2503" t="str">
            <v>TSWS</v>
          </cell>
          <cell r="B2503" t="str">
            <v>Terminal Switching Services</v>
          </cell>
        </row>
        <row r="2504">
          <cell r="A2504" t="str">
            <v>TT</v>
          </cell>
          <cell r="B2504" t="str">
            <v>Toonerville Trolley</v>
          </cell>
        </row>
        <row r="2505">
          <cell r="A2505" t="str">
            <v>TTDZ</v>
          </cell>
          <cell r="B2505" t="str">
            <v>TRANSPORTATION DISTRIBUTION SERVICES</v>
          </cell>
        </row>
        <row r="2506">
          <cell r="A2506" t="str">
            <v>TTI</v>
          </cell>
          <cell r="B2506" t="str">
            <v>TRANS KENTUCKY RAILROAD</v>
          </cell>
        </row>
        <row r="2507">
          <cell r="A2507" t="str">
            <v>TTIS</v>
          </cell>
          <cell r="B2507" t="str">
            <v>TRANS KENTUCKY TRANSPORTATION RAILROAD, INC.</v>
          </cell>
        </row>
        <row r="2508">
          <cell r="A2508" t="str">
            <v>TTR</v>
          </cell>
          <cell r="B2508" t="str">
            <v>TALLEY RAND TERMINAL RAILROAD</v>
          </cell>
        </row>
        <row r="2509">
          <cell r="A2509" t="str">
            <v>TTRZ</v>
          </cell>
          <cell r="B2509" t="str">
            <v>Team Track</v>
          </cell>
        </row>
        <row r="2510">
          <cell r="A2510" t="str">
            <v>TTXR</v>
          </cell>
          <cell r="B2510" t="str">
            <v>Trancisco Texan Railway Incorporated</v>
          </cell>
        </row>
        <row r="2511">
          <cell r="A2511" t="str">
            <v>TUEX</v>
          </cell>
          <cell r="B2511" t="str">
            <v>TU Electric Big Brown Steam Electric Station Rail Spur</v>
          </cell>
        </row>
        <row r="2512">
          <cell r="A2512" t="str">
            <v>TULX</v>
          </cell>
          <cell r="B2512" t="str">
            <v>Trains Unlimited</v>
          </cell>
        </row>
        <row r="2513">
          <cell r="A2513" t="str">
            <v>TUST</v>
          </cell>
          <cell r="B2513" t="str">
            <v>Texarkana Union Station Trust</v>
          </cell>
        </row>
        <row r="2514">
          <cell r="A2514" t="str">
            <v>TVRM</v>
          </cell>
          <cell r="B2514" t="str">
            <v>Tennessee Valley Railroad</v>
          </cell>
        </row>
        <row r="2515">
          <cell r="A2515" t="str">
            <v>TVRR</v>
          </cell>
          <cell r="B2515" t="str">
            <v>Tulare Valley Railroad Company</v>
          </cell>
        </row>
        <row r="2516">
          <cell r="A2516" t="str">
            <v>TWIN</v>
          </cell>
          <cell r="B2516" t="str">
            <v>Twin State Railroad Corporation</v>
          </cell>
        </row>
        <row r="2517">
          <cell r="A2517" t="str">
            <v>TWRY</v>
          </cell>
          <cell r="B2517" t="str">
            <v>TRADEWATER RAILWAY COMPANY</v>
          </cell>
        </row>
        <row r="2518">
          <cell r="A2518" t="str">
            <v>TXGN</v>
          </cell>
          <cell r="B2518" t="str">
            <v>Texas, Gonzales &amp; Northern Railway Company</v>
          </cell>
        </row>
        <row r="2519">
          <cell r="A2519" t="str">
            <v>TXN</v>
          </cell>
          <cell r="B2519" t="str">
            <v>TEXAS NEW MEXICO RAILWAY</v>
          </cell>
        </row>
        <row r="2520">
          <cell r="A2520" t="str">
            <v>TXNW</v>
          </cell>
          <cell r="B2520" t="str">
            <v>Texas Northwestern Railway Company</v>
          </cell>
        </row>
        <row r="2521">
          <cell r="A2521" t="str">
            <v>TXOR</v>
          </cell>
          <cell r="B2521" t="str">
            <v>Texas &amp; Oklahoma Railroad Company</v>
          </cell>
        </row>
        <row r="2522">
          <cell r="A2522" t="str">
            <v>TXPF</v>
          </cell>
          <cell r="B2522" t="str">
            <v>Texas Pacifico Transportation Limited</v>
          </cell>
        </row>
        <row r="2523">
          <cell r="A2523" t="str">
            <v>TXR</v>
          </cell>
          <cell r="B2523" t="str">
            <v>Texas Rock Crusher Railway Company</v>
          </cell>
        </row>
        <row r="2524">
          <cell r="A2524" t="str">
            <v>TXTC</v>
          </cell>
          <cell r="B2524" t="str">
            <v>TEXAS TRANSPORTATION COMPANY</v>
          </cell>
        </row>
        <row r="2525">
          <cell r="A2525" t="str">
            <v>TXTX</v>
          </cell>
          <cell r="B2525" t="str">
            <v>Econo Rail Corporation</v>
          </cell>
        </row>
        <row r="2526">
          <cell r="A2526" t="str">
            <v>TXUX</v>
          </cell>
          <cell r="B2526" t="str">
            <v>Texas Utility</v>
          </cell>
        </row>
        <row r="2527">
          <cell r="A2527" t="str">
            <v>TYBR</v>
          </cell>
          <cell r="B2527" t="str">
            <v>Tyburn Railroad, LLC</v>
          </cell>
        </row>
        <row r="2528">
          <cell r="A2528" t="str">
            <v>TYCX</v>
          </cell>
          <cell r="B2528" t="str">
            <v>Temperance Yard Corporation</v>
          </cell>
        </row>
        <row r="2529">
          <cell r="A2529" t="str">
            <v>TZPR</v>
          </cell>
          <cell r="B2529" t="str">
            <v>Tazewell &amp; Peoria Railroad, Inc.</v>
          </cell>
        </row>
        <row r="2530">
          <cell r="A2530" t="str">
            <v>UB</v>
          </cell>
          <cell r="B2530" t="str">
            <v>Union Belt Of Detroit</v>
          </cell>
        </row>
        <row r="2531">
          <cell r="A2531" t="str">
            <v>UCBZ</v>
          </cell>
          <cell r="B2531" t="str">
            <v>United Coop Of Bigelow</v>
          </cell>
        </row>
        <row r="2532">
          <cell r="A2532" t="str">
            <v>UCC</v>
          </cell>
          <cell r="B2532" t="str">
            <v>Union Carbide Corporation, Carbon PR. Div</v>
          </cell>
        </row>
        <row r="2533">
          <cell r="A2533" t="str">
            <v>UCCZ</v>
          </cell>
          <cell r="B2533" t="str">
            <v>Union Camp Corp.</v>
          </cell>
        </row>
        <row r="2534">
          <cell r="A2534" t="str">
            <v>UCIR</v>
          </cell>
          <cell r="B2534" t="str">
            <v>Union County Industrial Railroad Company</v>
          </cell>
        </row>
        <row r="2535">
          <cell r="A2535" t="str">
            <v>UCRY</v>
          </cell>
          <cell r="B2535" t="str">
            <v>Utah Central Railway Company</v>
          </cell>
        </row>
        <row r="2536">
          <cell r="A2536" t="str">
            <v>UCTR</v>
          </cell>
          <cell r="B2536" t="str">
            <v>Union City Terminal Railroad</v>
          </cell>
        </row>
        <row r="2537">
          <cell r="A2537" t="str">
            <v>UDC</v>
          </cell>
          <cell r="B2537" t="str">
            <v>Union Depot Company Columbia Ohio</v>
          </cell>
        </row>
        <row r="2538">
          <cell r="A2538" t="str">
            <v>UDTZ</v>
          </cell>
          <cell r="B2538" t="str">
            <v>Upper Deerfield Township New Jersey</v>
          </cell>
        </row>
        <row r="2539">
          <cell r="A2539" t="str">
            <v>UELZ</v>
          </cell>
          <cell r="B2539" t="str">
            <v>United Electric Company</v>
          </cell>
        </row>
        <row r="2540">
          <cell r="A2540" t="str">
            <v>UFCZ</v>
          </cell>
          <cell r="B2540" t="str">
            <v>U.S. Fuel Co.</v>
          </cell>
        </row>
        <row r="2541">
          <cell r="A2541" t="str">
            <v>UFIZ</v>
          </cell>
          <cell r="B2541" t="str">
            <v>U.F.I. Corp</v>
          </cell>
        </row>
        <row r="2542">
          <cell r="A2542" t="str">
            <v>UFRC</v>
          </cell>
          <cell r="B2542" t="str">
            <v>UTA FrontRunner Commuter Rail</v>
          </cell>
        </row>
        <row r="2543">
          <cell r="A2543" t="str">
            <v>UHRX</v>
          </cell>
          <cell r="B2543" t="str">
            <v>UPPER HUDSON RIVER RAILROAD</v>
          </cell>
        </row>
        <row r="2544">
          <cell r="A2544" t="str">
            <v>UIZ</v>
          </cell>
          <cell r="B2544" t="str">
            <v>Ulen Industries</v>
          </cell>
        </row>
        <row r="2545">
          <cell r="A2545" t="str">
            <v>ULCZ</v>
          </cell>
          <cell r="B2545" t="str">
            <v>Ulrizh Cement Company</v>
          </cell>
        </row>
        <row r="2546">
          <cell r="A2546" t="str">
            <v>UMP</v>
          </cell>
          <cell r="B2546" t="str">
            <v>Upper Merion &amp; Plymouth Railroad Company</v>
          </cell>
        </row>
        <row r="2547">
          <cell r="A2547" t="str">
            <v>UNCX</v>
          </cell>
          <cell r="B2547" t="str">
            <v>University of North Carolina at Chappel Hill</v>
          </cell>
        </row>
        <row r="2548">
          <cell r="A2548" t="str">
            <v>UNEZ</v>
          </cell>
          <cell r="B2548" t="str">
            <v>Union Electric</v>
          </cell>
        </row>
        <row r="2549">
          <cell r="A2549" t="str">
            <v>UNI</v>
          </cell>
          <cell r="B2549" t="str">
            <v>Unity Railways Company</v>
          </cell>
        </row>
        <row r="2550">
          <cell r="A2550" t="str">
            <v>UNK</v>
          </cell>
          <cell r="B2550" t="str">
            <v>None</v>
          </cell>
        </row>
        <row r="2551">
          <cell r="A2551" t="str">
            <v>UNRZ</v>
          </cell>
          <cell r="B2551" t="str">
            <v>University Of North Carolina Railroad</v>
          </cell>
        </row>
        <row r="2552">
          <cell r="A2552" t="str">
            <v>UO</v>
          </cell>
          <cell r="B2552" t="str">
            <v>UNION RR OF OREGON</v>
          </cell>
        </row>
        <row r="2553">
          <cell r="A2553" t="str">
            <v>UOGZ</v>
          </cell>
          <cell r="B2553" t="str">
            <v>University Of Georgia</v>
          </cell>
        </row>
        <row r="2554">
          <cell r="A2554" t="str">
            <v>UP</v>
          </cell>
          <cell r="B2554" t="str">
            <v>Union Pacific Railroad Company</v>
          </cell>
        </row>
        <row r="2555">
          <cell r="A2555" t="str">
            <v>UPIX</v>
          </cell>
          <cell r="B2555" t="str">
            <v>USS - Posco Industries</v>
          </cell>
        </row>
        <row r="2556">
          <cell r="A2556" t="str">
            <v>UPME</v>
          </cell>
          <cell r="B2556" t="str">
            <v>Union Pacific Metra</v>
          </cell>
        </row>
        <row r="2557">
          <cell r="A2557" t="str">
            <v>URR</v>
          </cell>
          <cell r="B2557" t="str">
            <v>Union Railroad Company, LLC</v>
          </cell>
        </row>
        <row r="2558">
          <cell r="A2558" t="str">
            <v>USAF</v>
          </cell>
          <cell r="B2558" t="str">
            <v>United States Air Force</v>
          </cell>
        </row>
        <row r="2559">
          <cell r="A2559" t="str">
            <v>USAT</v>
          </cell>
          <cell r="B2559" t="str">
            <v>UNITED STATES ARMY TRANS. CORP</v>
          </cell>
        </row>
        <row r="2560">
          <cell r="A2560" t="str">
            <v>USIZ</v>
          </cell>
          <cell r="B2560" t="str">
            <v>United States Silica</v>
          </cell>
        </row>
        <row r="2561">
          <cell r="A2561" t="str">
            <v>USMZ</v>
          </cell>
          <cell r="B2561" t="str">
            <v>U. S. Marine</v>
          </cell>
        </row>
        <row r="2562">
          <cell r="A2562" t="str">
            <v>USNY</v>
          </cell>
          <cell r="B2562" t="str">
            <v>U. S. Rail of New York, LLC</v>
          </cell>
        </row>
        <row r="2563">
          <cell r="A2563" t="str">
            <v>USNZ</v>
          </cell>
          <cell r="B2563" t="str">
            <v>United States Navy</v>
          </cell>
        </row>
        <row r="2564">
          <cell r="A2564" t="str">
            <v>USR</v>
          </cell>
          <cell r="B2564" t="str">
            <v>Utah Southern Railroad Company</v>
          </cell>
        </row>
        <row r="2565">
          <cell r="A2565" t="str">
            <v>USRI</v>
          </cell>
          <cell r="B2565" t="str">
            <v>U S Rail Corporation - National Starch</v>
          </cell>
        </row>
        <row r="2566">
          <cell r="A2566" t="str">
            <v>USRO</v>
          </cell>
          <cell r="B2566" t="str">
            <v>U.S. Rail Corp/Ohio</v>
          </cell>
        </row>
        <row r="2567">
          <cell r="A2567" t="str">
            <v>USRP</v>
          </cell>
          <cell r="B2567" t="str">
            <v>US RAIL CORPORATION</v>
          </cell>
        </row>
        <row r="2568">
          <cell r="A2568" t="str">
            <v>USRS</v>
          </cell>
          <cell r="B2568" t="str">
            <v>U S. Rail/Salem</v>
          </cell>
        </row>
        <row r="2569">
          <cell r="A2569" t="str">
            <v>USRV</v>
          </cell>
          <cell r="B2569" t="str">
            <v>U S Rail Corporation</v>
          </cell>
        </row>
        <row r="2570">
          <cell r="A2570" t="str">
            <v>USRX</v>
          </cell>
          <cell r="B2570" t="str">
            <v>U. S. Road &amp; Rail/Melvindale, Inc.</v>
          </cell>
        </row>
        <row r="2571">
          <cell r="A2571" t="str">
            <v>USRZ</v>
          </cell>
          <cell r="B2571" t="str">
            <v>U. S. Recycling Company</v>
          </cell>
        </row>
        <row r="2572">
          <cell r="A2572" t="str">
            <v>USSA</v>
          </cell>
          <cell r="B2572" t="str">
            <v>U.S.S. AGRI CHEMICALS</v>
          </cell>
        </row>
        <row r="2573">
          <cell r="A2573" t="str">
            <v>USSX</v>
          </cell>
          <cell r="B2573" t="str">
            <v>United States Sugar Corporation</v>
          </cell>
        </row>
        <row r="2574">
          <cell r="A2574" t="str">
            <v>USSZ</v>
          </cell>
          <cell r="B2574" t="str">
            <v>U.S. Sugar Co.</v>
          </cell>
        </row>
        <row r="2575">
          <cell r="A2575" t="str">
            <v>USTG</v>
          </cell>
          <cell r="B2575" t="str">
            <v>UNITED STATES GOVERNMENT</v>
          </cell>
        </row>
        <row r="2576">
          <cell r="A2576" t="str">
            <v>UT</v>
          </cell>
          <cell r="B2576" t="str">
            <v>UNION TERMINAL RAILWAY CO. -- ST. JOSEPH, MO</v>
          </cell>
        </row>
        <row r="2577">
          <cell r="A2577" t="str">
            <v>UTAH</v>
          </cell>
          <cell r="B2577" t="str">
            <v>Utah Railway Company</v>
          </cell>
        </row>
        <row r="2578">
          <cell r="A2578" t="str">
            <v>UTAX</v>
          </cell>
          <cell r="B2578" t="str">
            <v>Utah Transit Authority</v>
          </cell>
        </row>
        <row r="2579">
          <cell r="A2579" t="str">
            <v>UTCV</v>
          </cell>
          <cell r="B2579" t="str">
            <v>Union Town Central Railroad</v>
          </cell>
        </row>
        <row r="2580">
          <cell r="A2580" t="str">
            <v>UTD</v>
          </cell>
          <cell r="B2580" t="str">
            <v>UNION TERMINAL COMPANY -- DALLAS, TX</v>
          </cell>
        </row>
        <row r="2581">
          <cell r="A2581" t="str">
            <v>UTDC</v>
          </cell>
          <cell r="B2581" t="str">
            <v>UTDC Transit Service, Incorporated</v>
          </cell>
        </row>
        <row r="2582">
          <cell r="A2582" t="str">
            <v>UTR</v>
          </cell>
          <cell r="B2582" t="str">
            <v>Union Transportation</v>
          </cell>
        </row>
        <row r="2583">
          <cell r="A2583" t="str">
            <v>UTRX</v>
          </cell>
          <cell r="B2583" t="str">
            <v>UTAH STATE RAILROAD MUSEUM</v>
          </cell>
        </row>
        <row r="2584">
          <cell r="A2584" t="str">
            <v>VALE</v>
          </cell>
          <cell r="B2584" t="str">
            <v>Valley Railroad Company</v>
          </cell>
        </row>
        <row r="2585">
          <cell r="A2585" t="str">
            <v>VAMD</v>
          </cell>
          <cell r="B2585" t="str">
            <v>Virginia And Maryland Railroad Company</v>
          </cell>
        </row>
        <row r="2586">
          <cell r="A2586" t="str">
            <v>VASR</v>
          </cell>
          <cell r="B2586" t="str">
            <v>VALLEY &amp; SILETZ RAILROAD, LLC</v>
          </cell>
        </row>
        <row r="2587">
          <cell r="A2587" t="str">
            <v>VBR</v>
          </cell>
          <cell r="B2587" t="str">
            <v>Virginia Blue Ridge Railway</v>
          </cell>
        </row>
        <row r="2588">
          <cell r="A2588" t="str">
            <v>VC</v>
          </cell>
          <cell r="B2588" t="str">
            <v>Virginia Central Railway</v>
          </cell>
        </row>
        <row r="2589">
          <cell r="A2589" t="str">
            <v>VCLZ</v>
          </cell>
          <cell r="B2589" t="str">
            <v>Vulcraft Lead</v>
          </cell>
        </row>
        <row r="2590">
          <cell r="A2590" t="str">
            <v>VCRR</v>
          </cell>
          <cell r="B2590" t="str">
            <v>Ventura County Railroad Company</v>
          </cell>
        </row>
        <row r="2591">
          <cell r="A2591" t="str">
            <v>VCTX</v>
          </cell>
          <cell r="B2591" t="str">
            <v>Ventura County Transportation Commission</v>
          </cell>
        </row>
        <row r="2592">
          <cell r="A2592" t="str">
            <v>VCY</v>
          </cell>
          <cell r="B2592" t="str">
            <v>VENTURA COUNTY RAILWAY COMPANY</v>
          </cell>
        </row>
        <row r="2593">
          <cell r="A2593" t="str">
            <v>VE</v>
          </cell>
          <cell r="B2593" t="str">
            <v>Visalia Electric Railroad Company</v>
          </cell>
        </row>
        <row r="2594">
          <cell r="A2594" t="str">
            <v>VF</v>
          </cell>
          <cell r="B2594" t="str">
            <v>VF   Industry/Company</v>
          </cell>
        </row>
        <row r="2595">
          <cell r="A2595" t="str">
            <v>VMFZ</v>
          </cell>
          <cell r="B2595" t="str">
            <v>VANDE MEER FOREST PRODUCTS</v>
          </cell>
        </row>
        <row r="2596">
          <cell r="A2596" t="str">
            <v>VMTR</v>
          </cell>
          <cell r="B2596" t="str">
            <v>Valley Metro Rail</v>
          </cell>
        </row>
        <row r="2597">
          <cell r="A2597" t="str">
            <v>VMTX</v>
          </cell>
          <cell r="B2597" t="str">
            <v>Virginia Museum of Transportation, Inc.</v>
          </cell>
        </row>
        <row r="2598">
          <cell r="A2598" t="str">
            <v>VNRC</v>
          </cell>
          <cell r="B2598" t="str">
            <v>Vermont Northern Railroad</v>
          </cell>
        </row>
        <row r="2599">
          <cell r="A2599" t="str">
            <v>VPAX</v>
          </cell>
          <cell r="B2599" t="str">
            <v>Virginia Port Authority</v>
          </cell>
        </row>
        <row r="2600">
          <cell r="A2600" t="str">
            <v>VR</v>
          </cell>
          <cell r="B2600" t="str">
            <v>Valdosta Railway, L.P.</v>
          </cell>
        </row>
        <row r="2601">
          <cell r="A2601" t="str">
            <v>VRCX</v>
          </cell>
          <cell r="B2601" t="str">
            <v>Vaughan Railroad Company</v>
          </cell>
        </row>
        <row r="2602">
          <cell r="A2602" t="str">
            <v>VRCZ</v>
          </cell>
          <cell r="B2602" t="str">
            <v>Victor Robillio Co.</v>
          </cell>
        </row>
        <row r="2603">
          <cell r="A2603" t="str">
            <v>VREE</v>
          </cell>
          <cell r="B2603" t="str">
            <v>Vreeland Rail LLC</v>
          </cell>
        </row>
        <row r="2604">
          <cell r="A2604" t="str">
            <v>VREX</v>
          </cell>
          <cell r="B2604" t="str">
            <v>Virginia Railway Express</v>
          </cell>
        </row>
        <row r="2605">
          <cell r="A2605" t="str">
            <v>VRR</v>
          </cell>
          <cell r="B2605" t="str">
            <v>VRR  Railroad</v>
          </cell>
        </row>
        <row r="2606">
          <cell r="A2606" t="str">
            <v>VRRC</v>
          </cell>
          <cell r="B2606" t="str">
            <v>Vandalia Railroad Company</v>
          </cell>
        </row>
        <row r="2607">
          <cell r="A2607" t="str">
            <v>VS</v>
          </cell>
          <cell r="B2607" t="str">
            <v>VALLEY AND SILETZ RAILROAD COMPANY</v>
          </cell>
        </row>
        <row r="2608">
          <cell r="A2608" t="str">
            <v>VSIZ</v>
          </cell>
          <cell r="B2608" t="str">
            <v>Valley Stone, Incorporated</v>
          </cell>
        </row>
        <row r="2609">
          <cell r="A2609" t="str">
            <v>VSO</v>
          </cell>
          <cell r="B2609" t="str">
            <v>Valdosta Southern Railroad</v>
          </cell>
        </row>
        <row r="2610">
          <cell r="A2610" t="str">
            <v>VSOR</v>
          </cell>
          <cell r="B2610" t="str">
            <v>Vicksburg Southern Railroad, LLC</v>
          </cell>
        </row>
        <row r="2611">
          <cell r="A2611" t="str">
            <v>VSR</v>
          </cell>
          <cell r="B2611" t="str">
            <v>V&amp;S Railway, LLC</v>
          </cell>
        </row>
        <row r="2612">
          <cell r="A2612" t="str">
            <v>VSRR</v>
          </cell>
          <cell r="B2612" t="str">
            <v>Virginia Southern Railroad</v>
          </cell>
        </row>
        <row r="2613">
          <cell r="A2613" t="str">
            <v>VST</v>
          </cell>
          <cell r="B2613" t="str">
            <v>V&amp;S RAILWAY INC -  (D.B.A. - TOWNER RAILWAY)</v>
          </cell>
        </row>
        <row r="2614">
          <cell r="A2614" t="str">
            <v>VSZ</v>
          </cell>
          <cell r="B2614" t="str">
            <v>Valiant Steel</v>
          </cell>
        </row>
        <row r="2615">
          <cell r="A2615" t="str">
            <v>VTAZ</v>
          </cell>
          <cell r="B2615" t="str">
            <v>SANTA CLARA VALLEY TRANSPORTATION AUTHORITY</v>
          </cell>
        </row>
        <row r="2616">
          <cell r="A2616" t="str">
            <v>VTCX</v>
          </cell>
          <cell r="B2616" t="str">
            <v>Virginia And Trucky Company</v>
          </cell>
        </row>
        <row r="2617">
          <cell r="A2617" t="str">
            <v>VTQ</v>
          </cell>
          <cell r="B2617" t="str">
            <v>VISTEON</v>
          </cell>
        </row>
        <row r="2618">
          <cell r="A2618" t="str">
            <v>VTR</v>
          </cell>
          <cell r="B2618" t="str">
            <v>VERMONT RAILWAY, INC.</v>
          </cell>
        </row>
        <row r="2619">
          <cell r="A2619" t="str">
            <v>VTRR</v>
          </cell>
          <cell r="B2619" t="str">
            <v>VIRGINIA &amp; TRUCKEE RAILROAD COMPANY, INC.</v>
          </cell>
        </row>
        <row r="2620">
          <cell r="A2620" t="str">
            <v>VTRW</v>
          </cell>
          <cell r="B2620" t="str">
            <v>Nevada Comm. for the Recon of the V&amp;T Railway</v>
          </cell>
        </row>
        <row r="2621">
          <cell r="A2621" t="str">
            <v>VVRR</v>
          </cell>
          <cell r="B2621" t="str">
            <v>Vermillion Valley Railroad Company, Inc.</v>
          </cell>
        </row>
        <row r="2622">
          <cell r="A2622" t="str">
            <v>WA</v>
          </cell>
          <cell r="B2622" t="str">
            <v>Western Railway Of Alabama</v>
          </cell>
        </row>
        <row r="2623">
          <cell r="A2623" t="str">
            <v>WACR</v>
          </cell>
          <cell r="B2623" t="str">
            <v>WASHINGTON COUNTY RAILROAD CORPORATION</v>
          </cell>
        </row>
        <row r="2624">
          <cell r="A2624" t="str">
            <v>WADZ</v>
          </cell>
          <cell r="B2624" t="str">
            <v>Watkins Distribution</v>
          </cell>
        </row>
        <row r="2625">
          <cell r="A2625" t="str">
            <v>WAEJ</v>
          </cell>
          <cell r="B2625" t="str">
            <v>Wilson &amp; Associates Engineering and Surveying</v>
          </cell>
        </row>
        <row r="2626">
          <cell r="A2626" t="str">
            <v>WAER</v>
          </cell>
          <cell r="B2626" t="str">
            <v>WABASH &amp; ERIE RAILROAD</v>
          </cell>
        </row>
        <row r="2627">
          <cell r="A2627" t="str">
            <v>WAG</v>
          </cell>
          <cell r="B2627" t="str">
            <v>Wellsville, Addison And Galeton RR Corp</v>
          </cell>
        </row>
        <row r="2628">
          <cell r="A2628" t="str">
            <v>WAKS</v>
          </cell>
          <cell r="B2628" t="str">
            <v>Wannamakers, Kempton And Southern</v>
          </cell>
        </row>
        <row r="2629">
          <cell r="A2629" t="str">
            <v>WAND</v>
          </cell>
          <cell r="B2629" t="str">
            <v>Wisconsin &amp; Michigan Railway Company</v>
          </cell>
        </row>
        <row r="2630">
          <cell r="A2630" t="str">
            <v>WAR</v>
          </cell>
          <cell r="B2630" t="str">
            <v>Warrenton Rail Road Company</v>
          </cell>
        </row>
        <row r="2631">
          <cell r="A2631" t="str">
            <v>WARN</v>
          </cell>
          <cell r="B2631" t="str">
            <v>Warner Co.</v>
          </cell>
        </row>
        <row r="2632">
          <cell r="A2632" t="str">
            <v>WATC</v>
          </cell>
          <cell r="B2632" t="str">
            <v>Washington Terminal Company</v>
          </cell>
        </row>
        <row r="2633">
          <cell r="A2633" t="str">
            <v>WATX</v>
          </cell>
          <cell r="B2633" t="str">
            <v>WATCO SWITCHING</v>
          </cell>
        </row>
        <row r="2634">
          <cell r="A2634" t="str">
            <v>WAW</v>
          </cell>
          <cell r="B2634" t="str">
            <v xml:space="preserve">WILMINGTON &amp; WESTERN RAILROAD COMPANY </v>
          </cell>
        </row>
        <row r="2635">
          <cell r="A2635" t="str">
            <v>WBC</v>
          </cell>
          <cell r="B2635" t="str">
            <v>Wilkes-Barre Connecting Railroad Company</v>
          </cell>
        </row>
        <row r="2636">
          <cell r="A2636" t="str">
            <v>WBCR</v>
          </cell>
          <cell r="B2636" t="str">
            <v>Wabash Central Railroad Corporation</v>
          </cell>
        </row>
        <row r="2637">
          <cell r="A2637" t="str">
            <v>WBR</v>
          </cell>
          <cell r="B2637" t="str">
            <v>WINONA BRIDGE RAILWAY COMPANY</v>
          </cell>
        </row>
        <row r="2638">
          <cell r="A2638" t="str">
            <v>WBRR</v>
          </cell>
          <cell r="B2638" t="str">
            <v>WINONA BRIDGE RAILWAY</v>
          </cell>
        </row>
        <row r="2639">
          <cell r="A2639" t="str">
            <v>WBRW</v>
          </cell>
          <cell r="B2639" t="str">
            <v>West Belt Railway, LLC</v>
          </cell>
        </row>
        <row r="2640">
          <cell r="A2640" t="str">
            <v>WBSZ</v>
          </cell>
          <cell r="B2640" t="str">
            <v>Wilbanks Steel Company</v>
          </cell>
        </row>
        <row r="2641">
          <cell r="A2641" t="str">
            <v>WBZ</v>
          </cell>
          <cell r="B2641" t="str">
            <v>Wheeler Brothers Grain Co.</v>
          </cell>
        </row>
        <row r="2642">
          <cell r="A2642" t="str">
            <v>WC</v>
          </cell>
          <cell r="B2642" t="str">
            <v>WISCONSIN CENTRAL LTD.</v>
          </cell>
        </row>
        <row r="2643">
          <cell r="A2643" t="str">
            <v>WCCZ</v>
          </cell>
          <cell r="B2643" t="str">
            <v>Widows Creek Coal</v>
          </cell>
        </row>
        <row r="2644">
          <cell r="A2644" t="str">
            <v>WCEZ</v>
          </cell>
          <cell r="B2644" t="str">
            <v>WCEZ Industry/Company</v>
          </cell>
        </row>
        <row r="2645">
          <cell r="A2645" t="str">
            <v>WCIZ</v>
          </cell>
          <cell r="B2645" t="str">
            <v>Woods County Industrial Development Authority</v>
          </cell>
        </row>
        <row r="2646">
          <cell r="A2646" t="str">
            <v>WCLR</v>
          </cell>
          <cell r="B2646" t="str">
            <v>Waccamaw Coast Line Railroad Company</v>
          </cell>
        </row>
        <row r="2647">
          <cell r="A2647" t="str">
            <v>WCOR</v>
          </cell>
          <cell r="B2647" t="str">
            <v>Wellsboro &amp; Corning Railroad Company</v>
          </cell>
        </row>
        <row r="2648">
          <cell r="A2648" t="str">
            <v>WCQZ</v>
          </cell>
          <cell r="B2648" t="str">
            <v>WORLD COLOR</v>
          </cell>
        </row>
        <row r="2649">
          <cell r="A2649" t="str">
            <v>WCRC</v>
          </cell>
          <cell r="B2649" t="str">
            <v>WASHINGTON CENTRAL RAILROAD COMPANY</v>
          </cell>
        </row>
        <row r="2650">
          <cell r="A2650" t="str">
            <v>WCRL</v>
          </cell>
          <cell r="B2650" t="str">
            <v>West Chester Railroad Company</v>
          </cell>
        </row>
        <row r="2651">
          <cell r="A2651" t="str">
            <v>WCRR</v>
          </cell>
          <cell r="B2651" t="str">
            <v>WCRR Railroad</v>
          </cell>
        </row>
        <row r="2652">
          <cell r="A2652" t="str">
            <v>WCTR</v>
          </cell>
          <cell r="B2652" t="str">
            <v>WCTU Railway</v>
          </cell>
        </row>
        <row r="2653">
          <cell r="A2653" t="str">
            <v>WCTU</v>
          </cell>
          <cell r="B2653" t="str">
            <v>Weyerhauser Woods RR</v>
          </cell>
        </row>
        <row r="2654">
          <cell r="A2654" t="str">
            <v>WCTX</v>
          </cell>
          <cell r="B2654" t="str">
            <v>Weyerhaeuser Woods Railroads</v>
          </cell>
        </row>
        <row r="2655">
          <cell r="A2655" t="str">
            <v>WCZ</v>
          </cell>
          <cell r="B2655" t="str">
            <v>Weyco Co.</v>
          </cell>
        </row>
        <row r="2656">
          <cell r="A2656" t="str">
            <v>WDZ</v>
          </cell>
          <cell r="B2656" t="str">
            <v>Wyandot Dolomite</v>
          </cell>
        </row>
        <row r="2657">
          <cell r="A2657" t="str">
            <v>WE</v>
          </cell>
          <cell r="B2657" t="str">
            <v>Wheeling &amp; Lake Erie Railway Company</v>
          </cell>
        </row>
        <row r="2658">
          <cell r="A2658" t="str">
            <v>WEST</v>
          </cell>
          <cell r="B2658" t="str">
            <v>Weirton Steel</v>
          </cell>
        </row>
        <row r="2659">
          <cell r="A2659" t="str">
            <v>WESZ</v>
          </cell>
          <cell r="B2659" t="str">
            <v>West Erie Shortline</v>
          </cell>
        </row>
        <row r="2660">
          <cell r="A2660" t="str">
            <v>WEYC</v>
          </cell>
          <cell r="B2660" t="str">
            <v>Weyerhauser Company And Dierks Division</v>
          </cell>
        </row>
        <row r="2661">
          <cell r="A2661" t="str">
            <v>WEYE</v>
          </cell>
          <cell r="B2661" t="str">
            <v>WEYERHAEUSER, INC.</v>
          </cell>
        </row>
        <row r="2662">
          <cell r="A2662" t="str">
            <v>WFA</v>
          </cell>
          <cell r="B2662" t="str">
            <v>WESTERN FUELS ASSOCIATION, INC.</v>
          </cell>
        </row>
        <row r="2663">
          <cell r="A2663" t="str">
            <v>WFCX</v>
          </cell>
          <cell r="B2663" t="str">
            <v>WEST VIRGINIA CENTRAL RAILROAD</v>
          </cell>
        </row>
        <row r="2664">
          <cell r="A2664" t="str">
            <v>WFGZ</v>
          </cell>
          <cell r="B2664" t="str">
            <v>Water Field Grain</v>
          </cell>
        </row>
        <row r="2665">
          <cell r="A2665" t="str">
            <v>WFP</v>
          </cell>
          <cell r="B2665" t="str">
            <v>Wake Fern Produce</v>
          </cell>
        </row>
        <row r="2666">
          <cell r="A2666" t="str">
            <v>WFRX</v>
          </cell>
          <cell r="B2666" t="str">
            <v>WFEC Railroad Company</v>
          </cell>
        </row>
        <row r="2667">
          <cell r="A2667" t="str">
            <v>WFS</v>
          </cell>
          <cell r="B2667" t="str">
            <v>West Isle Line Inc.</v>
          </cell>
        </row>
        <row r="2668">
          <cell r="A2668" t="str">
            <v>WFZ</v>
          </cell>
          <cell r="B2668" t="str">
            <v>Weeberg Furniture</v>
          </cell>
        </row>
        <row r="2669">
          <cell r="A2669" t="str">
            <v>WGCR</v>
          </cell>
          <cell r="B2669" t="str">
            <v>Wiregrass Central Railroad Company</v>
          </cell>
        </row>
        <row r="2670">
          <cell r="A2670" t="str">
            <v>WGNS</v>
          </cell>
          <cell r="B2670" t="str">
            <v>Wisconsin Great Northern Railroad, Inc.</v>
          </cell>
        </row>
        <row r="2671">
          <cell r="A2671" t="str">
            <v>WGNX</v>
          </cell>
          <cell r="B2671" t="str">
            <v>Wisconsin &amp; Great Northern</v>
          </cell>
        </row>
        <row r="2672">
          <cell r="A2672" t="str">
            <v>WGQ</v>
          </cell>
          <cell r="B2672" t="str">
            <v>WHEATON GLASS</v>
          </cell>
        </row>
        <row r="2673">
          <cell r="A2673" t="str">
            <v>WGR</v>
          </cell>
          <cell r="B2673" t="str">
            <v>Willamina &amp; Grand Ronde Railway Company</v>
          </cell>
        </row>
        <row r="2674">
          <cell r="A2674" t="str">
            <v>WGRR</v>
          </cell>
          <cell r="B2674" t="str">
            <v>WILLAMETTE VALLEY RAILROAD</v>
          </cell>
        </row>
        <row r="2675">
          <cell r="A2675" t="str">
            <v>WGRY</v>
          </cell>
          <cell r="B2675" t="str">
            <v>WABASH &amp; GRAND RIVER RWY CO</v>
          </cell>
        </row>
        <row r="2676">
          <cell r="A2676" t="str">
            <v>WGSH</v>
          </cell>
          <cell r="B2676" t="str">
            <v>Wabtec Global Services Houston</v>
          </cell>
        </row>
        <row r="2677">
          <cell r="A2677" t="str">
            <v>WHIZ</v>
          </cell>
          <cell r="B2677" t="str">
            <v>Wah Chang Industry</v>
          </cell>
        </row>
        <row r="2678">
          <cell r="A2678" t="str">
            <v>WHOE</v>
          </cell>
          <cell r="B2678" t="str">
            <v>Walking Horse &amp; Eastern Railroad Company</v>
          </cell>
        </row>
        <row r="2679">
          <cell r="A2679" t="str">
            <v>WHRX</v>
          </cell>
          <cell r="B2679" t="str">
            <v>Westmoreland Heritage Railroad</v>
          </cell>
        </row>
        <row r="2680">
          <cell r="A2680" t="str">
            <v>WHWN</v>
          </cell>
          <cell r="B2680" t="str">
            <v>Waynesburgh And Washington</v>
          </cell>
        </row>
        <row r="2681">
          <cell r="A2681" t="str">
            <v>WI</v>
          </cell>
          <cell r="B2681" t="str">
            <v>WATCO SWITCH INDIANA</v>
          </cell>
        </row>
        <row r="2682">
          <cell r="A2682" t="str">
            <v>WICT</v>
          </cell>
          <cell r="B2682" t="str">
            <v>WISCONSIN &amp; CALUMET RAILROAD</v>
          </cell>
        </row>
        <row r="2683">
          <cell r="A2683" t="str">
            <v>WIIZ</v>
          </cell>
          <cell r="B2683" t="str">
            <v>Willamett Industry</v>
          </cell>
        </row>
        <row r="2684">
          <cell r="A2684" t="str">
            <v>WILZ</v>
          </cell>
          <cell r="B2684" t="str">
            <v>Willamette Industries</v>
          </cell>
        </row>
        <row r="2685">
          <cell r="A2685" t="str">
            <v>WIM</v>
          </cell>
          <cell r="B2685" t="str">
            <v>Washington, Idaho And Montana Railway Company</v>
          </cell>
        </row>
        <row r="2686">
          <cell r="A2686" t="str">
            <v>WINV</v>
          </cell>
          <cell r="B2686" t="str">
            <v>WISCONSIN NORTHERN RAILROAD</v>
          </cell>
        </row>
        <row r="2687">
          <cell r="A2687" t="str">
            <v>WIPZ</v>
          </cell>
          <cell r="B2687" t="str">
            <v>WILLIAMS POLE CO.</v>
          </cell>
        </row>
        <row r="2688">
          <cell r="A2688" t="str">
            <v>WIR</v>
          </cell>
          <cell r="B2688" t="str">
            <v>Washington &amp; Idaho Railway, Inc.</v>
          </cell>
        </row>
        <row r="2689">
          <cell r="A2689" t="str">
            <v>WIRV</v>
          </cell>
          <cell r="B2689" t="str">
            <v>Washington and Idaho Railway</v>
          </cell>
        </row>
        <row r="2690">
          <cell r="A2690" t="str">
            <v>WISD</v>
          </cell>
          <cell r="B2690" t="str">
            <v>Wisconsin Dot</v>
          </cell>
        </row>
        <row r="2691">
          <cell r="A2691" t="str">
            <v>WIWR</v>
          </cell>
          <cell r="B2691" t="str">
            <v>Wisconsin Western Railroad</v>
          </cell>
        </row>
        <row r="2692">
          <cell r="A2692" t="str">
            <v>WJ</v>
          </cell>
          <cell r="B2692" t="str">
            <v>West Jersey Railroad Company</v>
          </cell>
        </row>
        <row r="2693">
          <cell r="A2693" t="str">
            <v>WJSL</v>
          </cell>
          <cell r="B2693" t="str">
            <v>WEST JERSEY SHORT LINE</v>
          </cell>
        </row>
        <row r="2694">
          <cell r="A2694" t="str">
            <v>WJZ</v>
          </cell>
          <cell r="B2694" t="str">
            <v>Wilson Jones</v>
          </cell>
        </row>
        <row r="2695">
          <cell r="A2695" t="str">
            <v>WKIZ</v>
          </cell>
          <cell r="B2695" t="str">
            <v>Wyckoff Industries</v>
          </cell>
        </row>
        <row r="2696">
          <cell r="A2696" t="str">
            <v>WKRL</v>
          </cell>
          <cell r="B2696" t="str">
            <v>Western Kentucky Railway, LLC</v>
          </cell>
        </row>
        <row r="2697">
          <cell r="A2697" t="str">
            <v>WLC</v>
          </cell>
          <cell r="B2697" t="str">
            <v>WLC  Railroad</v>
          </cell>
        </row>
        <row r="2698">
          <cell r="A2698" t="str">
            <v>WLCZ</v>
          </cell>
          <cell r="B2698" t="str">
            <v>Webster Lumber Company</v>
          </cell>
        </row>
        <row r="2699">
          <cell r="A2699" t="str">
            <v>WLO</v>
          </cell>
          <cell r="B2699" t="str">
            <v>Waterloo Railway Company</v>
          </cell>
        </row>
        <row r="2700">
          <cell r="A2700" t="str">
            <v>WM</v>
          </cell>
          <cell r="B2700" t="str">
            <v>Western Maryland Railway</v>
          </cell>
        </row>
        <row r="2701">
          <cell r="A2701" t="str">
            <v>WMI</v>
          </cell>
          <cell r="B2701" t="str">
            <v>West Michigan Railroad Company</v>
          </cell>
        </row>
        <row r="2702">
          <cell r="A2702" t="str">
            <v>WMSR</v>
          </cell>
          <cell r="B2702" t="str">
            <v>Western Maryland Scenic Railroad</v>
          </cell>
        </row>
        <row r="2703">
          <cell r="A2703" t="str">
            <v>WMSV</v>
          </cell>
          <cell r="B2703" t="str">
            <v>WMS, LLC.</v>
          </cell>
        </row>
        <row r="2704">
          <cell r="A2704" t="str">
            <v>WMWN</v>
          </cell>
          <cell r="B2704" t="str">
            <v>Weatherford, Mineral Wells &amp; Northwestern Railway Company</v>
          </cell>
        </row>
        <row r="2705">
          <cell r="A2705" t="str">
            <v>WMWX</v>
          </cell>
          <cell r="B2705" t="str">
            <v>Waste Management Of Wisconsin</v>
          </cell>
        </row>
        <row r="2706">
          <cell r="A2706" t="str">
            <v>WN</v>
          </cell>
          <cell r="B2706" t="str">
            <v>Wisconsin Northern Railroad</v>
          </cell>
        </row>
        <row r="2707">
          <cell r="A2707" t="str">
            <v>WNF</v>
          </cell>
          <cell r="B2707" t="str">
            <v>WNF  Railroad</v>
          </cell>
        </row>
        <row r="2708">
          <cell r="A2708" t="str">
            <v>WNFR</v>
          </cell>
          <cell r="B2708" t="str">
            <v>KANAWHA RAIL CORP</v>
          </cell>
        </row>
        <row r="2709">
          <cell r="A2709" t="str">
            <v>WNR</v>
          </cell>
          <cell r="B2709" t="str">
            <v>WHARTON AND NORTHERN RAILROAD COMPANY</v>
          </cell>
        </row>
        <row r="2710">
          <cell r="A2710" t="str">
            <v>WNYP</v>
          </cell>
          <cell r="B2710" t="str">
            <v>Western New York &amp; Pennsylvania Railroad LLC</v>
          </cell>
        </row>
        <row r="2711">
          <cell r="A2711" t="str">
            <v>WODZ</v>
          </cell>
          <cell r="B2711" t="str">
            <v>Woodenville Diary</v>
          </cell>
        </row>
        <row r="2712">
          <cell r="A2712" t="str">
            <v>WOHO</v>
          </cell>
          <cell r="B2712" t="str">
            <v>WABASH &amp; OHIO RAILROAD</v>
          </cell>
        </row>
        <row r="2713">
          <cell r="A2713" t="str">
            <v>WOPR</v>
          </cell>
          <cell r="B2713" t="str">
            <v>West Oakland Pacific Railroad, LLC</v>
          </cell>
        </row>
        <row r="2714">
          <cell r="A2714" t="str">
            <v>WOR</v>
          </cell>
          <cell r="B2714" t="str">
            <v>Western Ohio Railroad Company</v>
          </cell>
        </row>
        <row r="2715">
          <cell r="A2715" t="str">
            <v>WOV</v>
          </cell>
          <cell r="B2715" t="str">
            <v>Warren And Ouachita Valley RR CO</v>
          </cell>
        </row>
        <row r="2716">
          <cell r="A2716" t="str">
            <v>WP</v>
          </cell>
          <cell r="B2716" t="str">
            <v>Western Pacific Railroad Company</v>
          </cell>
        </row>
        <row r="2717">
          <cell r="A2717" t="str">
            <v>WPIZ</v>
          </cell>
          <cell r="B2717" t="str">
            <v>Walport Incorporated</v>
          </cell>
        </row>
        <row r="2718">
          <cell r="A2718" t="str">
            <v>WPLZ</v>
          </cell>
          <cell r="B2718" t="str">
            <v>WILLIAMS PIPELINE CO</v>
          </cell>
        </row>
        <row r="2719">
          <cell r="A2719" t="str">
            <v>WPRR</v>
          </cell>
          <cell r="B2719" t="str">
            <v>Willamette &amp; Pacific Railroad, Inc.</v>
          </cell>
        </row>
        <row r="2720">
          <cell r="A2720" t="str">
            <v>WPSX</v>
          </cell>
          <cell r="B2720" t="str">
            <v>WESTERN PLANT SERVICES, INC.</v>
          </cell>
        </row>
        <row r="2721">
          <cell r="A2721" t="str">
            <v>WPY</v>
          </cell>
          <cell r="B2721" t="str">
            <v>White Pass &amp; Yukon Corporation, Limited</v>
          </cell>
        </row>
        <row r="2722">
          <cell r="A2722" t="str">
            <v>WPZ</v>
          </cell>
          <cell r="B2722" t="str">
            <v>Western Paving</v>
          </cell>
        </row>
        <row r="2723">
          <cell r="A2723" t="str">
            <v>WRAX</v>
          </cell>
          <cell r="B2723" t="str">
            <v>WESTERN RAIL SWITCHING</v>
          </cell>
        </row>
        <row r="2724">
          <cell r="A2724" t="str">
            <v>WRC</v>
          </cell>
          <cell r="B2724" t="str">
            <v>Wolfeboro Railroad Company</v>
          </cell>
        </row>
        <row r="2725">
          <cell r="A2725" t="str">
            <v>WRCC</v>
          </cell>
          <cell r="B2725" t="str">
            <v>Winnipesaukee Railroad Corporation</v>
          </cell>
        </row>
        <row r="2726">
          <cell r="A2726" t="str">
            <v>WRDZ</v>
          </cell>
          <cell r="B2726" t="str">
            <v>Wyodake Resources Development Corp.</v>
          </cell>
        </row>
        <row r="2727">
          <cell r="A2727" t="str">
            <v>WREC</v>
          </cell>
          <cell r="B2727" t="str">
            <v>Willits Redwood Co.</v>
          </cell>
        </row>
        <row r="2728">
          <cell r="A2728" t="str">
            <v>WRGZ</v>
          </cell>
          <cell r="B2728" t="str">
            <v>W. R. Grace Cryovac</v>
          </cell>
        </row>
        <row r="2729">
          <cell r="A2729" t="str">
            <v>WRI</v>
          </cell>
          <cell r="B2729" t="str">
            <v>Wheatland Rail Inc.</v>
          </cell>
        </row>
        <row r="2730">
          <cell r="A2730" t="str">
            <v>WRL</v>
          </cell>
          <cell r="B2730" t="str">
            <v>WRL, LLC</v>
          </cell>
        </row>
        <row r="2731">
          <cell r="A2731" t="str">
            <v>WRM</v>
          </cell>
          <cell r="B2731" t="str">
            <v>Western Railway Museum</v>
          </cell>
        </row>
        <row r="2732">
          <cell r="A2732" t="str">
            <v>WRRC</v>
          </cell>
          <cell r="B2732" t="str">
            <v>Western Railroad Company</v>
          </cell>
        </row>
        <row r="2733">
          <cell r="A2733" t="str">
            <v>WRS</v>
          </cell>
          <cell r="B2733" t="str">
            <v>Western Rail Switching, Inc.</v>
          </cell>
        </row>
        <row r="2734">
          <cell r="A2734" t="str">
            <v>WRSX</v>
          </cell>
          <cell r="B2734" t="str">
            <v>WHITE RIVER SCENIC RAILROAD</v>
          </cell>
        </row>
        <row r="2735">
          <cell r="A2735" t="str">
            <v>WRTZ</v>
          </cell>
          <cell r="B2735" t="str">
            <v>Warren Truck</v>
          </cell>
        </row>
        <row r="2736">
          <cell r="A2736" t="str">
            <v>WRWK</v>
          </cell>
          <cell r="B2736" t="str">
            <v>Warwick Railway Company</v>
          </cell>
        </row>
        <row r="2737">
          <cell r="A2737" t="str">
            <v>WS</v>
          </cell>
          <cell r="B2737" t="str">
            <v>WALKERSVILLE SOUTHERN RAILROAD, INC.</v>
          </cell>
        </row>
        <row r="2738">
          <cell r="A2738" t="str">
            <v>WSCZ</v>
          </cell>
          <cell r="B2738" t="str">
            <v>Western Sugar Comany</v>
          </cell>
        </row>
        <row r="2739">
          <cell r="A2739" t="str">
            <v>WSHR</v>
          </cell>
          <cell r="B2739" t="str">
            <v>WEST SHORE RAILROAD</v>
          </cell>
        </row>
        <row r="2740">
          <cell r="A2740" t="str">
            <v>WSOR</v>
          </cell>
          <cell r="B2740" t="str">
            <v>WISCONSIN &amp; SOUTHERN RAILROAD, LLC</v>
          </cell>
        </row>
        <row r="2741">
          <cell r="A2741" t="str">
            <v>WSPI</v>
          </cell>
          <cell r="B2741" t="str">
            <v>Western States Properties Inc.</v>
          </cell>
        </row>
        <row r="2742">
          <cell r="A2742" t="str">
            <v>WSR</v>
          </cell>
          <cell r="B2742" t="str">
            <v>Warren &amp; Saline River Railroad Company</v>
          </cell>
        </row>
        <row r="2743">
          <cell r="A2743" t="str">
            <v>WSRC</v>
          </cell>
          <cell r="B2743" t="str">
            <v>Wisconsin &amp; Southern Railway Company</v>
          </cell>
        </row>
        <row r="2744">
          <cell r="A2744" t="str">
            <v>WSRY</v>
          </cell>
          <cell r="B2744" t="str">
            <v>Winamac Southern Railway Company</v>
          </cell>
        </row>
        <row r="2745">
          <cell r="A2745" t="str">
            <v>WSS</v>
          </cell>
          <cell r="B2745" t="str">
            <v>Winston-Salem Southbound Railway</v>
          </cell>
        </row>
        <row r="2746">
          <cell r="A2746" t="str">
            <v>WST</v>
          </cell>
          <cell r="B2746" t="str">
            <v>Winston-salem Terminal Company</v>
          </cell>
        </row>
        <row r="2747">
          <cell r="A2747" t="str">
            <v>WSYP</v>
          </cell>
          <cell r="B2747" t="str">
            <v>White Sulphur Springs And Yellowstone Pk</v>
          </cell>
        </row>
        <row r="2748">
          <cell r="A2748" t="str">
            <v>WTA</v>
          </cell>
          <cell r="B2748" t="str">
            <v>Wichita Terminal Association</v>
          </cell>
        </row>
        <row r="2749">
          <cell r="A2749" t="str">
            <v>WTC</v>
          </cell>
          <cell r="B2749" t="str">
            <v>Weyerhauser Timber Co.</v>
          </cell>
        </row>
        <row r="2750">
          <cell r="A2750" t="str">
            <v>WTCX</v>
          </cell>
          <cell r="B2750" t="str">
            <v>Weyerheuser Company</v>
          </cell>
        </row>
        <row r="2751">
          <cell r="A2751" t="str">
            <v>WTJR</v>
          </cell>
          <cell r="B2751" t="str">
            <v>WICHITA, TILLMAN &amp; JACKSON RAILWAY COMPANY, INC.</v>
          </cell>
        </row>
        <row r="2752">
          <cell r="A2752" t="str">
            <v>WTLC</v>
          </cell>
          <cell r="B2752" t="str">
            <v>WEST TEXAS AND LUBBOCK RAILWAY COMPANY</v>
          </cell>
        </row>
        <row r="2753">
          <cell r="A2753" t="str">
            <v>WTLR</v>
          </cell>
          <cell r="B2753" t="str">
            <v>WEST TEXAS AND LUBBOCK RAILROAD COMPANY INC.</v>
          </cell>
        </row>
        <row r="2754">
          <cell r="A2754" t="str">
            <v>WTNN</v>
          </cell>
          <cell r="B2754" t="str">
            <v>West Tennessee Railroad, LLC</v>
          </cell>
        </row>
        <row r="2755">
          <cell r="A2755" t="str">
            <v>WTR</v>
          </cell>
          <cell r="B2755" t="str">
            <v>Whippany Toonerville Railroad</v>
          </cell>
        </row>
        <row r="2756">
          <cell r="A2756" t="str">
            <v>WTRM</v>
          </cell>
          <cell r="B2756" t="str">
            <v>Warren &amp; Trumbull Railroad Company,  The</v>
          </cell>
        </row>
        <row r="2757">
          <cell r="A2757" t="str">
            <v>WTRY</v>
          </cell>
          <cell r="B2757" t="str">
            <v>WILMINGTON TERMINAL RAILROAD, INC.</v>
          </cell>
        </row>
        <row r="2758">
          <cell r="A2758" t="str">
            <v>WTSE</v>
          </cell>
          <cell r="B2758" t="str">
            <v>WEST SHORE RAILROAD</v>
          </cell>
        </row>
        <row r="2759">
          <cell r="A2759" t="str">
            <v>WTUX</v>
          </cell>
          <cell r="B2759" t="str">
            <v>West Texas Utility</v>
          </cell>
        </row>
        <row r="2760">
          <cell r="A2760" t="str">
            <v>WTUZ</v>
          </cell>
          <cell r="B2760" t="str">
            <v>West Texas Utilities Company</v>
          </cell>
        </row>
        <row r="2761">
          <cell r="A2761" t="str">
            <v>WURR</v>
          </cell>
          <cell r="B2761" t="str">
            <v>Wallowa Union Railroad Authority</v>
          </cell>
        </row>
        <row r="2762">
          <cell r="A2762" t="str">
            <v>WUT</v>
          </cell>
          <cell r="B2762" t="str">
            <v>Wichita Union Terminal Railway Company</v>
          </cell>
        </row>
        <row r="2763">
          <cell r="A2763" t="str">
            <v>WVC</v>
          </cell>
          <cell r="B2763" t="str">
            <v>WEST VIRGINIA CENTRAL RAILROAD</v>
          </cell>
        </row>
        <row r="2764">
          <cell r="A2764" t="str">
            <v>WVCX</v>
          </cell>
          <cell r="B2764" t="str">
            <v>WEST VIRGINIA CENTRAL RAILROAD</v>
          </cell>
        </row>
        <row r="2765">
          <cell r="A2765" t="str">
            <v>WVN</v>
          </cell>
          <cell r="B2765" t="str">
            <v>WEST VIRGINIA NORTHERN RAILROAD LIMITED</v>
          </cell>
        </row>
        <row r="2766">
          <cell r="A2766" t="str">
            <v>WVR</v>
          </cell>
          <cell r="B2766" t="str">
            <v>Willamette Valley Railway Company</v>
          </cell>
        </row>
        <row r="2767">
          <cell r="A2767" t="str">
            <v>WVRC</v>
          </cell>
          <cell r="B2767" t="str">
            <v>Wabash Valley Railroad Company</v>
          </cell>
        </row>
        <row r="2768">
          <cell r="A2768" t="str">
            <v>WVRD</v>
          </cell>
          <cell r="B2768" t="str">
            <v>WILLAMETTE VALLEY RAILROAD</v>
          </cell>
        </row>
        <row r="2769">
          <cell r="A2769" t="str">
            <v>WVRR</v>
          </cell>
          <cell r="B2769" t="str">
            <v>Whitewater Valley Railroad</v>
          </cell>
        </row>
        <row r="2770">
          <cell r="A2770" t="str">
            <v>WVSR</v>
          </cell>
          <cell r="B2770" t="str">
            <v>WV Southern Railway Co.</v>
          </cell>
        </row>
        <row r="2771">
          <cell r="A2771" t="str">
            <v>WVSX</v>
          </cell>
          <cell r="B2771" t="str">
            <v>West Virginia State Rail Authority</v>
          </cell>
        </row>
        <row r="2772">
          <cell r="A2772" t="str">
            <v>WW</v>
          </cell>
          <cell r="B2772" t="str">
            <v>Winchester &amp; Western Railroad Company</v>
          </cell>
        </row>
        <row r="2773">
          <cell r="A2773" t="str">
            <v>WWC</v>
          </cell>
          <cell r="B2773" t="str">
            <v>White Westinghouse Co.</v>
          </cell>
        </row>
        <row r="2774">
          <cell r="A2774" t="str">
            <v>WWR</v>
          </cell>
          <cell r="B2774" t="str">
            <v>Western Washington Railroad, LLC</v>
          </cell>
        </row>
        <row r="2775">
          <cell r="A2775" t="str">
            <v>WWRC</v>
          </cell>
          <cell r="B2775" t="str">
            <v>WILMINGTON &amp; WESTERN RAILROAD COMPANY</v>
          </cell>
        </row>
        <row r="2776">
          <cell r="A2776" t="str">
            <v>WWV</v>
          </cell>
          <cell r="B2776" t="str">
            <v>Walla Walla Valley Railway Company</v>
          </cell>
        </row>
        <row r="2777">
          <cell r="A2777" t="str">
            <v>WYCO</v>
          </cell>
          <cell r="B2777" t="str">
            <v>Wyoming &amp; Colorado Railroad</v>
          </cell>
        </row>
        <row r="2778">
          <cell r="A2778" t="str">
            <v>WYCR</v>
          </cell>
          <cell r="B2778" t="str">
            <v>Wyoming Connect Railroad, LLC</v>
          </cell>
        </row>
        <row r="2779">
          <cell r="A2779" t="str">
            <v>WYET</v>
          </cell>
          <cell r="B2779" t="str">
            <v>Wye Transportation Corporation</v>
          </cell>
        </row>
        <row r="2780">
          <cell r="A2780" t="str">
            <v>WYEZ</v>
          </cell>
          <cell r="B2780" t="str">
            <v>Wye Company</v>
          </cell>
        </row>
        <row r="2781">
          <cell r="A2781" t="str">
            <v>WYS</v>
          </cell>
          <cell r="B2781" t="str">
            <v>Wyandotte Southern Railroad</v>
          </cell>
        </row>
        <row r="2782">
          <cell r="A2782" t="str">
            <v>WYT</v>
          </cell>
          <cell r="B2782" t="str">
            <v>Wyandotte Terminal Railroad Company</v>
          </cell>
        </row>
        <row r="2783">
          <cell r="A2783" t="str">
            <v>XAAL</v>
          </cell>
          <cell r="B2783" t="str">
            <v>AAW-Alliance TX</v>
          </cell>
        </row>
        <row r="2784">
          <cell r="A2784" t="str">
            <v>XADB</v>
          </cell>
          <cell r="B2784" t="str">
            <v>AAW-Daytona Bluff</v>
          </cell>
        </row>
        <row r="2785">
          <cell r="A2785" t="str">
            <v>XALV</v>
          </cell>
          <cell r="B2785" t="str">
            <v>AAW-Los Vegas</v>
          </cell>
        </row>
        <row r="2786">
          <cell r="A2786" t="str">
            <v>XASN</v>
          </cell>
          <cell r="B2786" t="str">
            <v>AAW-San Antonio</v>
          </cell>
        </row>
        <row r="2787">
          <cell r="A2787" t="str">
            <v>XCDM</v>
          </cell>
          <cell r="B2787" t="str">
            <v>Corderoi Mining Company</v>
          </cell>
        </row>
        <row r="2788">
          <cell r="A2788" t="str">
            <v>XCOT</v>
          </cell>
          <cell r="B2788" t="str">
            <v>City of Tremeton</v>
          </cell>
        </row>
        <row r="2789">
          <cell r="A2789" t="str">
            <v>XCTA</v>
          </cell>
          <cell r="B2789" t="str">
            <v>Chicago Transit Authority</v>
          </cell>
        </row>
        <row r="2790">
          <cell r="A2790" t="str">
            <v>XCTS</v>
          </cell>
          <cell r="B2790" t="str">
            <v>Cleveland Transit System</v>
          </cell>
        </row>
        <row r="2791">
          <cell r="A2791" t="str">
            <v>XENG</v>
          </cell>
          <cell r="B2791" t="str">
            <v>Engstrom Bean and Seed</v>
          </cell>
        </row>
        <row r="2792">
          <cell r="A2792" t="str">
            <v>XMBT</v>
          </cell>
          <cell r="B2792" t="str">
            <v>MASS. BAY TRANS. AUTHORITY</v>
          </cell>
        </row>
        <row r="2793">
          <cell r="A2793" t="str">
            <v>XMDT</v>
          </cell>
          <cell r="B2793" t="str">
            <v>Massachusetts Department of Transportation</v>
          </cell>
        </row>
        <row r="2794">
          <cell r="A2794" t="str">
            <v>XMTA</v>
          </cell>
          <cell r="B2794" t="str">
            <v>NEW YORK CITY TRANS. AUTHORITY</v>
          </cell>
        </row>
        <row r="2795">
          <cell r="A2795" t="str">
            <v>XPAT</v>
          </cell>
          <cell r="B2795" t="str">
            <v>PORT AUTHORITY TRANSIT</v>
          </cell>
        </row>
        <row r="2796">
          <cell r="A2796" t="str">
            <v>XSPT</v>
          </cell>
          <cell r="B2796" t="str">
            <v>Southeastern Penn. Trans. Authority</v>
          </cell>
        </row>
        <row r="2797">
          <cell r="A2797" t="str">
            <v>XTGS</v>
          </cell>
          <cell r="B2797" t="str">
            <v>Trans-Global Solutions, INC</v>
          </cell>
        </row>
        <row r="2798">
          <cell r="A2798" t="str">
            <v>XYZZ</v>
          </cell>
          <cell r="B2798" t="str">
            <v>XYZ Railroad</v>
          </cell>
        </row>
        <row r="2799">
          <cell r="A2799" t="str">
            <v>YAN</v>
          </cell>
          <cell r="B2799" t="str">
            <v>Yancy Railroad Company</v>
          </cell>
        </row>
        <row r="2800">
          <cell r="A2800" t="str">
            <v>YARR</v>
          </cell>
          <cell r="B2800" t="str">
            <v>Youngstown &amp; Austintown Railroad</v>
          </cell>
        </row>
        <row r="2801">
          <cell r="A2801" t="str">
            <v>YB</v>
          </cell>
          <cell r="B2801" t="str">
            <v>The Youngstown Belt Railroad Company</v>
          </cell>
        </row>
        <row r="2802">
          <cell r="A2802" t="str">
            <v>YCR</v>
          </cell>
          <cell r="B2802" t="str">
            <v>Yakima Central Railway</v>
          </cell>
        </row>
        <row r="2803">
          <cell r="A2803" t="str">
            <v>YILA</v>
          </cell>
          <cell r="B2803" t="str">
            <v>Yakima Interurban Lines Association</v>
          </cell>
        </row>
        <row r="2804">
          <cell r="A2804" t="str">
            <v>YKCR</v>
          </cell>
          <cell r="B2804" t="str">
            <v>Yakima Central Railway</v>
          </cell>
        </row>
        <row r="2805">
          <cell r="A2805" t="str">
            <v>YKR</v>
          </cell>
          <cell r="B2805" t="str">
            <v>YORKRAIL, INCORPORATED</v>
          </cell>
        </row>
        <row r="2806">
          <cell r="A2806" t="str">
            <v>YN</v>
          </cell>
          <cell r="B2806" t="str">
            <v>Youngstown And Northern Railroad Company</v>
          </cell>
        </row>
        <row r="2807">
          <cell r="A2807" t="str">
            <v>YOC</v>
          </cell>
          <cell r="B2807" t="str">
            <v>YOC  Industry/Company</v>
          </cell>
        </row>
        <row r="2808">
          <cell r="A2808" t="str">
            <v>YRC</v>
          </cell>
          <cell r="B2808" t="str">
            <v>YORK RAILWAY COMPANY</v>
          </cell>
        </row>
        <row r="2809">
          <cell r="A2809" t="str">
            <v>YS</v>
          </cell>
          <cell r="B2809" t="str">
            <v>YOUNGSTOWN &amp; SOUTHERN RAILROAD COMPANY</v>
          </cell>
        </row>
        <row r="2810">
          <cell r="A2810" t="str">
            <v>YSLR</v>
          </cell>
          <cell r="B2810" t="str">
            <v>Yolo Shortline  Railroad Company</v>
          </cell>
        </row>
        <row r="2811">
          <cell r="A2811" t="str">
            <v>YSRR</v>
          </cell>
          <cell r="B2811" t="str">
            <v>Yountstown &amp; Southeastern Railroad Company, Inc.</v>
          </cell>
        </row>
        <row r="2812">
          <cell r="A2812" t="str">
            <v>YSVR</v>
          </cell>
          <cell r="B2812" t="str">
            <v>Yellowstone Valley Railroad, LLC</v>
          </cell>
        </row>
        <row r="2813">
          <cell r="A2813" t="str">
            <v>YUR</v>
          </cell>
          <cell r="B2813" t="str">
            <v>Yuma Valley Railroad</v>
          </cell>
        </row>
        <row r="2814">
          <cell r="A2814" t="str">
            <v>YVRR</v>
          </cell>
          <cell r="B2814" t="str">
            <v>Yadkin Valley Railroad Company</v>
          </cell>
        </row>
        <row r="2815">
          <cell r="A2815" t="str">
            <v>YVRX</v>
          </cell>
          <cell r="B2815" t="str">
            <v>Yakima Valley Rail &amp; Steam Museum</v>
          </cell>
        </row>
        <row r="2816">
          <cell r="A2816" t="str">
            <v>YVT</v>
          </cell>
          <cell r="B2816" t="str">
            <v>Yakima Valley Transportation Company</v>
          </cell>
        </row>
        <row r="2817">
          <cell r="A2817" t="str">
            <v>YW</v>
          </cell>
          <cell r="B2817" t="str">
            <v>Yreka Western Railroad Company</v>
          </cell>
        </row>
        <row r="2818">
          <cell r="A2818" t="str">
            <v>YWCO</v>
          </cell>
          <cell r="B2818" t="str">
            <v>YWCO Railroad</v>
          </cell>
        </row>
        <row r="2819">
          <cell r="A2819" t="str">
            <v>ZAC</v>
          </cell>
          <cell r="B2819" t="str">
            <v>ZAC  Industry/Company</v>
          </cell>
        </row>
        <row r="2820">
          <cell r="A2820" t="str">
            <v>ZAES</v>
          </cell>
          <cell r="B2820" t="str">
            <v>ZAES Industry/Company</v>
          </cell>
        </row>
        <row r="2821">
          <cell r="A2821" t="str">
            <v>ZANC</v>
          </cell>
          <cell r="B2821" t="str">
            <v>ZANC Industry/Company</v>
          </cell>
        </row>
        <row r="2822">
          <cell r="A2822" t="str">
            <v>ZARI</v>
          </cell>
          <cell r="B2822" t="str">
            <v>ZARI Industry/Company</v>
          </cell>
        </row>
        <row r="2823">
          <cell r="A2823" t="str">
            <v>ZBFG</v>
          </cell>
          <cell r="B2823" t="str">
            <v>ZBFG Industry/Company</v>
          </cell>
        </row>
        <row r="2824">
          <cell r="A2824" t="str">
            <v>ZBFR</v>
          </cell>
          <cell r="B2824" t="str">
            <v>BUFFALO RIDGE REGIONAL RAILROAD AUTHORITY</v>
          </cell>
        </row>
        <row r="2825">
          <cell r="A2825" t="str">
            <v>ZCCV</v>
          </cell>
          <cell r="B2825" t="str">
            <v>Chesapeake Corporation of Virginia</v>
          </cell>
        </row>
        <row r="2826">
          <cell r="A2826" t="str">
            <v>ZCNI</v>
          </cell>
          <cell r="B2826" t="str">
            <v>ZCNI Industry/Company</v>
          </cell>
        </row>
        <row r="2827">
          <cell r="A2827" t="str">
            <v>ZCUI</v>
          </cell>
          <cell r="B2827" t="str">
            <v>ZCUI Industry/Company</v>
          </cell>
        </row>
        <row r="2828">
          <cell r="A2828" t="str">
            <v>ZCYC</v>
          </cell>
          <cell r="B2828" t="str">
            <v>ZCYC Industry/Company</v>
          </cell>
        </row>
        <row r="2829">
          <cell r="A2829" t="str">
            <v>ZDSC</v>
          </cell>
          <cell r="B2829" t="str">
            <v>ZDSC Industry</v>
          </cell>
        </row>
        <row r="2830">
          <cell r="A2830" t="str">
            <v>ZEXA</v>
          </cell>
          <cell r="B2830" t="str">
            <v>ZEXA Industry/Company</v>
          </cell>
        </row>
        <row r="2831">
          <cell r="A2831" t="str">
            <v>ZEXC</v>
          </cell>
          <cell r="B2831" t="str">
            <v>ZEXC Industry/Company</v>
          </cell>
        </row>
        <row r="2832">
          <cell r="A2832" t="str">
            <v>ZFSC</v>
          </cell>
          <cell r="B2832" t="str">
            <v>ZFSC Industry/Company</v>
          </cell>
        </row>
        <row r="2833">
          <cell r="A2833" t="str">
            <v>ZFSE</v>
          </cell>
          <cell r="B2833" t="str">
            <v>ZFSE Industry/Company</v>
          </cell>
        </row>
        <row r="2834">
          <cell r="A2834" t="str">
            <v>ZGTR</v>
          </cell>
          <cell r="B2834" t="str">
            <v>ZGTR Industry/Company</v>
          </cell>
        </row>
        <row r="2835">
          <cell r="A2835" t="str">
            <v>ZHOE</v>
          </cell>
          <cell r="B2835" t="str">
            <v>ZHOE Industry/Company</v>
          </cell>
        </row>
        <row r="2836">
          <cell r="A2836" t="str">
            <v>ZHST</v>
          </cell>
          <cell r="B2836" t="str">
            <v>ZHST Industry/Company</v>
          </cell>
        </row>
        <row r="2837">
          <cell r="A2837" t="str">
            <v>ZIOF</v>
          </cell>
          <cell r="B2837" t="str">
            <v>INEOS OLEFINS POLYMERS USA</v>
          </cell>
        </row>
        <row r="2838">
          <cell r="A2838" t="str">
            <v>ZIRC</v>
          </cell>
          <cell r="B2838" t="str">
            <v>ZIRC Industry/Company</v>
          </cell>
        </row>
        <row r="2839">
          <cell r="A2839" t="str">
            <v>ZKSW</v>
          </cell>
          <cell r="B2839" t="str">
            <v>ZKSW Industry/Company</v>
          </cell>
        </row>
        <row r="2840">
          <cell r="A2840" t="str">
            <v>ZLCC</v>
          </cell>
          <cell r="B2840" t="str">
            <v>ZLCC Industry/Company</v>
          </cell>
        </row>
        <row r="2841">
          <cell r="A2841" t="str">
            <v>ZMC</v>
          </cell>
          <cell r="B2841" t="str">
            <v>ZMC  Industry/Company</v>
          </cell>
        </row>
        <row r="2842">
          <cell r="A2842" t="str">
            <v>ZMME</v>
          </cell>
          <cell r="B2842" t="str">
            <v>ZMME Industry/Company</v>
          </cell>
        </row>
        <row r="2843">
          <cell r="A2843" t="str">
            <v>ZOGR</v>
          </cell>
          <cell r="B2843" t="str">
            <v>ZOGR Industry/Company</v>
          </cell>
        </row>
        <row r="2844">
          <cell r="A2844" t="str">
            <v>ZPGA</v>
          </cell>
          <cell r="B2844" t="str">
            <v>ZPGA Industry/Company</v>
          </cell>
        </row>
        <row r="2845">
          <cell r="A2845" t="str">
            <v>ZPGM</v>
          </cell>
          <cell r="B2845" t="str">
            <v>ZPGM Industry/Company</v>
          </cell>
        </row>
        <row r="2846">
          <cell r="A2846" t="str">
            <v>ZPOT</v>
          </cell>
          <cell r="B2846" t="str">
            <v>ZPOT Industry/Company</v>
          </cell>
        </row>
        <row r="2847">
          <cell r="A2847" t="str">
            <v>ZPPG</v>
          </cell>
          <cell r="B2847" t="str">
            <v>ZPPG Industry/Company</v>
          </cell>
        </row>
        <row r="2848">
          <cell r="A2848" t="str">
            <v>ZQAC</v>
          </cell>
          <cell r="B2848" t="str">
            <v>ZQAC Industry/Company</v>
          </cell>
        </row>
        <row r="2849">
          <cell r="A2849" t="str">
            <v>ZRAT</v>
          </cell>
          <cell r="B2849" t="str">
            <v>RAIL TERMINAL SERVICES</v>
          </cell>
        </row>
        <row r="2850">
          <cell r="A2850" t="str">
            <v>ZRPB</v>
          </cell>
          <cell r="B2850" t="str">
            <v>ZRPB Industry/Company</v>
          </cell>
        </row>
        <row r="2851">
          <cell r="A2851" t="str">
            <v>ZSER</v>
          </cell>
          <cell r="B2851" t="str">
            <v>ZSER Industry/Company</v>
          </cell>
        </row>
        <row r="2852">
          <cell r="A2852" t="str">
            <v>ZSOH</v>
          </cell>
          <cell r="B2852" t="str">
            <v>ZSOH Industry/Company</v>
          </cell>
        </row>
        <row r="2853">
          <cell r="A2853" t="str">
            <v>ZSPE</v>
          </cell>
          <cell r="B2853" t="str">
            <v>ZSPE Industry/Company</v>
          </cell>
        </row>
        <row r="2854">
          <cell r="A2854" t="str">
            <v>ZSTO</v>
          </cell>
          <cell r="B2854" t="str">
            <v>ZSTO Industry/Company</v>
          </cell>
        </row>
        <row r="2855">
          <cell r="A2855" t="str">
            <v>ZSWC</v>
          </cell>
          <cell r="B2855" t="str">
            <v>ZSWC Industry/Company</v>
          </cell>
        </row>
        <row r="2856">
          <cell r="A2856" t="str">
            <v>ZTEA</v>
          </cell>
          <cell r="B2856" t="str">
            <v>ZTEA Industry/Company</v>
          </cell>
        </row>
        <row r="2857">
          <cell r="A2857" t="str">
            <v>ZWHC</v>
          </cell>
          <cell r="B2857" t="str">
            <v>ZWHC Industry</v>
          </cell>
        </row>
        <row r="2858">
          <cell r="A2858" t="str">
            <v>ZWSX</v>
          </cell>
          <cell r="B2858" t="str">
            <v>Zanesville &amp; Western Scenic Railroad</v>
          </cell>
        </row>
        <row r="2859">
          <cell r="A2859" t="str">
            <v>ZWVC</v>
          </cell>
          <cell r="B2859" t="str">
            <v>ZWVC Industry</v>
          </cell>
        </row>
        <row r="2860">
          <cell r="A2860" t="str">
            <v>ZZCA</v>
          </cell>
          <cell r="B2860" t="str">
            <v>Zacha Transload</v>
          </cell>
        </row>
        <row r="2861">
          <cell r="A2861" t="str">
            <v>ADIX</v>
          </cell>
          <cell r="B2861" t="str">
            <v>Adirondack Railway Preservation Society</v>
          </cell>
        </row>
        <row r="2862">
          <cell r="A2862" t="str">
            <v>AF</v>
          </cell>
          <cell r="B2862" t="str">
            <v>Alabama &amp; Florida Railway</v>
          </cell>
        </row>
        <row r="2863">
          <cell r="A2863" t="str">
            <v>ASVX</v>
          </cell>
          <cell r="B2863" t="str">
            <v>Abilene &amp; Smoky Valley Railroad</v>
          </cell>
        </row>
        <row r="2864">
          <cell r="A2864" t="str">
            <v>ATRG</v>
          </cell>
          <cell r="B2864" t="str">
            <v>Alliance Terminal Railroad</v>
          </cell>
        </row>
        <row r="2865">
          <cell r="A2865" t="str">
            <v>BH</v>
          </cell>
          <cell r="B2865" t="str">
            <v>B&amp;H Rail Corp</v>
          </cell>
        </row>
        <row r="2866">
          <cell r="A2866" t="str">
            <v>CALA</v>
          </cell>
          <cell r="B2866" t="str">
            <v>Carolina Southern Railroad Company, The</v>
          </cell>
        </row>
        <row r="2867">
          <cell r="A2867" t="str">
            <v>CCH</v>
          </cell>
          <cell r="B2867" t="str">
            <v>Columbus &amp; Chattahoochee Railroad, Inc.</v>
          </cell>
        </row>
        <row r="2868">
          <cell r="A2868" t="str">
            <v>CCRA</v>
          </cell>
          <cell r="B2868" t="str">
            <v>Camp Chase Industrial Railroad Corporation</v>
          </cell>
        </row>
        <row r="2869">
          <cell r="A2869" t="str">
            <v>CCRR</v>
          </cell>
          <cell r="B2869" t="str">
            <v>Claremont Concord Railroad Corporation</v>
          </cell>
        </row>
        <row r="2870">
          <cell r="A2870" t="str">
            <v>CIRY</v>
          </cell>
          <cell r="B2870" t="str">
            <v>Central Illinois Railroad Company</v>
          </cell>
        </row>
        <row r="2871">
          <cell r="A2871" t="str">
            <v>CKSI</v>
          </cell>
          <cell r="B2871" t="str">
            <v>Carthage Knightstown &amp; Shirley Railroad</v>
          </cell>
        </row>
        <row r="2872">
          <cell r="A2872" t="str">
            <v>CMQ</v>
          </cell>
          <cell r="B2872" t="str">
            <v>Central Maine &amp; Quebec Railway</v>
          </cell>
        </row>
        <row r="2873">
          <cell r="A2873" t="str">
            <v>CMSL</v>
          </cell>
          <cell r="B2873" t="str">
            <v>Cape May Seashore Lines</v>
          </cell>
        </row>
        <row r="2874">
          <cell r="A2874" t="str">
            <v>CSAO</v>
          </cell>
          <cell r="B2874" t="str">
            <v>Conrail Shared Assets</v>
          </cell>
        </row>
        <row r="2875">
          <cell r="A2875" t="str">
            <v>CSKR</v>
          </cell>
          <cell r="B2875" t="str">
            <v>C &amp; S Railroad Corporation</v>
          </cell>
        </row>
        <row r="2876">
          <cell r="A2876" t="str">
            <v>CSRX</v>
          </cell>
          <cell r="B2876" t="str">
            <v>Conway Scenic Railroad</v>
          </cell>
        </row>
        <row r="2877">
          <cell r="A2877" t="str">
            <v>CUMB</v>
          </cell>
          <cell r="B2877" t="str">
            <v>Cumberland Mine Railroad (US Steel)</v>
          </cell>
        </row>
        <row r="2878">
          <cell r="A2878" t="str">
            <v>CUVA</v>
          </cell>
          <cell r="B2878" t="str">
            <v>Cleveland Works Railway Company</v>
          </cell>
        </row>
        <row r="2879">
          <cell r="A2879" t="str">
            <v>CVSR</v>
          </cell>
          <cell r="B2879" t="str">
            <v>Cuyahoga Valley Scenic Railroad</v>
          </cell>
        </row>
        <row r="2880">
          <cell r="A2880" t="str">
            <v>CWL</v>
          </cell>
          <cell r="B2880" t="str">
            <v>California Western Railroad</v>
          </cell>
        </row>
        <row r="2881">
          <cell r="A2881" t="str">
            <v>CZRY</v>
          </cell>
          <cell r="B2881" t="str">
            <v>Carrizo Gorge Railway</v>
          </cell>
        </row>
        <row r="2882">
          <cell r="A2882" t="str">
            <v>DGVR</v>
          </cell>
          <cell r="B2882" t="str">
            <v>Durbin &amp; Greenbrier Valley Railroad</v>
          </cell>
        </row>
        <row r="2883">
          <cell r="A2883" t="str">
            <v>ECBR</v>
          </cell>
          <cell r="B2883" t="str">
            <v>East Cooper &amp; Berkeley Railroad</v>
          </cell>
        </row>
        <row r="2884">
          <cell r="A2884" t="str">
            <v>EWR</v>
          </cell>
          <cell r="B2884" t="str">
            <v>Elkhart &amp; Western Railroad Co.</v>
          </cell>
        </row>
        <row r="2885">
          <cell r="A2885" t="str">
            <v>FC</v>
          </cell>
          <cell r="B2885" t="str">
            <v>Fulton County Railroad Inc.</v>
          </cell>
        </row>
        <row r="2886">
          <cell r="A2886" t="str">
            <v>FEVR</v>
          </cell>
          <cell r="B2886" t="str">
            <v>Fremont &amp; Elkhorn Valley Railroad</v>
          </cell>
        </row>
        <row r="2887">
          <cell r="A2887" t="str">
            <v>FLWB</v>
          </cell>
          <cell r="B2887" t="str">
            <v>French Lick, West Baden &amp; Southern Railway</v>
          </cell>
        </row>
        <row r="2888">
          <cell r="A2888" t="str">
            <v>FRTX</v>
          </cell>
          <cell r="B2888" t="str">
            <v>Farm City Transport Inc.</v>
          </cell>
        </row>
        <row r="2889">
          <cell r="A2889" t="str">
            <v>FWCR</v>
          </cell>
          <cell r="B2889" t="str">
            <v>Florida West Coast Railroad</v>
          </cell>
        </row>
        <row r="2890">
          <cell r="A2890" t="str">
            <v>FWRY</v>
          </cell>
          <cell r="B2890" t="str">
            <v>Fillmore &amp; Western Railway</v>
          </cell>
        </row>
        <row r="2891">
          <cell r="A2891" t="str">
            <v>FWRY</v>
          </cell>
          <cell r="B2891" t="str">
            <v>Fillmore Western Railway (ceased 1999)</v>
          </cell>
        </row>
        <row r="2892">
          <cell r="A2892" t="str">
            <v>FXE</v>
          </cell>
          <cell r="B2892" t="str">
            <v>Ferromex</v>
          </cell>
        </row>
        <row r="2893">
          <cell r="A2893" t="str">
            <v>GGRL</v>
          </cell>
          <cell r="B2893" t="str">
            <v>Geaux Geaux Railroad LLC</v>
          </cell>
        </row>
        <row r="2894">
          <cell r="A2894" t="str">
            <v>GRYR</v>
          </cell>
          <cell r="B2894" t="str">
            <v>Grenada Railway</v>
          </cell>
        </row>
        <row r="2895">
          <cell r="A2895" t="str">
            <v>HBX</v>
          </cell>
          <cell r="B2895" t="str">
            <v>Hobo Railroad</v>
          </cell>
        </row>
        <row r="2896">
          <cell r="A2896" t="str">
            <v>HLSC</v>
          </cell>
          <cell r="B2896" t="str">
            <v>Hampton Railway</v>
          </cell>
        </row>
        <row r="2897">
          <cell r="A2897" t="str">
            <v>HN</v>
          </cell>
          <cell r="B2897" t="str">
            <v>Hutchinson &amp; Northern Railway</v>
          </cell>
        </row>
        <row r="2898">
          <cell r="A2898" t="str">
            <v>HODX</v>
          </cell>
          <cell r="B2898" t="str">
            <v>Heart of Dixie Railroad Museum</v>
          </cell>
        </row>
        <row r="2899">
          <cell r="A2899" t="str">
            <v>HRRX</v>
          </cell>
          <cell r="B2899" t="str">
            <v>Huckleberry Railroad</v>
          </cell>
        </row>
        <row r="2900">
          <cell r="A2900" t="str">
            <v>HRS</v>
          </cell>
          <cell r="B2900" t="str">
            <v>Hollidaysburg &amp; Roaring Spring Railroad</v>
          </cell>
        </row>
        <row r="2901">
          <cell r="A2901" t="str">
            <v>IBT</v>
          </cell>
          <cell r="B2901" t="str">
            <v>International Bridge &amp; Terminal</v>
          </cell>
        </row>
        <row r="2902">
          <cell r="A2902" t="str">
            <v>LAWR</v>
          </cell>
          <cell r="B2902" t="str">
            <v>Lorain &amp; West Virginia Railway</v>
          </cell>
        </row>
        <row r="2903">
          <cell r="A2903" t="str">
            <v>LCR</v>
          </cell>
          <cell r="B2903" t="str">
            <v>Lake County Railroad</v>
          </cell>
        </row>
        <row r="2904">
          <cell r="A2904" t="str">
            <v>LKPR</v>
          </cell>
          <cell r="B2904" t="str">
            <v>Lahaina, Kaanapali &amp; Pacific Railroad</v>
          </cell>
        </row>
        <row r="2905">
          <cell r="A2905" t="str">
            <v>LORL</v>
          </cell>
          <cell r="B2905" t="str">
            <v>Lucas Oil Rail Line</v>
          </cell>
        </row>
        <row r="2906">
          <cell r="A2906" t="str">
            <v>LVRB</v>
          </cell>
          <cell r="B2906" t="str">
            <v>Lehigh Valley Rail Management LLC -  Bethlehem Division</v>
          </cell>
        </row>
        <row r="2907">
          <cell r="A2907" t="str">
            <v>LWR</v>
          </cell>
          <cell r="B2907" t="str">
            <v>Lake Whatcom Railway</v>
          </cell>
        </row>
        <row r="2908">
          <cell r="A2908" t="str">
            <v>MAL</v>
          </cell>
          <cell r="B2908" t="str">
            <v>Michigan Air-Line Railway Co.</v>
          </cell>
        </row>
        <row r="2909">
          <cell r="A2909" t="str">
            <v>MC</v>
          </cell>
          <cell r="B2909" t="str">
            <v>Massachusetts Coastal Railroad</v>
          </cell>
        </row>
        <row r="2910">
          <cell r="A2910" t="str">
            <v>MCRM</v>
          </cell>
          <cell r="B2910" t="str">
            <v>Mid-Continent Railway Museum</v>
          </cell>
        </row>
        <row r="2911">
          <cell r="A2911" t="str">
            <v>MERR</v>
          </cell>
          <cell r="B2911" t="str">
            <v>Maine Eastern Railroad</v>
          </cell>
        </row>
        <row r="2912">
          <cell r="A2912" t="str">
            <v>MNRR</v>
          </cell>
          <cell r="B2912" t="str">
            <v>Modoc Northern Railroad Company</v>
          </cell>
        </row>
        <row r="2913">
          <cell r="A2913" t="str">
            <v>MSDR</v>
          </cell>
          <cell r="B2913" t="str">
            <v>Mississippi Delta Railroad</v>
          </cell>
        </row>
        <row r="2914">
          <cell r="A2914" t="str">
            <v>NARM</v>
          </cell>
          <cell r="B2914" t="str">
            <v>North Alabama Railroad Museum</v>
          </cell>
        </row>
        <row r="2915">
          <cell r="A2915" t="str">
            <v>NCRL</v>
          </cell>
          <cell r="B2915" t="str">
            <v>NC Railroad Inc.</v>
          </cell>
        </row>
        <row r="2916">
          <cell r="A2916" t="str">
            <v>NCRY</v>
          </cell>
          <cell r="B2916" t="str">
            <v>Niles Canyon Railway</v>
          </cell>
        </row>
        <row r="2917">
          <cell r="A2917" t="str">
            <v>NCYR</v>
          </cell>
          <cell r="B2917" t="str">
            <v>Nash County Railroad</v>
          </cell>
        </row>
        <row r="2918">
          <cell r="A2918" t="str">
            <v>NDR</v>
          </cell>
          <cell r="B2918" t="str">
            <v>Napoleon, Defiance &amp; Western Railway</v>
          </cell>
        </row>
        <row r="2919">
          <cell r="A2919" t="str">
            <v>NENE</v>
          </cell>
          <cell r="B2919" t="str">
            <v>Nebraska Northeastern Railway</v>
          </cell>
        </row>
        <row r="2920">
          <cell r="A2920" t="str">
            <v>NRI</v>
          </cell>
          <cell r="B2920" t="str">
            <v>Nebkota Railway</v>
          </cell>
        </row>
        <row r="2921">
          <cell r="A2921" t="str">
            <v>NSM</v>
          </cell>
          <cell r="B2921" t="str">
            <v>North Shore Scenic Railroad</v>
          </cell>
        </row>
        <row r="2922">
          <cell r="A2922" t="str">
            <v>NSRM</v>
          </cell>
          <cell r="B2922" t="str">
            <v>Nevada State Railroad Museum</v>
          </cell>
        </row>
        <row r="2923">
          <cell r="A2923" t="str">
            <v>NYGL</v>
          </cell>
          <cell r="B2923" t="str">
            <v>New York &amp; Greenwood Lake Railway</v>
          </cell>
        </row>
        <row r="2924">
          <cell r="A2924" t="str">
            <v>OERM</v>
          </cell>
          <cell r="B2924" t="str">
            <v>Orange Empire Railway Museum</v>
          </cell>
        </row>
        <row r="2925">
          <cell r="A2925" t="str">
            <v>PBR</v>
          </cell>
          <cell r="B2925" t="str">
            <v>Patapsco &amp; Back Rivers Railroad</v>
          </cell>
        </row>
        <row r="2926">
          <cell r="A2926" t="str">
            <v>PIR</v>
          </cell>
          <cell r="B2926" t="str">
            <v>Pacific Imperial Railroad</v>
          </cell>
        </row>
        <row r="2927">
          <cell r="A2927" t="str">
            <v>POTB</v>
          </cell>
          <cell r="B2927" t="str">
            <v>Port of Tillamook Bay Railroad</v>
          </cell>
        </row>
        <row r="2928">
          <cell r="A2928" t="str">
            <v>PTC</v>
          </cell>
          <cell r="B2928" t="str">
            <v>Plainview Terminal</v>
          </cell>
        </row>
        <row r="2929">
          <cell r="A2929" t="str">
            <v>PTR</v>
          </cell>
          <cell r="B2929" t="str">
            <v>Port Terminal Railroad of South Carolina</v>
          </cell>
        </row>
        <row r="2930">
          <cell r="A2930" t="str">
            <v>PVS</v>
          </cell>
          <cell r="B2930" t="str">
            <v>Pecos Valley Southern Railway</v>
          </cell>
        </row>
        <row r="2931">
          <cell r="A2931" t="str">
            <v>RARW</v>
          </cell>
          <cell r="B2931" t="str">
            <v>Rarus Railway</v>
          </cell>
        </row>
        <row r="2932">
          <cell r="A2932" t="str">
            <v>RL</v>
          </cell>
          <cell r="B2932" t="str">
            <v>Rutland Line Inc.</v>
          </cell>
        </row>
        <row r="2933">
          <cell r="A2933" t="str">
            <v>ROR</v>
          </cell>
          <cell r="B2933" t="str">
            <v>Rockton &amp; Rion Railway</v>
          </cell>
        </row>
        <row r="2934">
          <cell r="A2934" t="str">
            <v>RRC</v>
          </cell>
          <cell r="B2934" t="str">
            <v>Redmont Railway Company Inc.</v>
          </cell>
        </row>
        <row r="2935">
          <cell r="A2935" t="str">
            <v>RVCR</v>
          </cell>
          <cell r="B2935" t="str">
            <v>Raritan Valley Connecting Railroad</v>
          </cell>
        </row>
        <row r="2936">
          <cell r="A2936" t="str">
            <v>SBRR</v>
          </cell>
          <cell r="B2936" t="str">
            <v>Stourbridge Railroad Company</v>
          </cell>
        </row>
        <row r="2937">
          <cell r="A2937" t="str">
            <v>SCSX</v>
          </cell>
          <cell r="B2937" t="str">
            <v>Silver Creek &amp; Stephenson Railroad</v>
          </cell>
        </row>
        <row r="2938">
          <cell r="A2938" t="str">
            <v>SLOL</v>
          </cell>
          <cell r="B2938" t="str">
            <v>St. Louis, Iron Mountain &amp; Southern Railway</v>
          </cell>
        </row>
        <row r="2939">
          <cell r="A2939" t="str">
            <v>SRY</v>
          </cell>
          <cell r="B2939" t="str">
            <v>Southern Railway of British Columbia</v>
          </cell>
        </row>
        <row r="2940">
          <cell r="A2940" t="str">
            <v>TNMR</v>
          </cell>
          <cell r="B2940" t="str">
            <v>Texas-New Mexico Division (Austin &amp; Northwestern Railroad)</v>
          </cell>
        </row>
        <row r="2941">
          <cell r="A2941" t="str">
            <v>TSE</v>
          </cell>
          <cell r="B2941" t="str">
            <v>Texas Southeastern Railway</v>
          </cell>
        </row>
        <row r="2942">
          <cell r="A2942" t="str">
            <v>TSR</v>
          </cell>
          <cell r="B2942" t="str">
            <v>Texas State Railroad, The</v>
          </cell>
        </row>
        <row r="2943">
          <cell r="A2943" t="str">
            <v>USR</v>
          </cell>
          <cell r="B2943" t="str">
            <v>Utah Southern Railroad Company LLC</v>
          </cell>
        </row>
        <row r="2944">
          <cell r="A2944" t="str">
            <v>USRP</v>
          </cell>
          <cell r="B2944" t="str">
            <v>U.S. Rail Corporation LLC</v>
          </cell>
        </row>
        <row r="2945">
          <cell r="A2945" t="str">
            <v>VRR</v>
          </cell>
          <cell r="B2945" t="str">
            <v>Vaughan Railroad</v>
          </cell>
        </row>
        <row r="2946">
          <cell r="A2946" t="str">
            <v>WCLR</v>
          </cell>
          <cell r="B2946" t="str">
            <v>Waccamaw Coast Line Railroad</v>
          </cell>
        </row>
        <row r="2947">
          <cell r="A2947" t="str">
            <v>WKS</v>
          </cell>
          <cell r="B2947" t="str">
            <v>Wanamaker, Kempton &amp; Southern Railroad</v>
          </cell>
        </row>
        <row r="2948">
          <cell r="A2948" t="str">
            <v>WPY</v>
          </cell>
          <cell r="B2948" t="str">
            <v>White Pass &amp; Yukon Railroad</v>
          </cell>
        </row>
        <row r="2949">
          <cell r="A2949" t="str">
            <v>WSTX</v>
          </cell>
          <cell r="B2949" t="str">
            <v>Willamette Shore Trolley</v>
          </cell>
        </row>
        <row r="2950">
          <cell r="A2950" t="str">
            <v>WTCO</v>
          </cell>
          <cell r="B2950" t="str">
            <v>Western Transportation Co.</v>
          </cell>
        </row>
        <row r="2951">
          <cell r="A2951" t="str">
            <v>WTLC</v>
          </cell>
          <cell r="B2951" t="str">
            <v>West Texas &amp; Lubbock Railway</v>
          </cell>
        </row>
        <row r="2952">
          <cell r="A2952" t="str">
            <v>WWRX</v>
          </cell>
          <cell r="B2952" t="str">
            <v>Whitewater Valley Railroad</v>
          </cell>
        </row>
        <row r="2953">
          <cell r="A2953" t="str">
            <v>YRPL</v>
          </cell>
          <cell r="B2953" t="str">
            <v>Yelm Roy Prairie Line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83BA-AB3B-4B1D-B839-3FA0509A017A}">
  <dimension ref="A1:A20"/>
  <sheetViews>
    <sheetView tabSelected="1" workbookViewId="0">
      <selection activeCell="A5" sqref="A5"/>
    </sheetView>
  </sheetViews>
  <sheetFormatPr defaultRowHeight="15" x14ac:dyDescent="0.25"/>
  <cols>
    <col min="1" max="1" width="73.5703125" customWidth="1"/>
    <col min="257" max="257" width="73.5703125" customWidth="1"/>
    <col min="513" max="513" width="73.5703125" customWidth="1"/>
    <col min="769" max="769" width="73.5703125" customWidth="1"/>
    <col min="1025" max="1025" width="73.5703125" customWidth="1"/>
    <col min="1281" max="1281" width="73.5703125" customWidth="1"/>
    <col min="1537" max="1537" width="73.5703125" customWidth="1"/>
    <col min="1793" max="1793" width="73.5703125" customWidth="1"/>
    <col min="2049" max="2049" width="73.5703125" customWidth="1"/>
    <col min="2305" max="2305" width="73.5703125" customWidth="1"/>
    <col min="2561" max="2561" width="73.5703125" customWidth="1"/>
    <col min="2817" max="2817" width="73.5703125" customWidth="1"/>
    <col min="3073" max="3073" width="73.5703125" customWidth="1"/>
    <col min="3329" max="3329" width="73.5703125" customWidth="1"/>
    <col min="3585" max="3585" width="73.5703125" customWidth="1"/>
    <col min="3841" max="3841" width="73.5703125" customWidth="1"/>
    <col min="4097" max="4097" width="73.5703125" customWidth="1"/>
    <col min="4353" max="4353" width="73.5703125" customWidth="1"/>
    <col min="4609" max="4609" width="73.5703125" customWidth="1"/>
    <col min="4865" max="4865" width="73.5703125" customWidth="1"/>
    <col min="5121" max="5121" width="73.5703125" customWidth="1"/>
    <col min="5377" max="5377" width="73.5703125" customWidth="1"/>
    <col min="5633" max="5633" width="73.5703125" customWidth="1"/>
    <col min="5889" max="5889" width="73.5703125" customWidth="1"/>
    <col min="6145" max="6145" width="73.5703125" customWidth="1"/>
    <col min="6401" max="6401" width="73.5703125" customWidth="1"/>
    <col min="6657" max="6657" width="73.5703125" customWidth="1"/>
    <col min="6913" max="6913" width="73.5703125" customWidth="1"/>
    <col min="7169" max="7169" width="73.5703125" customWidth="1"/>
    <col min="7425" max="7425" width="73.5703125" customWidth="1"/>
    <col min="7681" max="7681" width="73.5703125" customWidth="1"/>
    <col min="7937" max="7937" width="73.5703125" customWidth="1"/>
    <col min="8193" max="8193" width="73.5703125" customWidth="1"/>
    <col min="8449" max="8449" width="73.5703125" customWidth="1"/>
    <col min="8705" max="8705" width="73.5703125" customWidth="1"/>
    <col min="8961" max="8961" width="73.5703125" customWidth="1"/>
    <col min="9217" max="9217" width="73.5703125" customWidth="1"/>
    <col min="9473" max="9473" width="73.5703125" customWidth="1"/>
    <col min="9729" max="9729" width="73.5703125" customWidth="1"/>
    <col min="9985" max="9985" width="73.5703125" customWidth="1"/>
    <col min="10241" max="10241" width="73.5703125" customWidth="1"/>
    <col min="10497" max="10497" width="73.5703125" customWidth="1"/>
    <col min="10753" max="10753" width="73.5703125" customWidth="1"/>
    <col min="11009" max="11009" width="73.5703125" customWidth="1"/>
    <col min="11265" max="11265" width="73.5703125" customWidth="1"/>
    <col min="11521" max="11521" width="73.5703125" customWidth="1"/>
    <col min="11777" max="11777" width="73.5703125" customWidth="1"/>
    <col min="12033" max="12033" width="73.5703125" customWidth="1"/>
    <col min="12289" max="12289" width="73.5703125" customWidth="1"/>
    <col min="12545" max="12545" width="73.5703125" customWidth="1"/>
    <col min="12801" max="12801" width="73.5703125" customWidth="1"/>
    <col min="13057" max="13057" width="73.5703125" customWidth="1"/>
    <col min="13313" max="13313" width="73.5703125" customWidth="1"/>
    <col min="13569" max="13569" width="73.5703125" customWidth="1"/>
    <col min="13825" max="13825" width="73.5703125" customWidth="1"/>
    <col min="14081" max="14081" width="73.5703125" customWidth="1"/>
    <col min="14337" max="14337" width="73.5703125" customWidth="1"/>
    <col min="14593" max="14593" width="73.5703125" customWidth="1"/>
    <col min="14849" max="14849" width="73.5703125" customWidth="1"/>
    <col min="15105" max="15105" width="73.5703125" customWidth="1"/>
    <col min="15361" max="15361" width="73.5703125" customWidth="1"/>
    <col min="15617" max="15617" width="73.5703125" customWidth="1"/>
    <col min="15873" max="15873" width="73.5703125" customWidth="1"/>
    <col min="16129" max="16129" width="73.5703125" customWidth="1"/>
  </cols>
  <sheetData>
    <row r="1" spans="1:1" x14ac:dyDescent="0.25">
      <c r="A1" s="41" t="s">
        <v>0</v>
      </c>
    </row>
    <row r="2" spans="1:1" x14ac:dyDescent="0.25">
      <c r="A2" s="141" t="s">
        <v>1</v>
      </c>
    </row>
    <row r="3" spans="1:1" x14ac:dyDescent="0.25">
      <c r="A3" s="141" t="s">
        <v>2</v>
      </c>
    </row>
    <row r="4" spans="1:1" x14ac:dyDescent="0.25">
      <c r="A4" s="141" t="s">
        <v>3</v>
      </c>
    </row>
    <row r="5" spans="1:1" x14ac:dyDescent="0.25">
      <c r="A5" s="141"/>
    </row>
    <row r="6" spans="1:1" x14ac:dyDescent="0.25">
      <c r="A6" s="42" t="s">
        <v>4</v>
      </c>
    </row>
    <row r="7" spans="1:1" ht="26.25" x14ac:dyDescent="0.25">
      <c r="A7" s="141" t="s">
        <v>5</v>
      </c>
    </row>
    <row r="8" spans="1:1" x14ac:dyDescent="0.25">
      <c r="A8" s="43" t="s">
        <v>6</v>
      </c>
    </row>
    <row r="9" spans="1:1" ht="28.5" x14ac:dyDescent="0.25">
      <c r="A9" s="141" t="s">
        <v>7</v>
      </c>
    </row>
    <row r="10" spans="1:1" x14ac:dyDescent="0.25">
      <c r="A10" s="141" t="s">
        <v>8</v>
      </c>
    </row>
    <row r="11" spans="1:1" x14ac:dyDescent="0.25">
      <c r="A11" s="42" t="s">
        <v>9</v>
      </c>
    </row>
    <row r="12" spans="1:1" x14ac:dyDescent="0.25">
      <c r="A12" s="41" t="s">
        <v>10</v>
      </c>
    </row>
    <row r="13" spans="1:1" x14ac:dyDescent="0.25">
      <c r="A13" s="44">
        <v>44165</v>
      </c>
    </row>
    <row r="14" spans="1:1" x14ac:dyDescent="0.25">
      <c r="A14" s="141"/>
    </row>
    <row r="15" spans="1:1" x14ac:dyDescent="0.25">
      <c r="A15" s="141"/>
    </row>
    <row r="16" spans="1:1" x14ac:dyDescent="0.25">
      <c r="A16" s="141"/>
    </row>
    <row r="17" spans="1:1" x14ac:dyDescent="0.25">
      <c r="A17" s="142"/>
    </row>
    <row r="18" spans="1:1" x14ac:dyDescent="0.25">
      <c r="A18" s="142"/>
    </row>
    <row r="19" spans="1:1" x14ac:dyDescent="0.25">
      <c r="A19" s="41"/>
    </row>
    <row r="20" spans="1:1" x14ac:dyDescent="0.25">
      <c r="A20" s="44"/>
    </row>
  </sheetData>
  <mergeCells count="1">
    <mergeCell ref="A17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BB72-74EA-4CEA-98AB-811D3902C86F}">
  <sheetPr>
    <pageSetUpPr fitToPage="1"/>
  </sheetPr>
  <dimension ref="A1:S35"/>
  <sheetViews>
    <sheetView workbookViewId="0">
      <selection activeCell="I34" sqref="I34"/>
    </sheetView>
  </sheetViews>
  <sheetFormatPr defaultRowHeight="15" x14ac:dyDescent="0.25"/>
  <cols>
    <col min="1" max="1" width="15.28515625" customWidth="1"/>
    <col min="2" max="2" width="13.42578125" bestFit="1" customWidth="1"/>
    <col min="5" max="5" width="10.7109375" customWidth="1"/>
    <col min="6" max="6" width="11.5703125" customWidth="1"/>
    <col min="7" max="8" width="13.7109375" bestFit="1" customWidth="1"/>
    <col min="14" max="15" width="14" bestFit="1" customWidth="1"/>
  </cols>
  <sheetData>
    <row r="1" spans="1:19" x14ac:dyDescent="0.25">
      <c r="A1" s="139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38"/>
      <c r="O1" s="138"/>
      <c r="P1" s="138"/>
      <c r="Q1" s="138"/>
      <c r="R1" s="138"/>
      <c r="S1" s="138"/>
    </row>
    <row r="2" spans="1:19" x14ac:dyDescent="0.25">
      <c r="A2" s="139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38"/>
      <c r="O2" s="138"/>
      <c r="P2" s="138"/>
      <c r="Q2" s="138"/>
      <c r="R2" s="138"/>
      <c r="S2" s="138"/>
    </row>
    <row r="3" spans="1:19" x14ac:dyDescent="0.25">
      <c r="A3" s="139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38"/>
      <c r="O3" s="138"/>
      <c r="P3" s="138"/>
      <c r="Q3" s="138"/>
      <c r="R3" s="138"/>
      <c r="S3" s="138"/>
    </row>
    <row r="4" spans="1:19" s="138" customFormat="1" x14ac:dyDescent="0.25">
      <c r="A4" s="139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9" ht="15.75" thickBot="1" x14ac:dyDescent="0.3">
      <c r="A5" s="139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38"/>
      <c r="O5" s="138"/>
      <c r="P5" s="138"/>
      <c r="Q5" s="138"/>
      <c r="R5" s="138"/>
      <c r="S5" s="138"/>
    </row>
    <row r="6" spans="1:19" ht="30.75" thickBot="1" x14ac:dyDescent="0.3">
      <c r="A6" s="14" t="s">
        <v>16</v>
      </c>
      <c r="B6" s="15" t="s">
        <v>17</v>
      </c>
      <c r="C6" s="15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51" t="s">
        <v>25</v>
      </c>
      <c r="K6" s="20" t="s">
        <v>26</v>
      </c>
      <c r="L6" s="20" t="s">
        <v>27</v>
      </c>
      <c r="M6" s="20" t="s">
        <v>28</v>
      </c>
      <c r="N6" s="20" t="s">
        <v>29</v>
      </c>
      <c r="O6" s="20" t="s">
        <v>30</v>
      </c>
      <c r="P6" s="20" t="s">
        <v>31</v>
      </c>
      <c r="Q6" s="51" t="s">
        <v>32</v>
      </c>
      <c r="R6" s="17"/>
      <c r="S6" s="18"/>
    </row>
    <row r="7" spans="1:19" ht="15.75" thickBot="1" x14ac:dyDescent="0.3">
      <c r="A7" s="4"/>
      <c r="B7" s="19"/>
      <c r="C7" s="20"/>
      <c r="D7" s="21">
        <f>DSUM(' 2017 NEI COMPILE CTY SCC'!$D$7:$S$64,' 2017 NEI COMPILE CTY SCC'!M$7,'LOCOMOTIVE CTY NAA TPY TPD'!$C$34:$C$35)</f>
        <v>147.01182689999999</v>
      </c>
      <c r="E7" s="21">
        <f>DSUM(' 2017 NEI COMPILE CTY SCC'!$D$7:$S$64,' 2017 NEI COMPILE CTY SCC'!N$7,'LOCOMOTIVE CTY NAA TPY TPD'!$C$34:$C$35)</f>
        <v>0.45950280150000006</v>
      </c>
      <c r="F7" s="21">
        <f>DSUM(' 2017 NEI COMPILE CTY SCC'!$D$7:$S$64,' 2017 NEI COMPILE CTY SCC'!O$7,'LOCOMOTIVE CTY NAA TPY TPD'!$C$34:$C$35)</f>
        <v>1097.171572</v>
      </c>
      <c r="G7" s="21">
        <f>DSUM(' 2017 NEI COMPILE CTY SCC'!$D$7:$S$64,' 2017 NEI COMPILE CTY SCC'!P$7,'LOCOMOTIVE CTY NAA TPY TPD'!$C$34:$C$35)</f>
        <v>32.043288629999999</v>
      </c>
      <c r="H7" s="21">
        <f>DSUM(' 2017 NEI COMPILE CTY SCC'!$D$7:$S$64,' 2017 NEI COMPILE CTY SCC'!Q$7,'LOCOMOTIVE CTY NAA TPY TPD'!$C$34:$C$35)</f>
        <v>31.081937490000001</v>
      </c>
      <c r="I7" s="21">
        <f>DSUM(' 2017 NEI COMPILE CTY SCC'!$D$7:$S$64,' 2017 NEI COMPILE CTY SCC'!R$7,'LOCOMOTIVE CTY NAA TPY TPD'!$C$34:$C$35)</f>
        <v>0.51790599820000005</v>
      </c>
      <c r="J7" s="21">
        <f>DSUM(' 2017 NEI COMPILE CTY SCC'!$D$7:$S$64,' 2017 NEI COMPILE CTY SCC'!S$7,'LOCOMOTIVE CTY NAA TPY TPD'!$C$34:$C$35)</f>
        <v>51.158356900000008</v>
      </c>
      <c r="K7" s="22"/>
      <c r="L7" s="23"/>
      <c r="M7" s="23"/>
      <c r="N7" s="23"/>
      <c r="O7" s="23"/>
      <c r="P7" s="23"/>
      <c r="Q7" s="23"/>
      <c r="R7" s="17"/>
      <c r="S7" s="18"/>
    </row>
    <row r="8" spans="1:19" x14ac:dyDescent="0.25">
      <c r="A8" s="24" t="s">
        <v>33</v>
      </c>
      <c r="B8" s="3" t="s">
        <v>34</v>
      </c>
      <c r="C8" s="25" t="s">
        <v>35</v>
      </c>
      <c r="D8" s="99">
        <f t="dataTable" ref="D8:J19" dt2D="0" dtr="0" r1="C35" ca="1"/>
        <v>147.01182689999999</v>
      </c>
      <c r="E8" s="100">
        <v>0.45950280150000006</v>
      </c>
      <c r="F8" s="100">
        <v>1097.171572</v>
      </c>
      <c r="G8" s="100">
        <v>32.043288629999999</v>
      </c>
      <c r="H8" s="100">
        <v>31.081937490000001</v>
      </c>
      <c r="I8" s="100">
        <v>0.51790599820000005</v>
      </c>
      <c r="J8" s="101">
        <v>51.158356900000008</v>
      </c>
      <c r="K8" s="102">
        <f>D8/365</f>
        <v>0.40277212849315064</v>
      </c>
      <c r="L8" s="103">
        <f t="shared" ref="L8:Q19" si="0">E8/365</f>
        <v>1.2589117849315071E-3</v>
      </c>
      <c r="M8" s="103">
        <f t="shared" si="0"/>
        <v>3.0059495123287672</v>
      </c>
      <c r="N8" s="103">
        <f t="shared" si="0"/>
        <v>8.7789831863013701E-2</v>
      </c>
      <c r="O8" s="103">
        <f t="shared" si="0"/>
        <v>8.5155993123287671E-2</v>
      </c>
      <c r="P8" s="103">
        <f t="shared" si="0"/>
        <v>1.4189205430136988E-3</v>
      </c>
      <c r="Q8" s="104">
        <f t="shared" si="0"/>
        <v>0.14015988191780823</v>
      </c>
      <c r="R8" s="17"/>
      <c r="S8" s="18"/>
    </row>
    <row r="9" spans="1:19" x14ac:dyDescent="0.25">
      <c r="A9" s="26" t="s">
        <v>33</v>
      </c>
      <c r="B9" s="140" t="s">
        <v>36</v>
      </c>
      <c r="C9" s="27" t="s">
        <v>37</v>
      </c>
      <c r="D9" s="105">
        <v>70.422813199999993</v>
      </c>
      <c r="E9" s="105">
        <v>0.21552916700000002</v>
      </c>
      <c r="F9" s="105">
        <v>475.97584299999994</v>
      </c>
      <c r="G9" s="105">
        <v>13.228061960000002</v>
      </c>
      <c r="H9" s="105">
        <v>12.83119836</v>
      </c>
      <c r="I9" s="105">
        <v>0.242913826</v>
      </c>
      <c r="J9" s="101">
        <v>26.438147999999998</v>
      </c>
      <c r="K9" s="106">
        <f t="shared" ref="K9:K19" si="1">D9/365</f>
        <v>0.19293921424657531</v>
      </c>
      <c r="L9" s="105">
        <f t="shared" si="0"/>
        <v>5.9049086849315071E-4</v>
      </c>
      <c r="M9" s="105">
        <f t="shared" si="0"/>
        <v>1.3040434054794519</v>
      </c>
      <c r="N9" s="105">
        <f t="shared" si="0"/>
        <v>3.6241265643835618E-2</v>
      </c>
      <c r="O9" s="105">
        <f t="shared" si="0"/>
        <v>3.515396810958904E-2</v>
      </c>
      <c r="P9" s="105">
        <f t="shared" si="0"/>
        <v>6.6551733150684933E-4</v>
      </c>
      <c r="Q9" s="107">
        <f t="shared" si="0"/>
        <v>7.2433282191780815E-2</v>
      </c>
      <c r="R9" s="17"/>
      <c r="S9" s="18"/>
    </row>
    <row r="10" spans="1:19" x14ac:dyDescent="0.25">
      <c r="A10" s="26" t="s">
        <v>33</v>
      </c>
      <c r="B10" s="140" t="s">
        <v>38</v>
      </c>
      <c r="C10" s="27" t="s">
        <v>39</v>
      </c>
      <c r="D10" s="105">
        <v>100.35929130000001</v>
      </c>
      <c r="E10" s="105">
        <v>0.3105973903</v>
      </c>
      <c r="F10" s="105">
        <v>693.29162699999995</v>
      </c>
      <c r="G10" s="105">
        <v>19.792904979999999</v>
      </c>
      <c r="H10" s="105">
        <v>19.19906027</v>
      </c>
      <c r="I10" s="105">
        <v>0.35006851369999997</v>
      </c>
      <c r="J10" s="101">
        <v>35.186217720000002</v>
      </c>
      <c r="K10" s="106">
        <f t="shared" si="1"/>
        <v>0.27495696246575346</v>
      </c>
      <c r="L10" s="105">
        <f t="shared" si="0"/>
        <v>8.5095175424657532E-4</v>
      </c>
      <c r="M10" s="105">
        <f t="shared" si="0"/>
        <v>1.899429115068493</v>
      </c>
      <c r="N10" s="105">
        <f t="shared" si="0"/>
        <v>5.4227136931506846E-2</v>
      </c>
      <c r="O10" s="105">
        <f t="shared" si="0"/>
        <v>5.2600165123287669E-2</v>
      </c>
      <c r="P10" s="105">
        <f t="shared" si="0"/>
        <v>9.5909181835616432E-4</v>
      </c>
      <c r="Q10" s="107">
        <f t="shared" si="0"/>
        <v>9.6400596493150692E-2</v>
      </c>
      <c r="R10" s="17"/>
      <c r="S10" s="18"/>
    </row>
    <row r="11" spans="1:19" x14ac:dyDescent="0.25">
      <c r="A11" s="29" t="s">
        <v>33</v>
      </c>
      <c r="B11" s="27" t="s">
        <v>40</v>
      </c>
      <c r="C11" s="27" t="s">
        <v>41</v>
      </c>
      <c r="D11" s="105">
        <v>52.993839999999999</v>
      </c>
      <c r="E11" s="105">
        <v>0.1658048074</v>
      </c>
      <c r="F11" s="105">
        <v>351.97093900000004</v>
      </c>
      <c r="G11" s="105">
        <v>10.30122291</v>
      </c>
      <c r="H11" s="105">
        <v>9.9921352700000003</v>
      </c>
      <c r="I11" s="105">
        <v>0.18687919040000001</v>
      </c>
      <c r="J11" s="101">
        <v>16.262797879999997</v>
      </c>
      <c r="K11" s="106">
        <f t="shared" si="1"/>
        <v>0.14518860273972603</v>
      </c>
      <c r="L11" s="105">
        <f t="shared" si="0"/>
        <v>4.5425974630136987E-4</v>
      </c>
      <c r="M11" s="105">
        <f t="shared" si="0"/>
        <v>0.96430394246575357</v>
      </c>
      <c r="N11" s="105">
        <f t="shared" si="0"/>
        <v>2.8222528520547945E-2</v>
      </c>
      <c r="O11" s="105">
        <f t="shared" si="0"/>
        <v>2.7375713068493152E-2</v>
      </c>
      <c r="P11" s="105">
        <f t="shared" si="0"/>
        <v>5.1199778191780821E-4</v>
      </c>
      <c r="Q11" s="107">
        <f t="shared" si="0"/>
        <v>4.455561063013698E-2</v>
      </c>
      <c r="R11" s="17"/>
      <c r="S11" s="18"/>
    </row>
    <row r="12" spans="1:19" x14ac:dyDescent="0.25">
      <c r="A12" s="7" t="s">
        <v>33</v>
      </c>
      <c r="B12" s="140" t="s">
        <v>42</v>
      </c>
      <c r="C12" s="27" t="s">
        <v>43</v>
      </c>
      <c r="D12" s="105">
        <v>65.624248600000001</v>
      </c>
      <c r="E12" s="105">
        <v>0.203981099</v>
      </c>
      <c r="F12" s="105">
        <v>449.90660400000002</v>
      </c>
      <c r="G12" s="105">
        <v>12.9778833</v>
      </c>
      <c r="H12" s="105">
        <v>12.588506499999999</v>
      </c>
      <c r="I12" s="105">
        <v>0.229905319</v>
      </c>
      <c r="J12" s="101">
        <v>22.042259100000003</v>
      </c>
      <c r="K12" s="106">
        <f t="shared" si="1"/>
        <v>0.17979246191780823</v>
      </c>
      <c r="L12" s="105">
        <f t="shared" si="0"/>
        <v>5.5885232602739723E-4</v>
      </c>
      <c r="M12" s="105">
        <f t="shared" si="0"/>
        <v>1.2326208328767123</v>
      </c>
      <c r="N12" s="105">
        <f t="shared" si="0"/>
        <v>3.5555844657534245E-2</v>
      </c>
      <c r="O12" s="105">
        <f t="shared" si="0"/>
        <v>3.4489058904109589E-2</v>
      </c>
      <c r="P12" s="105">
        <f t="shared" si="0"/>
        <v>6.2987758630136991E-4</v>
      </c>
      <c r="Q12" s="107">
        <f t="shared" si="0"/>
        <v>6.0389750958904115E-2</v>
      </c>
      <c r="R12" s="17"/>
      <c r="S12" s="18"/>
    </row>
    <row r="13" spans="1:19" x14ac:dyDescent="0.25">
      <c r="A13" s="7" t="s">
        <v>33</v>
      </c>
      <c r="B13" s="140" t="s">
        <v>44</v>
      </c>
      <c r="C13" s="27" t="s">
        <v>45</v>
      </c>
      <c r="D13" s="105">
        <v>70.786017600000008</v>
      </c>
      <c r="E13" s="105">
        <v>0.22147213899999998</v>
      </c>
      <c r="F13" s="105">
        <v>570.20725199999993</v>
      </c>
      <c r="G13" s="105">
        <v>16.688470900000002</v>
      </c>
      <c r="H13" s="105">
        <v>16.187814599999999</v>
      </c>
      <c r="I13" s="105">
        <v>0.249622119</v>
      </c>
      <c r="J13" s="101">
        <v>26.377854600000003</v>
      </c>
      <c r="K13" s="106">
        <f t="shared" si="1"/>
        <v>0.19393429479452057</v>
      </c>
      <c r="L13" s="105">
        <f t="shared" si="0"/>
        <v>6.067729835616438E-4</v>
      </c>
      <c r="M13" s="105">
        <f t="shared" si="0"/>
        <v>1.5622116493150684</v>
      </c>
      <c r="N13" s="105">
        <f t="shared" si="0"/>
        <v>4.5721838082191789E-2</v>
      </c>
      <c r="O13" s="105">
        <f t="shared" si="0"/>
        <v>4.4350176986301365E-2</v>
      </c>
      <c r="P13" s="105">
        <f t="shared" si="0"/>
        <v>6.838962164383562E-4</v>
      </c>
      <c r="Q13" s="107">
        <f t="shared" si="0"/>
        <v>7.2268094794520552E-2</v>
      </c>
      <c r="R13" s="17"/>
      <c r="S13" s="18"/>
    </row>
    <row r="14" spans="1:19" x14ac:dyDescent="0.25">
      <c r="A14" s="7" t="s">
        <v>33</v>
      </c>
      <c r="B14" s="140" t="s">
        <v>46</v>
      </c>
      <c r="C14" s="27" t="s">
        <v>47</v>
      </c>
      <c r="D14" s="105">
        <v>39.501740500000004</v>
      </c>
      <c r="E14" s="105">
        <v>0.123488685</v>
      </c>
      <c r="F14" s="105">
        <v>317.05685900000003</v>
      </c>
      <c r="G14" s="105">
        <v>9.2642137800000004</v>
      </c>
      <c r="H14" s="105">
        <v>8.9862871299999991</v>
      </c>
      <c r="I14" s="105">
        <v>0.13918430299999998</v>
      </c>
      <c r="J14" s="101">
        <v>14.7613088</v>
      </c>
      <c r="K14" s="106">
        <f t="shared" si="1"/>
        <v>0.10822394657534248</v>
      </c>
      <c r="L14" s="105">
        <f t="shared" si="0"/>
        <v>3.3832516438356166E-4</v>
      </c>
      <c r="M14" s="105">
        <f t="shared" si="0"/>
        <v>0.86864892876712341</v>
      </c>
      <c r="N14" s="105">
        <f t="shared" si="0"/>
        <v>2.5381407616438357E-2</v>
      </c>
      <c r="O14" s="105">
        <f t="shared" si="0"/>
        <v>2.4619964739726025E-2</v>
      </c>
      <c r="P14" s="105">
        <f t="shared" si="0"/>
        <v>3.8132685753424655E-4</v>
      </c>
      <c r="Q14" s="107">
        <f t="shared" si="0"/>
        <v>4.044194191780822E-2</v>
      </c>
      <c r="R14" s="17"/>
      <c r="S14" s="18"/>
    </row>
    <row r="15" spans="1:19" x14ac:dyDescent="0.25">
      <c r="A15" s="26" t="s">
        <v>33</v>
      </c>
      <c r="B15" s="140" t="s">
        <v>48</v>
      </c>
      <c r="C15" s="27" t="s">
        <v>49</v>
      </c>
      <c r="D15" s="105">
        <v>38.788426999999999</v>
      </c>
      <c r="E15" s="105">
        <v>0.121359459</v>
      </c>
      <c r="F15" s="105">
        <v>312.57754999999997</v>
      </c>
      <c r="G15" s="105">
        <v>9.1481482000000014</v>
      </c>
      <c r="H15" s="105">
        <v>8.8737037999999995</v>
      </c>
      <c r="I15" s="105">
        <v>0.13678482</v>
      </c>
      <c r="J15" s="101">
        <v>14.459629400000001</v>
      </c>
      <c r="K15" s="106">
        <f t="shared" si="1"/>
        <v>0.10626966301369863</v>
      </c>
      <c r="L15" s="105">
        <f t="shared" si="0"/>
        <v>3.3249166849315067E-4</v>
      </c>
      <c r="M15" s="105">
        <f t="shared" si="0"/>
        <v>0.85637684931506841</v>
      </c>
      <c r="N15" s="105">
        <f t="shared" si="0"/>
        <v>2.5063419726027401E-2</v>
      </c>
      <c r="O15" s="105">
        <f t="shared" si="0"/>
        <v>2.431151726027397E-2</v>
      </c>
      <c r="P15" s="105">
        <f t="shared" si="0"/>
        <v>3.7475293150684931E-4</v>
      </c>
      <c r="Q15" s="107">
        <f t="shared" si="0"/>
        <v>3.9615423013698629E-2</v>
      </c>
      <c r="R15" s="17"/>
      <c r="S15" s="18"/>
    </row>
    <row r="16" spans="1:19" x14ac:dyDescent="0.25">
      <c r="A16" s="26" t="s">
        <v>33</v>
      </c>
      <c r="B16" s="140" t="s">
        <v>50</v>
      </c>
      <c r="C16" s="27" t="s">
        <v>51</v>
      </c>
      <c r="D16" s="105">
        <v>62.700286860000006</v>
      </c>
      <c r="E16" s="105">
        <v>0.19515655769999998</v>
      </c>
      <c r="F16" s="105">
        <v>413.00539049999998</v>
      </c>
      <c r="G16" s="105">
        <v>11.938747329</v>
      </c>
      <c r="H16" s="105">
        <v>11.580530263</v>
      </c>
      <c r="I16" s="105">
        <v>0.2199595748</v>
      </c>
      <c r="J16" s="101">
        <v>20.0214082</v>
      </c>
      <c r="K16" s="106">
        <f t="shared" si="1"/>
        <v>0.17178160783561644</v>
      </c>
      <c r="L16" s="105">
        <f t="shared" si="0"/>
        <v>5.3467550054794519E-4</v>
      </c>
      <c r="M16" s="105">
        <f t="shared" si="0"/>
        <v>1.131521617808219</v>
      </c>
      <c r="N16" s="105">
        <f t="shared" si="0"/>
        <v>3.2708896791780823E-2</v>
      </c>
      <c r="O16" s="105">
        <f t="shared" si="0"/>
        <v>3.172748017260274E-2</v>
      </c>
      <c r="P16" s="105">
        <f t="shared" si="0"/>
        <v>6.0262897205479453E-4</v>
      </c>
      <c r="Q16" s="107">
        <f t="shared" si="0"/>
        <v>5.4853173150684928E-2</v>
      </c>
      <c r="R16" s="17"/>
      <c r="S16" s="18"/>
    </row>
    <row r="17" spans="1:19" x14ac:dyDescent="0.25">
      <c r="A17" s="26" t="s">
        <v>33</v>
      </c>
      <c r="B17" s="140" t="s">
        <v>52</v>
      </c>
      <c r="C17" s="27" t="s">
        <v>53</v>
      </c>
      <c r="D17" s="105">
        <v>3.2311200000000002</v>
      </c>
      <c r="E17" s="105">
        <v>1.0109379999999999E-2</v>
      </c>
      <c r="F17" s="105">
        <v>26.038060000000002</v>
      </c>
      <c r="G17" s="105">
        <v>0.76205089999999998</v>
      </c>
      <c r="H17" s="105">
        <v>0.7391894</v>
      </c>
      <c r="I17" s="105">
        <v>1.1394319999999999E-2</v>
      </c>
      <c r="J17" s="101">
        <v>1.2045030000000001</v>
      </c>
      <c r="K17" s="106">
        <f t="shared" si="1"/>
        <v>8.8523835616438357E-3</v>
      </c>
      <c r="L17" s="105">
        <f t="shared" si="0"/>
        <v>2.7696931506849314E-5</v>
      </c>
      <c r="M17" s="105">
        <f t="shared" si="0"/>
        <v>7.1337150684931516E-2</v>
      </c>
      <c r="N17" s="105">
        <f t="shared" si="0"/>
        <v>2.0878106849315068E-3</v>
      </c>
      <c r="O17" s="105">
        <f t="shared" si="0"/>
        <v>2.0251764383561644E-3</v>
      </c>
      <c r="P17" s="105">
        <f t="shared" si="0"/>
        <v>3.1217315068493149E-5</v>
      </c>
      <c r="Q17" s="107">
        <f t="shared" si="0"/>
        <v>3.3000082191780825E-3</v>
      </c>
      <c r="R17" s="17"/>
      <c r="S17" s="18"/>
    </row>
    <row r="18" spans="1:19" x14ac:dyDescent="0.25">
      <c r="A18" s="26" t="s">
        <v>33</v>
      </c>
      <c r="B18" s="140" t="s">
        <v>54</v>
      </c>
      <c r="C18" s="27" t="s">
        <v>55</v>
      </c>
      <c r="D18" s="105">
        <v>79.187004999999999</v>
      </c>
      <c r="E18" s="105">
        <v>0.24594820099999998</v>
      </c>
      <c r="F18" s="105">
        <v>557.81299200000001</v>
      </c>
      <c r="G18" s="105">
        <v>16.064739200000002</v>
      </c>
      <c r="H18" s="105">
        <v>15.582756800000002</v>
      </c>
      <c r="I18" s="105">
        <v>0.27720552799999998</v>
      </c>
      <c r="J18" s="101">
        <v>27.461175399999998</v>
      </c>
      <c r="K18" s="106">
        <f t="shared" si="1"/>
        <v>0.216950698630137</v>
      </c>
      <c r="L18" s="105">
        <f t="shared" si="0"/>
        <v>6.7383068767123283E-4</v>
      </c>
      <c r="M18" s="105">
        <f t="shared" si="0"/>
        <v>1.5282547726027398</v>
      </c>
      <c r="N18" s="105">
        <f t="shared" si="0"/>
        <v>4.4012984109589044E-2</v>
      </c>
      <c r="O18" s="105">
        <f t="shared" si="0"/>
        <v>4.269248438356165E-2</v>
      </c>
      <c r="P18" s="105">
        <f t="shared" si="0"/>
        <v>7.5946719999999996E-4</v>
      </c>
      <c r="Q18" s="107">
        <f t="shared" si="0"/>
        <v>7.5236096986301362E-2</v>
      </c>
      <c r="R18" s="17"/>
      <c r="S18" s="18"/>
    </row>
    <row r="19" spans="1:19" ht="15.75" thickBot="1" x14ac:dyDescent="0.3">
      <c r="A19" s="10" t="s">
        <v>33</v>
      </c>
      <c r="B19" s="11" t="s">
        <v>56</v>
      </c>
      <c r="C19" s="30" t="s">
        <v>57</v>
      </c>
      <c r="D19" s="108">
        <v>9.7886770999999992</v>
      </c>
      <c r="E19" s="108">
        <v>3.0625921800000001E-2</v>
      </c>
      <c r="F19" s="108">
        <v>55.704219999999999</v>
      </c>
      <c r="G19" s="108">
        <v>1.6303326899999999</v>
      </c>
      <c r="H19" s="108">
        <v>1.5814069899999998</v>
      </c>
      <c r="I19" s="108">
        <v>3.4518681900000001E-2</v>
      </c>
      <c r="J19" s="109">
        <v>2.57092886</v>
      </c>
      <c r="K19" s="110">
        <f t="shared" si="1"/>
        <v>2.6818293424657531E-2</v>
      </c>
      <c r="L19" s="111">
        <f t="shared" si="0"/>
        <v>8.3906635068493147E-5</v>
      </c>
      <c r="M19" s="111">
        <f t="shared" si="0"/>
        <v>0.15261430136986301</v>
      </c>
      <c r="N19" s="111">
        <f t="shared" si="0"/>
        <v>4.4666649041095888E-3</v>
      </c>
      <c r="O19" s="111">
        <f t="shared" si="0"/>
        <v>4.3326218904109585E-3</v>
      </c>
      <c r="P19" s="111">
        <f t="shared" si="0"/>
        <v>9.4571731232876712E-5</v>
      </c>
      <c r="Q19" s="112">
        <f t="shared" si="0"/>
        <v>7.0436407123287675E-3</v>
      </c>
      <c r="R19" s="17"/>
      <c r="S19" s="18"/>
    </row>
    <row r="20" spans="1:19" ht="15.75" thickBot="1" x14ac:dyDescent="0.3">
      <c r="A20" s="22" t="s">
        <v>58</v>
      </c>
      <c r="B20" s="16"/>
      <c r="C20" s="31" t="s">
        <v>58</v>
      </c>
      <c r="D20" s="113">
        <f>SUM(D8:D19)</f>
        <v>740.39529405999986</v>
      </c>
      <c r="E20" s="113">
        <f t="shared" ref="E20:Q20" si="2">SUM(E8:E19)</f>
        <v>2.3035756087000001</v>
      </c>
      <c r="F20" s="113">
        <f t="shared" si="2"/>
        <v>5320.7189084999991</v>
      </c>
      <c r="G20" s="113">
        <f t="shared" si="2"/>
        <v>153.84006477899999</v>
      </c>
      <c r="H20" s="113">
        <f t="shared" si="2"/>
        <v>149.22452687299997</v>
      </c>
      <c r="I20" s="113">
        <f t="shared" si="2"/>
        <v>2.596342194</v>
      </c>
      <c r="J20" s="113">
        <f t="shared" si="2"/>
        <v>257.94458786000001</v>
      </c>
      <c r="K20" s="113">
        <f t="shared" si="2"/>
        <v>2.0284802576986301</v>
      </c>
      <c r="L20" s="113">
        <f t="shared" si="2"/>
        <v>6.3111660512328764E-3</v>
      </c>
      <c r="M20" s="113">
        <f t="shared" si="2"/>
        <v>14.577312078082192</v>
      </c>
      <c r="N20" s="113">
        <f t="shared" si="2"/>
        <v>0.42147962953150681</v>
      </c>
      <c r="O20" s="113">
        <f t="shared" si="2"/>
        <v>0.40883432019999999</v>
      </c>
      <c r="P20" s="113">
        <f t="shared" si="2"/>
        <v>7.1132662849315064E-3</v>
      </c>
      <c r="Q20" s="113">
        <f t="shared" si="2"/>
        <v>0.70669750098630146</v>
      </c>
      <c r="R20" s="17"/>
      <c r="S20" s="18"/>
    </row>
    <row r="21" spans="1:19" ht="15.75" thickBot="1" x14ac:dyDescent="0.3">
      <c r="A21" s="17" t="s">
        <v>16</v>
      </c>
      <c r="B21" s="19" t="s">
        <v>17</v>
      </c>
      <c r="C21" s="20" t="s">
        <v>18</v>
      </c>
      <c r="D21" s="114" t="s">
        <v>25</v>
      </c>
      <c r="E21" s="100" t="s">
        <v>59</v>
      </c>
      <c r="F21" s="100" t="s">
        <v>19</v>
      </c>
      <c r="G21" s="100" t="s">
        <v>60</v>
      </c>
      <c r="H21" s="100" t="s">
        <v>61</v>
      </c>
      <c r="I21" s="100" t="s">
        <v>24</v>
      </c>
      <c r="J21" s="115" t="s">
        <v>20</v>
      </c>
      <c r="K21" s="110" t="s">
        <v>32</v>
      </c>
      <c r="L21" s="111" t="s">
        <v>62</v>
      </c>
      <c r="M21" s="111" t="s">
        <v>26</v>
      </c>
      <c r="N21" s="111" t="s">
        <v>63</v>
      </c>
      <c r="O21" s="111" t="s">
        <v>64</v>
      </c>
      <c r="P21" s="111" t="s">
        <v>31</v>
      </c>
      <c r="Q21" s="112" t="s">
        <v>27</v>
      </c>
      <c r="R21" s="17"/>
      <c r="S21" s="18"/>
    </row>
    <row r="22" spans="1:19" x14ac:dyDescent="0.25">
      <c r="A22" s="7"/>
      <c r="B22" s="32"/>
      <c r="C22" s="140"/>
      <c r="D22" s="99">
        <f>DSUM(' 2017 NEI COMPILE CTY SCC'!$D$7:$S$64,' 2017 NEI COMPILE CTY SCC'!M$7,'LOCOMOTIVE CTY NAA TPY TPD'!$C$34:$C$35)</f>
        <v>147.01182689999999</v>
      </c>
      <c r="E22" s="99">
        <f>DSUM(' 2017 NEI COMPILE CTY SCC'!$D$7:$S$64,' 2017 NEI COMPILE CTY SCC'!N$7,'LOCOMOTIVE CTY NAA TPY TPD'!$C$34:$C$35)</f>
        <v>0.45950280150000006</v>
      </c>
      <c r="F22" s="99">
        <f>DSUM(' 2017 NEI COMPILE CTY SCC'!$D$7:$S$64,' 2017 NEI COMPILE CTY SCC'!O$7,'LOCOMOTIVE CTY NAA TPY TPD'!$C$34:$C$35)</f>
        <v>1097.171572</v>
      </c>
      <c r="G22" s="99">
        <f>DSUM(' 2017 NEI COMPILE CTY SCC'!$D$7:$S$64,' 2017 NEI COMPILE CTY SCC'!P$7,'LOCOMOTIVE CTY NAA TPY TPD'!$C$34:$C$35)</f>
        <v>32.043288629999999</v>
      </c>
      <c r="H22" s="99">
        <f>DSUM(' 2017 NEI COMPILE CTY SCC'!$D$7:$S$64,' 2017 NEI COMPILE CTY SCC'!Q$7,'LOCOMOTIVE CTY NAA TPY TPD'!$C$34:$C$35)</f>
        <v>31.081937490000001</v>
      </c>
      <c r="I22" s="99">
        <f>DSUM(' 2017 NEI COMPILE CTY SCC'!$D$7:$S$64,' 2017 NEI COMPILE CTY SCC'!R$7,'LOCOMOTIVE CTY NAA TPY TPD'!$C$34:$C$35)</f>
        <v>0.51790599820000005</v>
      </c>
      <c r="J22" s="99">
        <f>DSUM(' 2017 NEI COMPILE CTY SCC'!$D$7:$S$64,' 2017 NEI COMPILE CTY SCC'!S$7,'LOCOMOTIVE CTY NAA TPY TPD'!$C$34:$C$35)</f>
        <v>51.158356900000008</v>
      </c>
      <c r="K22" s="106"/>
      <c r="L22" s="105"/>
      <c r="M22" s="105"/>
      <c r="N22" s="105"/>
      <c r="O22" s="105"/>
      <c r="P22" s="105"/>
      <c r="Q22" s="107"/>
      <c r="R22" s="17"/>
      <c r="S22" s="18"/>
    </row>
    <row r="23" spans="1:19" x14ac:dyDescent="0.25">
      <c r="A23" s="17" t="s">
        <v>65</v>
      </c>
      <c r="B23" s="33" t="s">
        <v>66</v>
      </c>
      <c r="C23" s="34" t="s">
        <v>67</v>
      </c>
      <c r="D23" s="105">
        <f t="dataTable" ref="D23:J31" dt2D="0" dtr="0" r1="C35"/>
        <v>16.59305286</v>
      </c>
      <c r="E23" s="105">
        <v>5.1883016099999998E-2</v>
      </c>
      <c r="F23" s="105">
        <v>132.8912861</v>
      </c>
      <c r="G23" s="105">
        <v>3.8851331</v>
      </c>
      <c r="H23" s="105">
        <v>3.7685791000000002</v>
      </c>
      <c r="I23" s="105">
        <v>5.8477489300000005E-2</v>
      </c>
      <c r="J23" s="116">
        <v>6.17829198</v>
      </c>
      <c r="K23" s="106">
        <f>D23/365</f>
        <v>4.5460418794520549E-2</v>
      </c>
      <c r="L23" s="105">
        <f t="shared" ref="L23:Q31" si="3">E23/365</f>
        <v>1.421452495890411E-4</v>
      </c>
      <c r="M23" s="105">
        <f t="shared" si="3"/>
        <v>0.36408571534246575</v>
      </c>
      <c r="N23" s="105">
        <f t="shared" si="3"/>
        <v>1.0644200273972603E-2</v>
      </c>
      <c r="O23" s="105">
        <f t="shared" si="3"/>
        <v>1.0324874246575343E-2</v>
      </c>
      <c r="P23" s="105">
        <f t="shared" si="3"/>
        <v>1.602122994520548E-4</v>
      </c>
      <c r="Q23" s="107">
        <f t="shared" si="3"/>
        <v>1.6926827342465752E-2</v>
      </c>
      <c r="R23" s="17"/>
      <c r="S23" s="18"/>
    </row>
    <row r="24" spans="1:19" x14ac:dyDescent="0.25">
      <c r="A24" s="17" t="s">
        <v>65</v>
      </c>
      <c r="B24" s="140" t="s">
        <v>68</v>
      </c>
      <c r="C24" s="27" t="s">
        <v>69</v>
      </c>
      <c r="D24" s="105">
        <v>1.9858987000000001</v>
      </c>
      <c r="E24" s="105">
        <v>6.123936E-3</v>
      </c>
      <c r="F24" s="105">
        <v>14.282707</v>
      </c>
      <c r="G24" s="105">
        <v>0.40578000000000003</v>
      </c>
      <c r="H24" s="105">
        <v>0.39360660000000003</v>
      </c>
      <c r="I24" s="105">
        <v>6.9021259999999997E-3</v>
      </c>
      <c r="J24" s="116">
        <v>0.7442955</v>
      </c>
      <c r="K24" s="106">
        <f t="shared" ref="K24:K31" si="4">D24/365</f>
        <v>5.4408183561643836E-3</v>
      </c>
      <c r="L24" s="105">
        <f t="shared" si="3"/>
        <v>1.6777906849315068E-5</v>
      </c>
      <c r="M24" s="105">
        <f t="shared" si="3"/>
        <v>3.9130704109589041E-2</v>
      </c>
      <c r="N24" s="105">
        <f t="shared" si="3"/>
        <v>1.1117260273972604E-3</v>
      </c>
      <c r="O24" s="105">
        <f t="shared" si="3"/>
        <v>1.0783742465753426E-3</v>
      </c>
      <c r="P24" s="105">
        <f t="shared" si="3"/>
        <v>1.8909934246575343E-5</v>
      </c>
      <c r="Q24" s="107">
        <f t="shared" si="3"/>
        <v>2.0391657534246576E-3</v>
      </c>
      <c r="R24" s="17"/>
      <c r="S24" s="18"/>
    </row>
    <row r="25" spans="1:19" x14ac:dyDescent="0.25">
      <c r="A25" s="17" t="s">
        <v>65</v>
      </c>
      <c r="B25" s="140" t="s">
        <v>70</v>
      </c>
      <c r="C25" s="27" t="s">
        <v>71</v>
      </c>
      <c r="D25" s="105">
        <v>30.794347000000002</v>
      </c>
      <c r="E25" s="105">
        <v>9.4831269999999995E-2</v>
      </c>
      <c r="F25" s="105">
        <v>226.91207</v>
      </c>
      <c r="G25" s="105">
        <v>6.4223425999999995</v>
      </c>
      <c r="H25" s="105">
        <v>6.2296718000000002</v>
      </c>
      <c r="I25" s="105">
        <v>0.10688152000000001</v>
      </c>
      <c r="J25" s="101">
        <v>11.898173</v>
      </c>
      <c r="K25" s="106">
        <f t="shared" si="4"/>
        <v>8.436807397260275E-2</v>
      </c>
      <c r="L25" s="105">
        <f t="shared" si="3"/>
        <v>2.5981169863013696E-4</v>
      </c>
      <c r="M25" s="105">
        <f t="shared" si="3"/>
        <v>0.62167690410958909</v>
      </c>
      <c r="N25" s="105">
        <f t="shared" si="3"/>
        <v>1.7595459178082189E-2</v>
      </c>
      <c r="O25" s="105">
        <f t="shared" si="3"/>
        <v>1.706759397260274E-2</v>
      </c>
      <c r="P25" s="105">
        <f t="shared" si="3"/>
        <v>2.9282608219178082E-4</v>
      </c>
      <c r="Q25" s="107">
        <f t="shared" si="3"/>
        <v>3.259773424657534E-2</v>
      </c>
      <c r="R25" s="17"/>
      <c r="S25" s="18"/>
    </row>
    <row r="26" spans="1:19" x14ac:dyDescent="0.25">
      <c r="A26" s="17" t="s">
        <v>65</v>
      </c>
      <c r="B26" s="140" t="s">
        <v>72</v>
      </c>
      <c r="C26" s="27" t="s">
        <v>73</v>
      </c>
      <c r="D26" s="105">
        <v>0.4820951</v>
      </c>
      <c r="E26" s="105">
        <v>1.5083570000000001E-3</v>
      </c>
      <c r="F26" s="105">
        <v>3.7260810000000002</v>
      </c>
      <c r="G26" s="105">
        <v>0.109277</v>
      </c>
      <c r="H26" s="105">
        <v>0.1059987</v>
      </c>
      <c r="I26" s="105">
        <v>1.700076E-3</v>
      </c>
      <c r="J26" s="101">
        <v>0.17268330000000001</v>
      </c>
      <c r="K26" s="106">
        <f t="shared" si="4"/>
        <v>1.3208084931506849E-3</v>
      </c>
      <c r="L26" s="105">
        <f t="shared" si="3"/>
        <v>4.1324849315068496E-6</v>
      </c>
      <c r="M26" s="105">
        <f t="shared" si="3"/>
        <v>1.0208441095890412E-2</v>
      </c>
      <c r="N26" s="105">
        <f t="shared" si="3"/>
        <v>2.9938904109589042E-4</v>
      </c>
      <c r="O26" s="105">
        <f t="shared" si="3"/>
        <v>2.9040739726027395E-4</v>
      </c>
      <c r="P26" s="105">
        <f t="shared" si="3"/>
        <v>4.6577424657534245E-6</v>
      </c>
      <c r="Q26" s="107">
        <f t="shared" si="3"/>
        <v>4.7310493150684937E-4</v>
      </c>
      <c r="R26" s="17"/>
      <c r="S26" s="18"/>
    </row>
    <row r="27" spans="1:19" x14ac:dyDescent="0.25">
      <c r="A27" s="17" t="s">
        <v>65</v>
      </c>
      <c r="B27" s="140" t="s">
        <v>74</v>
      </c>
      <c r="C27" s="27" t="s">
        <v>75</v>
      </c>
      <c r="D27" s="117">
        <v>6.7339229999999999</v>
      </c>
      <c r="E27" s="105">
        <v>2.0933347000000001E-2</v>
      </c>
      <c r="F27" s="105">
        <v>52.012642</v>
      </c>
      <c r="G27" s="105">
        <v>1.5032232999999999</v>
      </c>
      <c r="H27" s="105">
        <v>1.4581272999999999</v>
      </c>
      <c r="I27" s="105">
        <v>2.3593770999999999E-2</v>
      </c>
      <c r="J27" s="101">
        <v>2.531933</v>
      </c>
      <c r="K27" s="106">
        <f t="shared" si="4"/>
        <v>1.844910410958904E-2</v>
      </c>
      <c r="L27" s="105">
        <f t="shared" si="3"/>
        <v>5.7351635616438362E-5</v>
      </c>
      <c r="M27" s="105">
        <f t="shared" si="3"/>
        <v>0.14250038904109588</v>
      </c>
      <c r="N27" s="105">
        <f t="shared" si="3"/>
        <v>4.1184199999999994E-3</v>
      </c>
      <c r="O27" s="105">
        <f t="shared" si="3"/>
        <v>3.9948693150684928E-3</v>
      </c>
      <c r="P27" s="105">
        <f t="shared" si="3"/>
        <v>6.4640468493150677E-5</v>
      </c>
      <c r="Q27" s="107">
        <f t="shared" si="3"/>
        <v>6.9368027397260276E-3</v>
      </c>
      <c r="R27" s="17"/>
      <c r="S27" s="18"/>
    </row>
    <row r="28" spans="1:19" x14ac:dyDescent="0.25">
      <c r="A28" s="17" t="s">
        <v>65</v>
      </c>
      <c r="B28" s="140" t="s">
        <v>76</v>
      </c>
      <c r="C28" s="27" t="s">
        <v>77</v>
      </c>
      <c r="D28" s="105">
        <v>9.4024220000000014</v>
      </c>
      <c r="E28" s="105">
        <v>2.9279990000000002E-2</v>
      </c>
      <c r="F28" s="105">
        <v>70.644689999999997</v>
      </c>
      <c r="G28" s="105">
        <v>2.0522187000000001</v>
      </c>
      <c r="H28" s="105">
        <v>1.9906520000000001</v>
      </c>
      <c r="I28" s="105">
        <v>3.3001300999999997E-2</v>
      </c>
      <c r="J28" s="101">
        <v>3.4017572</v>
      </c>
      <c r="K28" s="106">
        <f t="shared" si="4"/>
        <v>2.5760060273972606E-2</v>
      </c>
      <c r="L28" s="105">
        <f t="shared" si="3"/>
        <v>8.0219150684931518E-5</v>
      </c>
      <c r="M28" s="105">
        <f t="shared" si="3"/>
        <v>0.19354709589041094</v>
      </c>
      <c r="N28" s="105">
        <f t="shared" si="3"/>
        <v>5.6225169863013697E-3</v>
      </c>
      <c r="O28" s="105">
        <f t="shared" si="3"/>
        <v>5.4538410958904111E-3</v>
      </c>
      <c r="P28" s="105">
        <f t="shared" si="3"/>
        <v>9.041452328767123E-5</v>
      </c>
      <c r="Q28" s="107">
        <f t="shared" si="3"/>
        <v>9.3198827397260268E-3</v>
      </c>
      <c r="R28" s="17"/>
      <c r="S28" s="18"/>
    </row>
    <row r="29" spans="1:19" x14ac:dyDescent="0.25">
      <c r="A29" s="17" t="s">
        <v>65</v>
      </c>
      <c r="B29" s="140" t="s">
        <v>78</v>
      </c>
      <c r="C29" s="27" t="s">
        <v>79</v>
      </c>
      <c r="D29" s="105">
        <v>17.933858829999998</v>
      </c>
      <c r="E29" s="105">
        <v>5.6110271299999993E-2</v>
      </c>
      <c r="F29" s="105">
        <v>112.7619997</v>
      </c>
      <c r="G29" s="105">
        <v>3.3002912900000001</v>
      </c>
      <c r="H29" s="105">
        <v>3.2012616</v>
      </c>
      <c r="I29" s="105">
        <v>6.3242400300000001E-2</v>
      </c>
      <c r="J29" s="101">
        <v>5.2082617400000011</v>
      </c>
      <c r="K29" s="106">
        <f t="shared" si="4"/>
        <v>4.9133859808219174E-2</v>
      </c>
      <c r="L29" s="105">
        <f t="shared" si="3"/>
        <v>1.5372677068493148E-4</v>
      </c>
      <c r="M29" s="105">
        <f t="shared" si="3"/>
        <v>0.30893698547945209</v>
      </c>
      <c r="N29" s="105">
        <f t="shared" si="3"/>
        <v>9.0418939452054804E-3</v>
      </c>
      <c r="O29" s="105">
        <f t="shared" si="3"/>
        <v>8.7705797260273968E-3</v>
      </c>
      <c r="P29" s="105">
        <f t="shared" si="3"/>
        <v>1.732668501369863E-4</v>
      </c>
      <c r="Q29" s="107">
        <f t="shared" si="3"/>
        <v>1.4269210246575346E-2</v>
      </c>
      <c r="R29" s="17"/>
      <c r="S29" s="18"/>
    </row>
    <row r="30" spans="1:19" x14ac:dyDescent="0.25">
      <c r="A30" s="17" t="s">
        <v>65</v>
      </c>
      <c r="B30" s="140" t="s">
        <v>80</v>
      </c>
      <c r="C30" s="27" t="s">
        <v>81</v>
      </c>
      <c r="D30" s="105">
        <v>2.89948921</v>
      </c>
      <c r="E30" s="105">
        <v>9.0717904199999998E-3</v>
      </c>
      <c r="F30" s="105">
        <v>23.359226700000001</v>
      </c>
      <c r="G30" s="105">
        <v>0.68365926900000007</v>
      </c>
      <c r="H30" s="105">
        <v>0.66314947700000004</v>
      </c>
      <c r="I30" s="105">
        <v>1.0224850359999999E-2</v>
      </c>
      <c r="J30" s="101">
        <v>1.0805951930000002</v>
      </c>
      <c r="K30" s="106">
        <f t="shared" si="4"/>
        <v>7.9438060547945208E-3</v>
      </c>
      <c r="L30" s="105">
        <f t="shared" si="3"/>
        <v>2.4854220328767122E-5</v>
      </c>
      <c r="M30" s="105">
        <f t="shared" si="3"/>
        <v>6.3997881369863022E-2</v>
      </c>
      <c r="N30" s="105">
        <f t="shared" si="3"/>
        <v>1.873039093150685E-3</v>
      </c>
      <c r="O30" s="105">
        <f t="shared" si="3"/>
        <v>1.8168478821917809E-3</v>
      </c>
      <c r="P30" s="105">
        <f t="shared" si="3"/>
        <v>2.8013288657534244E-5</v>
      </c>
      <c r="Q30" s="107">
        <f t="shared" si="3"/>
        <v>2.9605347753424664E-3</v>
      </c>
      <c r="R30" s="17"/>
      <c r="S30" s="18"/>
    </row>
    <row r="31" spans="1:19" ht="15.75" thickBot="1" x14ac:dyDescent="0.3">
      <c r="A31" s="17" t="s">
        <v>65</v>
      </c>
      <c r="B31" s="35" t="s">
        <v>82</v>
      </c>
      <c r="C31" s="36" t="s">
        <v>83</v>
      </c>
      <c r="D31" s="108">
        <v>5.3755620000000004</v>
      </c>
      <c r="E31" s="108">
        <v>1.6818820000000002E-2</v>
      </c>
      <c r="F31" s="108">
        <v>43.027560000000001</v>
      </c>
      <c r="G31" s="108">
        <v>1.259695</v>
      </c>
      <c r="H31" s="108">
        <v>1.2219040000000001</v>
      </c>
      <c r="I31" s="108">
        <v>1.8956549999999999E-2</v>
      </c>
      <c r="J31" s="109">
        <v>1.9910080000000001</v>
      </c>
      <c r="K31" s="106">
        <f t="shared" si="4"/>
        <v>1.4727567123287672E-2</v>
      </c>
      <c r="L31" s="105">
        <f t="shared" si="3"/>
        <v>4.6078958904109594E-5</v>
      </c>
      <c r="M31" s="105">
        <f t="shared" si="3"/>
        <v>0.11788372602739726</v>
      </c>
      <c r="N31" s="105">
        <f t="shared" si="3"/>
        <v>3.4512191780821919E-3</v>
      </c>
      <c r="O31" s="105">
        <f t="shared" si="3"/>
        <v>3.3476821917808224E-3</v>
      </c>
      <c r="P31" s="105">
        <f t="shared" si="3"/>
        <v>5.1935753424657532E-5</v>
      </c>
      <c r="Q31" s="107">
        <f t="shared" si="3"/>
        <v>5.4548164383561651E-3</v>
      </c>
      <c r="R31" s="17"/>
      <c r="S31" s="18"/>
    </row>
    <row r="32" spans="1:19" ht="15.75" thickBot="1" x14ac:dyDescent="0.3">
      <c r="A32" s="22" t="s">
        <v>84</v>
      </c>
      <c r="B32" s="16"/>
      <c r="C32" s="31"/>
      <c r="D32" s="118">
        <f>SUM(D23:D31)</f>
        <v>92.200648700000002</v>
      </c>
      <c r="E32" s="118">
        <f t="shared" ref="E32:Q32" si="5">SUM(E23:E31)</f>
        <v>0.28656079781999999</v>
      </c>
      <c r="F32" s="118">
        <f t="shared" si="5"/>
        <v>679.61826250000001</v>
      </c>
      <c r="G32" s="118">
        <f t="shared" si="5"/>
        <v>19.621620259</v>
      </c>
      <c r="H32" s="118">
        <f t="shared" si="5"/>
        <v>19.032950577000001</v>
      </c>
      <c r="I32" s="118">
        <f t="shared" si="5"/>
        <v>0.32298008396</v>
      </c>
      <c r="J32" s="118">
        <f t="shared" si="5"/>
        <v>33.206998913</v>
      </c>
      <c r="K32" s="118">
        <f t="shared" si="5"/>
        <v>0.25260451698630138</v>
      </c>
      <c r="L32" s="118">
        <f t="shared" si="5"/>
        <v>7.8509807621917813E-4</v>
      </c>
      <c r="M32" s="118">
        <f t="shared" si="5"/>
        <v>1.8619678424657533</v>
      </c>
      <c r="N32" s="118">
        <f t="shared" si="5"/>
        <v>5.3757863723287669E-2</v>
      </c>
      <c r="O32" s="118">
        <f t="shared" si="5"/>
        <v>5.2145070073972601E-2</v>
      </c>
      <c r="P32" s="118">
        <f t="shared" si="5"/>
        <v>8.8487694235616428E-4</v>
      </c>
      <c r="Q32" s="118">
        <f t="shared" si="5"/>
        <v>9.0978079213698659E-2</v>
      </c>
      <c r="R32" s="17"/>
      <c r="S32" s="18"/>
    </row>
    <row r="33" spans="1:19" ht="15.75" thickBot="1" x14ac:dyDescent="0.3">
      <c r="A33" s="143" t="s">
        <v>85</v>
      </c>
      <c r="B33" s="144"/>
      <c r="C33" s="144"/>
      <c r="D33" s="119">
        <f>D32+D20</f>
        <v>832.59594275999984</v>
      </c>
      <c r="E33" s="113">
        <f t="shared" ref="E33:Q33" si="6">E32+E20</f>
        <v>2.5901364065200001</v>
      </c>
      <c r="F33" s="113">
        <f t="shared" si="6"/>
        <v>6000.3371709999992</v>
      </c>
      <c r="G33" s="113">
        <f t="shared" si="6"/>
        <v>173.46168503799998</v>
      </c>
      <c r="H33" s="113">
        <f t="shared" si="6"/>
        <v>168.25747744999998</v>
      </c>
      <c r="I33" s="113">
        <f t="shared" si="6"/>
        <v>2.9193222779600001</v>
      </c>
      <c r="J33" s="119">
        <f t="shared" si="6"/>
        <v>291.15158677300002</v>
      </c>
      <c r="K33" s="120">
        <f t="shared" si="6"/>
        <v>2.2810847746849312</v>
      </c>
      <c r="L33" s="121">
        <f t="shared" si="6"/>
        <v>7.0962641274520547E-3</v>
      </c>
      <c r="M33" s="121">
        <f t="shared" si="6"/>
        <v>16.439279920547946</v>
      </c>
      <c r="N33" s="121">
        <f t="shared" si="6"/>
        <v>0.47523749325479447</v>
      </c>
      <c r="O33" s="121">
        <f t="shared" si="6"/>
        <v>0.46097939027397261</v>
      </c>
      <c r="P33" s="121">
        <f t="shared" si="6"/>
        <v>7.9981432272876705E-3</v>
      </c>
      <c r="Q33" s="122">
        <f t="shared" si="6"/>
        <v>0.79767558020000018</v>
      </c>
      <c r="R33" s="17"/>
      <c r="S33" s="18"/>
    </row>
    <row r="34" spans="1:19" ht="30.75" thickBot="1" x14ac:dyDescent="0.3">
      <c r="A34" s="138"/>
      <c r="B34" s="38"/>
      <c r="C34" s="4" t="s">
        <v>18</v>
      </c>
      <c r="D34" s="39"/>
      <c r="E34" s="39"/>
      <c r="F34" s="39"/>
      <c r="G34" s="39"/>
      <c r="H34" s="39"/>
      <c r="I34" s="39"/>
      <c r="J34" s="39"/>
      <c r="K34" s="40"/>
      <c r="L34" s="40"/>
      <c r="M34" s="138"/>
      <c r="N34" s="138"/>
      <c r="O34" s="138"/>
      <c r="P34" s="138"/>
      <c r="Q34" s="138"/>
      <c r="R34" s="138"/>
      <c r="S34" s="138"/>
    </row>
    <row r="35" spans="1:19" x14ac:dyDescent="0.25">
      <c r="A35" s="138"/>
      <c r="B35" s="138"/>
      <c r="C35" s="24" t="s">
        <v>35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</row>
  </sheetData>
  <mergeCells count="1">
    <mergeCell ref="A33:C33"/>
  </mergeCells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CD16-081C-424F-8161-0A1CA5649BE0}">
  <dimension ref="A1:U12"/>
  <sheetViews>
    <sheetView topLeftCell="C1" workbookViewId="0">
      <selection activeCell="A5" sqref="A5"/>
    </sheetView>
  </sheetViews>
  <sheetFormatPr defaultRowHeight="15" x14ac:dyDescent="0.25"/>
  <cols>
    <col min="1" max="1" width="4.42578125" customWidth="1"/>
    <col min="2" max="2" width="13" customWidth="1"/>
    <col min="3" max="3" width="14.7109375" customWidth="1"/>
    <col min="4" max="4" width="18.7109375" customWidth="1"/>
    <col min="5" max="5" width="13.85546875" bestFit="1" customWidth="1"/>
    <col min="6" max="6" width="41.42578125" customWidth="1"/>
    <col min="7" max="7" width="32.42578125" customWidth="1"/>
    <col min="11" max="12" width="13.7109375" bestFit="1" customWidth="1"/>
    <col min="15" max="15" width="8" bestFit="1" customWidth="1"/>
    <col min="18" max="19" width="14" bestFit="1" customWidth="1"/>
    <col min="24" max="24" width="12" customWidth="1"/>
  </cols>
  <sheetData>
    <row r="1" spans="1:21" x14ac:dyDescent="0.25">
      <c r="A1" s="139" t="s">
        <v>86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x14ac:dyDescent="0.25">
      <c r="A2" s="139" t="s">
        <v>12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1" x14ac:dyDescent="0.25">
      <c r="A3" s="139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x14ac:dyDescent="0.25">
      <c r="A4" s="139" t="s">
        <v>14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</row>
    <row r="5" spans="1:21" s="138" customFormat="1" ht="15.75" thickBot="1" x14ac:dyDescent="0.3">
      <c r="A5" s="139" t="s">
        <v>87</v>
      </c>
    </row>
    <row r="6" spans="1:21" s="138" customFormat="1" ht="15.75" thickBot="1" x14ac:dyDescent="0.3">
      <c r="A6" s="14"/>
      <c r="B6" s="48"/>
      <c r="C6" s="48"/>
      <c r="D6" s="48"/>
      <c r="E6" s="48"/>
      <c r="F6" s="48"/>
      <c r="G6" s="48"/>
      <c r="H6" s="145" t="s">
        <v>88</v>
      </c>
      <c r="I6" s="146"/>
      <c r="J6" s="146"/>
      <c r="K6" s="146"/>
      <c r="L6" s="146"/>
      <c r="M6" s="146"/>
      <c r="N6" s="147"/>
      <c r="O6" s="145" t="s">
        <v>89</v>
      </c>
      <c r="P6" s="146"/>
      <c r="Q6" s="146"/>
      <c r="R6" s="146"/>
      <c r="S6" s="146"/>
      <c r="T6" s="146"/>
      <c r="U6" s="147"/>
    </row>
    <row r="7" spans="1:21" ht="15.75" thickBot="1" x14ac:dyDescent="0.3">
      <c r="A7" s="49" t="s">
        <v>90</v>
      </c>
      <c r="B7" s="50" t="s">
        <v>91</v>
      </c>
      <c r="C7" s="20" t="s">
        <v>92</v>
      </c>
      <c r="D7" s="20" t="s">
        <v>93</v>
      </c>
      <c r="E7" s="20" t="s">
        <v>94</v>
      </c>
      <c r="F7" s="20" t="s">
        <v>95</v>
      </c>
      <c r="G7" s="23" t="s">
        <v>96</v>
      </c>
      <c r="H7" s="5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  <c r="N7" s="51" t="s">
        <v>25</v>
      </c>
      <c r="O7" s="133" t="s">
        <v>26</v>
      </c>
      <c r="P7" s="20" t="s">
        <v>27</v>
      </c>
      <c r="Q7" s="20" t="s">
        <v>28</v>
      </c>
      <c r="R7" s="20" t="s">
        <v>29</v>
      </c>
      <c r="S7" s="20" t="s">
        <v>30</v>
      </c>
      <c r="T7" s="20" t="s">
        <v>31</v>
      </c>
      <c r="U7" s="51" t="s">
        <v>32</v>
      </c>
    </row>
    <row r="8" spans="1:21" x14ac:dyDescent="0.25">
      <c r="A8" s="45" t="s">
        <v>97</v>
      </c>
      <c r="B8" s="2">
        <v>28500201</v>
      </c>
      <c r="C8" s="3" t="s">
        <v>98</v>
      </c>
      <c r="D8" s="3" t="s">
        <v>99</v>
      </c>
      <c r="E8" s="3" t="s">
        <v>100</v>
      </c>
      <c r="F8" s="3" t="s">
        <v>101</v>
      </c>
      <c r="G8" s="5" t="s">
        <v>102</v>
      </c>
      <c r="H8" s="136">
        <v>111.01689321999999</v>
      </c>
      <c r="I8" s="55">
        <v>0.33249323200000003</v>
      </c>
      <c r="J8" s="55">
        <v>710.96680259999994</v>
      </c>
      <c r="K8" s="55">
        <v>18.631983788999996</v>
      </c>
      <c r="L8" s="55">
        <v>18.073023692999996</v>
      </c>
      <c r="M8" s="55">
        <v>0.37472343969999999</v>
      </c>
      <c r="N8" s="56">
        <v>46.562339900000005</v>
      </c>
      <c r="O8" s="131">
        <f>H8/365</f>
        <v>0.30415587183561638</v>
      </c>
      <c r="P8" s="61">
        <f t="shared" ref="P8:U12" si="0">I8/365</f>
        <v>9.109403616438357E-4</v>
      </c>
      <c r="Q8" s="61">
        <f t="shared" si="0"/>
        <v>1.9478542536986299</v>
      </c>
      <c r="R8" s="61">
        <f t="shared" si="0"/>
        <v>5.1046530928767112E-2</v>
      </c>
      <c r="S8" s="61">
        <f t="shared" si="0"/>
        <v>4.9515133405479445E-2</v>
      </c>
      <c r="T8" s="61">
        <f t="shared" si="0"/>
        <v>1.0266395608219177E-3</v>
      </c>
      <c r="U8" s="62">
        <f t="shared" si="0"/>
        <v>0.12756805452054795</v>
      </c>
    </row>
    <row r="9" spans="1:21" x14ac:dyDescent="0.25">
      <c r="A9" s="46" t="s">
        <v>103</v>
      </c>
      <c r="B9" s="7">
        <v>2285002006</v>
      </c>
      <c r="C9" s="140" t="s">
        <v>98</v>
      </c>
      <c r="D9" s="140" t="s">
        <v>99</v>
      </c>
      <c r="E9" s="140" t="s">
        <v>100</v>
      </c>
      <c r="F9" s="140" t="s">
        <v>104</v>
      </c>
      <c r="G9" s="8" t="s">
        <v>102</v>
      </c>
      <c r="H9" s="134">
        <v>169.36312999999998</v>
      </c>
      <c r="I9" s="28">
        <v>0.52989500000000012</v>
      </c>
      <c r="J9" s="28">
        <v>857.30694000000005</v>
      </c>
      <c r="K9" s="28">
        <v>25.091687999999994</v>
      </c>
      <c r="L9" s="28">
        <v>24.338592000000002</v>
      </c>
      <c r="M9" s="28">
        <v>0.59724699999999997</v>
      </c>
      <c r="N9" s="57">
        <v>39.529017000000003</v>
      </c>
      <c r="O9" s="129">
        <f t="shared" ref="O9:O12" si="1">H9/365</f>
        <v>0.4640085753424657</v>
      </c>
      <c r="P9" s="64">
        <f t="shared" si="0"/>
        <v>1.4517671232876716E-3</v>
      </c>
      <c r="Q9" s="64">
        <f t="shared" si="0"/>
        <v>2.3487861369863015</v>
      </c>
      <c r="R9" s="64">
        <f t="shared" si="0"/>
        <v>6.8744350684931496E-2</v>
      </c>
      <c r="S9" s="64">
        <f t="shared" si="0"/>
        <v>6.6681073972602742E-2</v>
      </c>
      <c r="T9" s="64">
        <f t="shared" si="0"/>
        <v>1.6362931506849314E-3</v>
      </c>
      <c r="U9" s="65">
        <f t="shared" si="0"/>
        <v>0.10829867671232878</v>
      </c>
    </row>
    <row r="10" spans="1:21" x14ac:dyDescent="0.25">
      <c r="A10" s="46" t="s">
        <v>103</v>
      </c>
      <c r="B10" s="7">
        <v>2285002007</v>
      </c>
      <c r="C10" s="140" t="s">
        <v>98</v>
      </c>
      <c r="D10" s="140" t="s">
        <v>99</v>
      </c>
      <c r="E10" s="140" t="s">
        <v>100</v>
      </c>
      <c r="F10" s="140" t="s">
        <v>105</v>
      </c>
      <c r="G10" s="8" t="s">
        <v>102</v>
      </c>
      <c r="H10" s="134">
        <v>55.974724539999997</v>
      </c>
      <c r="I10" s="28">
        <v>0.17513121652000002</v>
      </c>
      <c r="J10" s="28">
        <v>433.09179839999996</v>
      </c>
      <c r="K10" s="28">
        <v>12.700849948999998</v>
      </c>
      <c r="L10" s="28">
        <v>12.319824057</v>
      </c>
      <c r="M10" s="28">
        <v>0.19739105626</v>
      </c>
      <c r="N10" s="57">
        <v>20.070438773000003</v>
      </c>
      <c r="O10" s="129">
        <f t="shared" si="1"/>
        <v>0.15335540969863012</v>
      </c>
      <c r="P10" s="64">
        <f t="shared" si="0"/>
        <v>4.7981155210958908E-4</v>
      </c>
      <c r="Q10" s="64">
        <f t="shared" si="0"/>
        <v>1.186552872328767</v>
      </c>
      <c r="R10" s="64">
        <f t="shared" si="0"/>
        <v>3.4796849175342461E-2</v>
      </c>
      <c r="S10" s="64">
        <f t="shared" si="0"/>
        <v>3.375294262191781E-2</v>
      </c>
      <c r="T10" s="64">
        <f t="shared" si="0"/>
        <v>5.4079741441095887E-4</v>
      </c>
      <c r="U10" s="65">
        <f t="shared" si="0"/>
        <v>5.4987503487671244E-2</v>
      </c>
    </row>
    <row r="11" spans="1:21" ht="15.75" thickBot="1" x14ac:dyDescent="0.3">
      <c r="A11" s="47" t="s">
        <v>103</v>
      </c>
      <c r="B11" s="10">
        <v>2285002009</v>
      </c>
      <c r="C11" s="11" t="s">
        <v>98</v>
      </c>
      <c r="D11" s="11" t="s">
        <v>99</v>
      </c>
      <c r="E11" s="11" t="s">
        <v>100</v>
      </c>
      <c r="F11" s="11" t="s">
        <v>106</v>
      </c>
      <c r="G11" s="12" t="s">
        <v>102</v>
      </c>
      <c r="H11" s="132">
        <v>496.241195</v>
      </c>
      <c r="I11" s="37">
        <v>1.552616958</v>
      </c>
      <c r="J11" s="37">
        <v>3998.97163</v>
      </c>
      <c r="K11" s="37">
        <v>117.03716329999999</v>
      </c>
      <c r="L11" s="37">
        <v>113.5260377</v>
      </c>
      <c r="M11" s="37">
        <v>1.7499607819999998</v>
      </c>
      <c r="N11" s="58">
        <v>184.98979109999999</v>
      </c>
      <c r="O11" s="128">
        <f t="shared" si="1"/>
        <v>1.3595649178082192</v>
      </c>
      <c r="P11" s="67">
        <f t="shared" si="0"/>
        <v>4.2537450904109588E-3</v>
      </c>
      <c r="Q11" s="67">
        <f t="shared" si="0"/>
        <v>10.956086657534247</v>
      </c>
      <c r="R11" s="67">
        <f t="shared" si="0"/>
        <v>0.32064976246575339</v>
      </c>
      <c r="S11" s="67">
        <f t="shared" si="0"/>
        <v>0.31103024027397264</v>
      </c>
      <c r="T11" s="67">
        <f t="shared" si="0"/>
        <v>4.7944131013698621E-3</v>
      </c>
      <c r="U11" s="68">
        <f t="shared" si="0"/>
        <v>0.50682134547945201</v>
      </c>
    </row>
    <row r="12" spans="1:21" ht="15.75" thickBot="1" x14ac:dyDescent="0.3">
      <c r="A12" s="52" t="s">
        <v>107</v>
      </c>
      <c r="B12" s="53"/>
      <c r="C12" s="54"/>
      <c r="D12" s="54"/>
      <c r="E12" s="54"/>
      <c r="F12" s="54"/>
      <c r="G12" s="54"/>
      <c r="H12" s="130">
        <v>832.59594276000007</v>
      </c>
      <c r="I12" s="59">
        <v>2.5901364065200001</v>
      </c>
      <c r="J12" s="59">
        <v>6000.3371710000001</v>
      </c>
      <c r="K12" s="59">
        <v>173.46168503799998</v>
      </c>
      <c r="L12" s="59">
        <v>168.25747745000001</v>
      </c>
      <c r="M12" s="59">
        <v>2.9193222779600001</v>
      </c>
      <c r="N12" s="60">
        <v>291.15158677300002</v>
      </c>
      <c r="O12" s="137">
        <f t="shared" si="1"/>
        <v>2.2810847746849316</v>
      </c>
      <c r="P12" s="69">
        <f t="shared" si="0"/>
        <v>7.0962641274520547E-3</v>
      </c>
      <c r="Q12" s="69">
        <f t="shared" si="0"/>
        <v>16.439279920547946</v>
      </c>
      <c r="R12" s="69">
        <f t="shared" si="0"/>
        <v>0.47523749325479447</v>
      </c>
      <c r="S12" s="69">
        <f t="shared" si="0"/>
        <v>0.46097939027397261</v>
      </c>
      <c r="T12" s="69">
        <f t="shared" si="0"/>
        <v>7.9981432272876723E-3</v>
      </c>
      <c r="U12" s="70">
        <f t="shared" si="0"/>
        <v>0.79767558020000007</v>
      </c>
    </row>
  </sheetData>
  <mergeCells count="2">
    <mergeCell ref="H6:N6"/>
    <mergeCell ref="O6:U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039E-A7A7-4833-A4C5-B3C5582921B0}">
  <dimension ref="A1:Z91"/>
  <sheetViews>
    <sheetView workbookViewId="0">
      <selection activeCell="J16" sqref="J16"/>
    </sheetView>
  </sheetViews>
  <sheetFormatPr defaultRowHeight="15" x14ac:dyDescent="0.25"/>
  <cols>
    <col min="5" max="5" width="11.85546875" bestFit="1" customWidth="1"/>
    <col min="6" max="6" width="12.85546875" bestFit="1" customWidth="1"/>
    <col min="7" max="7" width="11" bestFit="1" customWidth="1"/>
    <col min="8" max="12" width="26.7109375" customWidth="1"/>
    <col min="16" max="17" width="13.7109375" bestFit="1" customWidth="1"/>
    <col min="23" max="24" width="14" bestFit="1" customWidth="1"/>
  </cols>
  <sheetData>
    <row r="1" spans="1:26" x14ac:dyDescent="0.25">
      <c r="A1" s="139" t="s">
        <v>108</v>
      </c>
      <c r="B1" s="138"/>
      <c r="C1" s="138"/>
      <c r="D1" s="138"/>
      <c r="E1" s="138"/>
      <c r="F1" s="138"/>
      <c r="G1" s="138"/>
      <c r="H1" s="138"/>
      <c r="I1" s="1"/>
      <c r="J1" s="1"/>
      <c r="K1" s="1"/>
      <c r="L1" s="1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26" x14ac:dyDescent="0.25">
      <c r="A2" s="139" t="s">
        <v>12</v>
      </c>
      <c r="B2" s="138"/>
      <c r="C2" s="138"/>
      <c r="D2" s="138"/>
      <c r="E2" s="138"/>
      <c r="F2" s="138"/>
      <c r="G2" s="138"/>
      <c r="H2" s="138"/>
      <c r="I2" s="1"/>
      <c r="J2" s="1"/>
      <c r="K2" s="1"/>
      <c r="L2" s="1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26" x14ac:dyDescent="0.25">
      <c r="A3" s="139" t="s">
        <v>13</v>
      </c>
      <c r="B3" s="138"/>
      <c r="C3" s="138"/>
      <c r="D3" s="138"/>
      <c r="E3" s="138"/>
      <c r="F3" s="138"/>
      <c r="G3" s="138"/>
      <c r="H3" s="138"/>
      <c r="I3" s="1"/>
      <c r="J3" s="1"/>
      <c r="K3" s="1"/>
      <c r="L3" s="1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 spans="1:26" s="138" customFormat="1" x14ac:dyDescent="0.25">
      <c r="A4" s="139" t="s">
        <v>14</v>
      </c>
      <c r="I4" s="1"/>
      <c r="J4" s="1"/>
      <c r="K4" s="1"/>
      <c r="L4" s="1"/>
    </row>
    <row r="5" spans="1:26" ht="15.75" thickBot="1" x14ac:dyDescent="0.3">
      <c r="A5" s="139" t="s">
        <v>109</v>
      </c>
      <c r="B5" s="138"/>
      <c r="C5" s="138"/>
      <c r="D5" s="138"/>
      <c r="E5" s="138"/>
      <c r="F5" s="138"/>
      <c r="G5" s="138"/>
      <c r="H5" s="138"/>
      <c r="I5" s="1"/>
      <c r="J5" s="1"/>
      <c r="K5" s="1"/>
      <c r="L5" s="1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</row>
    <row r="6" spans="1:26" s="138" customFormat="1" ht="15.75" thickBot="1" x14ac:dyDescent="0.3">
      <c r="A6" s="14"/>
      <c r="B6" s="48"/>
      <c r="C6" s="48"/>
      <c r="D6" s="48"/>
      <c r="E6" s="48"/>
      <c r="F6" s="48"/>
      <c r="G6" s="48"/>
      <c r="H6" s="48"/>
      <c r="I6" s="127"/>
      <c r="J6" s="127"/>
      <c r="K6" s="127"/>
      <c r="L6" s="127"/>
      <c r="M6" s="145" t="s">
        <v>88</v>
      </c>
      <c r="N6" s="146"/>
      <c r="O6" s="146"/>
      <c r="P6" s="146"/>
      <c r="Q6" s="146"/>
      <c r="R6" s="146"/>
      <c r="S6" s="147"/>
      <c r="T6" s="145" t="s">
        <v>89</v>
      </c>
      <c r="U6" s="146"/>
      <c r="V6" s="146"/>
      <c r="W6" s="146"/>
      <c r="X6" s="146"/>
      <c r="Y6" s="146"/>
      <c r="Z6" s="147"/>
    </row>
    <row r="7" spans="1:26" ht="30" x14ac:dyDescent="0.25">
      <c r="A7" s="2" t="s">
        <v>110</v>
      </c>
      <c r="B7" s="3" t="s">
        <v>111</v>
      </c>
      <c r="C7" s="3" t="s">
        <v>112</v>
      </c>
      <c r="D7" s="4" t="s">
        <v>18</v>
      </c>
      <c r="E7" s="3" t="s">
        <v>113</v>
      </c>
      <c r="F7" s="3" t="s">
        <v>90</v>
      </c>
      <c r="G7" s="3" t="s">
        <v>91</v>
      </c>
      <c r="H7" s="3" t="s">
        <v>92</v>
      </c>
      <c r="I7" s="3" t="s">
        <v>93</v>
      </c>
      <c r="J7" s="3" t="s">
        <v>94</v>
      </c>
      <c r="K7" s="3" t="s">
        <v>95</v>
      </c>
      <c r="L7" s="5" t="s">
        <v>96</v>
      </c>
      <c r="M7" s="2" t="s">
        <v>19</v>
      </c>
      <c r="N7" s="3" t="s">
        <v>20</v>
      </c>
      <c r="O7" s="3" t="s">
        <v>21</v>
      </c>
      <c r="P7" s="3" t="s">
        <v>22</v>
      </c>
      <c r="Q7" s="3" t="s">
        <v>23</v>
      </c>
      <c r="R7" s="3" t="s">
        <v>24</v>
      </c>
      <c r="S7" s="5" t="s">
        <v>25</v>
      </c>
      <c r="T7" s="2" t="s">
        <v>26</v>
      </c>
      <c r="U7" s="3" t="s">
        <v>27</v>
      </c>
      <c r="V7" s="3" t="s">
        <v>28</v>
      </c>
      <c r="W7" s="3" t="s">
        <v>29</v>
      </c>
      <c r="X7" s="3" t="s">
        <v>30</v>
      </c>
      <c r="Y7" s="3" t="s">
        <v>31</v>
      </c>
      <c r="Z7" s="6" t="s">
        <v>32</v>
      </c>
    </row>
    <row r="8" spans="1:26" x14ac:dyDescent="0.25">
      <c r="A8" s="7" t="s">
        <v>114</v>
      </c>
      <c r="B8" s="140">
        <v>34</v>
      </c>
      <c r="C8" s="140"/>
      <c r="D8" s="140">
        <v>34001</v>
      </c>
      <c r="E8" s="140" t="s">
        <v>115</v>
      </c>
      <c r="F8" s="140" t="s">
        <v>97</v>
      </c>
      <c r="G8" s="148">
        <v>28500201</v>
      </c>
      <c r="H8" s="148" t="s">
        <v>98</v>
      </c>
      <c r="I8" s="148" t="s">
        <v>99</v>
      </c>
      <c r="J8" s="148" t="s">
        <v>100</v>
      </c>
      <c r="K8" s="148" t="s">
        <v>101</v>
      </c>
      <c r="L8" s="149" t="s">
        <v>102</v>
      </c>
      <c r="M8" s="63">
        <v>0.24348185999999999</v>
      </c>
      <c r="N8" s="64">
        <v>4.8807879999999998E-2</v>
      </c>
      <c r="O8" s="64">
        <v>5.6207960000000003</v>
      </c>
      <c r="P8" s="64">
        <v>3.6791659999999999</v>
      </c>
      <c r="Q8" s="64">
        <v>3.568791</v>
      </c>
      <c r="R8" s="64">
        <v>8.2184230000000003E-4</v>
      </c>
      <c r="S8" s="71">
        <v>0.26085560000000002</v>
      </c>
      <c r="T8" s="63">
        <f>M8/365</f>
        <v>6.6707358904109586E-4</v>
      </c>
      <c r="U8" s="64">
        <f t="shared" ref="U8:Z23" si="0">N8/365</f>
        <v>1.3372021917808219E-4</v>
      </c>
      <c r="V8" s="64">
        <f t="shared" si="0"/>
        <v>1.5399441095890412E-2</v>
      </c>
      <c r="W8" s="64">
        <f t="shared" si="0"/>
        <v>1.0079906849315068E-2</v>
      </c>
      <c r="X8" s="64">
        <f t="shared" si="0"/>
        <v>9.7775095890410956E-3</v>
      </c>
      <c r="Y8" s="64">
        <f t="shared" si="0"/>
        <v>2.2516227397260273E-6</v>
      </c>
      <c r="Z8" s="65">
        <f t="shared" si="0"/>
        <v>7.1467287671232878E-4</v>
      </c>
    </row>
    <row r="9" spans="1:26" ht="30" x14ac:dyDescent="0.25">
      <c r="A9" s="7" t="s">
        <v>114</v>
      </c>
      <c r="B9" s="140">
        <v>34</v>
      </c>
      <c r="C9" s="140"/>
      <c r="D9" s="140">
        <v>34001</v>
      </c>
      <c r="E9" s="140" t="s">
        <v>115</v>
      </c>
      <c r="F9" s="140" t="s">
        <v>103</v>
      </c>
      <c r="G9" s="148">
        <v>2285002007</v>
      </c>
      <c r="H9" s="148" t="s">
        <v>98</v>
      </c>
      <c r="I9" s="148" t="s">
        <v>99</v>
      </c>
      <c r="J9" s="148" t="s">
        <v>100</v>
      </c>
      <c r="K9" s="148" t="s">
        <v>105</v>
      </c>
      <c r="L9" s="149" t="s">
        <v>102</v>
      </c>
      <c r="M9" s="63">
        <v>0.74979099999999999</v>
      </c>
      <c r="N9" s="64">
        <v>7.2922310000000001E-4</v>
      </c>
      <c r="O9" s="64">
        <v>1.5592900999999999</v>
      </c>
      <c r="P9" s="64">
        <v>0.16510349999999999</v>
      </c>
      <c r="Q9" s="64">
        <v>0.1601504</v>
      </c>
      <c r="R9" s="64">
        <v>2.6440869999999998E-3</v>
      </c>
      <c r="S9" s="71">
        <v>5.8153160000000002</v>
      </c>
      <c r="T9" s="63">
        <f t="shared" ref="T9:Z58" si="1">M9/365</f>
        <v>2.0542219178082194E-3</v>
      </c>
      <c r="U9" s="64">
        <f t="shared" si="0"/>
        <v>1.997871506849315E-6</v>
      </c>
      <c r="V9" s="64">
        <f t="shared" si="0"/>
        <v>4.2720276712328769E-3</v>
      </c>
      <c r="W9" s="64">
        <f t="shared" si="0"/>
        <v>4.5233835616438351E-4</v>
      </c>
      <c r="X9" s="64">
        <f t="shared" si="0"/>
        <v>4.3876821917808218E-4</v>
      </c>
      <c r="Y9" s="64">
        <f t="shared" si="0"/>
        <v>7.2440739726027392E-6</v>
      </c>
      <c r="Z9" s="65">
        <f t="shared" si="0"/>
        <v>1.5932372602739726E-2</v>
      </c>
    </row>
    <row r="10" spans="1:26" ht="30" x14ac:dyDescent="0.25">
      <c r="A10" s="7" t="s">
        <v>114</v>
      </c>
      <c r="B10" s="140">
        <v>34</v>
      </c>
      <c r="C10" s="140"/>
      <c r="D10" s="140">
        <v>34001</v>
      </c>
      <c r="E10" s="140" t="s">
        <v>115</v>
      </c>
      <c r="F10" s="140" t="s">
        <v>103</v>
      </c>
      <c r="G10" s="148">
        <v>2285002009</v>
      </c>
      <c r="H10" s="148" t="s">
        <v>98</v>
      </c>
      <c r="I10" s="148" t="s">
        <v>99</v>
      </c>
      <c r="J10" s="148" t="s">
        <v>100</v>
      </c>
      <c r="K10" s="148" t="s">
        <v>106</v>
      </c>
      <c r="L10" s="149" t="s">
        <v>102</v>
      </c>
      <c r="M10" s="63">
        <v>15.599780000000001</v>
      </c>
      <c r="N10" s="64">
        <v>2.3459129999999998E-3</v>
      </c>
      <c r="O10" s="64">
        <v>125.71120000000001</v>
      </c>
      <c r="P10" s="64">
        <v>4.08636E-2</v>
      </c>
      <c r="Q10" s="64">
        <v>3.9637699999999998E-2</v>
      </c>
      <c r="R10" s="64">
        <v>5.5011560000000001E-2</v>
      </c>
      <c r="S10" s="71">
        <v>0.10212038</v>
      </c>
      <c r="T10" s="63">
        <f t="shared" si="1"/>
        <v>4.2739123287671238E-2</v>
      </c>
      <c r="U10" s="64">
        <f t="shared" si="0"/>
        <v>6.4271589041095883E-6</v>
      </c>
      <c r="V10" s="64">
        <f t="shared" si="0"/>
        <v>0.34441424657534248</v>
      </c>
      <c r="W10" s="64">
        <f t="shared" si="0"/>
        <v>1.1195506849315068E-4</v>
      </c>
      <c r="X10" s="64">
        <f t="shared" si="0"/>
        <v>1.0859643835616438E-4</v>
      </c>
      <c r="Y10" s="64">
        <f t="shared" si="0"/>
        <v>1.5071660273972603E-4</v>
      </c>
      <c r="Z10" s="65">
        <f t="shared" si="0"/>
        <v>2.7978186301369864E-4</v>
      </c>
    </row>
    <row r="11" spans="1:26" x14ac:dyDescent="0.25">
      <c r="A11" s="7" t="s">
        <v>114</v>
      </c>
      <c r="B11" s="140">
        <v>34</v>
      </c>
      <c r="C11" s="140"/>
      <c r="D11" s="140">
        <v>34003</v>
      </c>
      <c r="E11" s="140" t="s">
        <v>34</v>
      </c>
      <c r="F11" s="140" t="s">
        <v>97</v>
      </c>
      <c r="G11" s="148">
        <v>28500201</v>
      </c>
      <c r="H11" s="148" t="s">
        <v>98</v>
      </c>
      <c r="I11" s="148" t="s">
        <v>99</v>
      </c>
      <c r="J11" s="148" t="s">
        <v>100</v>
      </c>
      <c r="K11" s="148" t="s">
        <v>101</v>
      </c>
      <c r="L11" s="149" t="s">
        <v>102</v>
      </c>
      <c r="M11" s="63">
        <v>3.4489809</v>
      </c>
      <c r="N11" s="64">
        <v>0.35601310000000003</v>
      </c>
      <c r="O11" s="64">
        <v>916.95910000000003</v>
      </c>
      <c r="P11" s="64">
        <v>26.836469999999998</v>
      </c>
      <c r="Q11" s="64">
        <v>0.56147778999999998</v>
      </c>
      <c r="R11" s="64">
        <v>9.6287999999999999E-2</v>
      </c>
      <c r="S11" s="71">
        <v>42.417920000000002</v>
      </c>
      <c r="T11" s="63">
        <f t="shared" si="1"/>
        <v>9.4492627397260269E-3</v>
      </c>
      <c r="U11" s="64">
        <f t="shared" si="0"/>
        <v>9.7537835616438363E-4</v>
      </c>
      <c r="V11" s="64">
        <f t="shared" si="0"/>
        <v>2.5122167123287671</v>
      </c>
      <c r="W11" s="64">
        <f t="shared" si="0"/>
        <v>7.3524575342465745E-2</v>
      </c>
      <c r="X11" s="64">
        <f t="shared" si="0"/>
        <v>1.5382953150684931E-3</v>
      </c>
      <c r="Y11" s="64">
        <f t="shared" si="0"/>
        <v>2.6380273972602739E-4</v>
      </c>
      <c r="Z11" s="65">
        <f t="shared" si="0"/>
        <v>0.1162134794520548</v>
      </c>
    </row>
    <row r="12" spans="1:26" ht="30" x14ac:dyDescent="0.25">
      <c r="A12" s="7" t="s">
        <v>114</v>
      </c>
      <c r="B12" s="140">
        <v>34</v>
      </c>
      <c r="C12" s="140"/>
      <c r="D12" s="140">
        <v>34003</v>
      </c>
      <c r="E12" s="140" t="s">
        <v>34</v>
      </c>
      <c r="F12" s="140" t="s">
        <v>103</v>
      </c>
      <c r="G12" s="148">
        <v>2285002006</v>
      </c>
      <c r="H12" s="148" t="s">
        <v>98</v>
      </c>
      <c r="I12" s="148" t="s">
        <v>99</v>
      </c>
      <c r="J12" s="148" t="s">
        <v>100</v>
      </c>
      <c r="K12" s="148" t="s">
        <v>104</v>
      </c>
      <c r="L12" s="149" t="s">
        <v>102</v>
      </c>
      <c r="M12" s="63">
        <v>27.304690000000001</v>
      </c>
      <c r="N12" s="64">
        <v>1.0329624500000001E-2</v>
      </c>
      <c r="O12" s="64">
        <v>138.2149</v>
      </c>
      <c r="P12" s="64">
        <v>0.57884303000000004</v>
      </c>
      <c r="Q12" s="64">
        <v>26.031379999999999</v>
      </c>
      <c r="R12" s="64">
        <v>1.16415982E-2</v>
      </c>
      <c r="S12" s="71">
        <v>1.4465598</v>
      </c>
      <c r="T12" s="63">
        <f t="shared" si="1"/>
        <v>7.4807369863013701E-2</v>
      </c>
      <c r="U12" s="64">
        <f t="shared" si="0"/>
        <v>2.8300341095890411E-5</v>
      </c>
      <c r="V12" s="64">
        <f t="shared" si="0"/>
        <v>0.37867095890410957</v>
      </c>
      <c r="W12" s="64">
        <f t="shared" si="0"/>
        <v>1.5858713150684932E-3</v>
      </c>
      <c r="X12" s="64">
        <f t="shared" si="0"/>
        <v>7.1318849315068489E-2</v>
      </c>
      <c r="Y12" s="64">
        <f t="shared" si="0"/>
        <v>3.1894789589041099E-5</v>
      </c>
      <c r="Z12" s="65">
        <f t="shared" si="0"/>
        <v>3.9631775342465749E-3</v>
      </c>
    </row>
    <row r="13" spans="1:26" ht="30" x14ac:dyDescent="0.25">
      <c r="A13" s="7" t="s">
        <v>114</v>
      </c>
      <c r="B13" s="140">
        <v>34</v>
      </c>
      <c r="C13" s="140"/>
      <c r="D13" s="140">
        <v>34003</v>
      </c>
      <c r="E13" s="140" t="s">
        <v>34</v>
      </c>
      <c r="F13" s="140" t="s">
        <v>103</v>
      </c>
      <c r="G13" s="148">
        <v>2285002007</v>
      </c>
      <c r="H13" s="148" t="s">
        <v>98</v>
      </c>
      <c r="I13" s="148" t="s">
        <v>99</v>
      </c>
      <c r="J13" s="148" t="s">
        <v>100</v>
      </c>
      <c r="K13" s="148" t="s">
        <v>105</v>
      </c>
      <c r="L13" s="149" t="s">
        <v>102</v>
      </c>
      <c r="M13" s="63">
        <v>2.470656</v>
      </c>
      <c r="N13" s="64">
        <v>8.5430000000000006E-2</v>
      </c>
      <c r="O13" s="64">
        <v>19.909839999999999</v>
      </c>
      <c r="P13" s="64">
        <v>0.58269760000000004</v>
      </c>
      <c r="Q13" s="64">
        <v>0.56521670000000002</v>
      </c>
      <c r="R13" s="64">
        <v>8.7125999999999992E-3</v>
      </c>
      <c r="S13" s="71">
        <v>0.9210161</v>
      </c>
      <c r="T13" s="63">
        <f t="shared" si="1"/>
        <v>6.7689205479452052E-3</v>
      </c>
      <c r="U13" s="64">
        <f t="shared" si="0"/>
        <v>2.3405479452054796E-4</v>
      </c>
      <c r="V13" s="64">
        <f t="shared" si="0"/>
        <v>5.4547506849315065E-2</v>
      </c>
      <c r="W13" s="64">
        <f t="shared" si="0"/>
        <v>1.5964317808219179E-3</v>
      </c>
      <c r="X13" s="64">
        <f t="shared" si="0"/>
        <v>1.5485389041095892E-3</v>
      </c>
      <c r="Y13" s="64">
        <f t="shared" si="0"/>
        <v>2.3870136986301368E-5</v>
      </c>
      <c r="Z13" s="65">
        <f t="shared" si="0"/>
        <v>2.5233317808219177E-3</v>
      </c>
    </row>
    <row r="14" spans="1:26" ht="30" x14ac:dyDescent="0.25">
      <c r="A14" s="7" t="s">
        <v>114</v>
      </c>
      <c r="B14" s="140">
        <v>34</v>
      </c>
      <c r="C14" s="140"/>
      <c r="D14" s="140">
        <v>34003</v>
      </c>
      <c r="E14" s="140" t="s">
        <v>34</v>
      </c>
      <c r="F14" s="140" t="s">
        <v>103</v>
      </c>
      <c r="G14" s="148">
        <v>2285002009</v>
      </c>
      <c r="H14" s="148" t="s">
        <v>98</v>
      </c>
      <c r="I14" s="148" t="s">
        <v>99</v>
      </c>
      <c r="J14" s="148" t="s">
        <v>100</v>
      </c>
      <c r="K14" s="148" t="s">
        <v>106</v>
      </c>
      <c r="L14" s="149" t="s">
        <v>102</v>
      </c>
      <c r="M14" s="63">
        <v>113.78749999999999</v>
      </c>
      <c r="N14" s="64">
        <v>7.7300770000000001E-3</v>
      </c>
      <c r="O14" s="64">
        <v>22.087731999999999</v>
      </c>
      <c r="P14" s="64">
        <v>4.0452779999999997</v>
      </c>
      <c r="Q14" s="64">
        <v>3.9238629999999999</v>
      </c>
      <c r="R14" s="64">
        <v>0.4012638</v>
      </c>
      <c r="S14" s="71">
        <v>6.3728610000000003</v>
      </c>
      <c r="T14" s="63">
        <f t="shared" si="1"/>
        <v>0.31174657534246575</v>
      </c>
      <c r="U14" s="64">
        <f t="shared" si="0"/>
        <v>2.1178293150684933E-5</v>
      </c>
      <c r="V14" s="64">
        <f t="shared" si="0"/>
        <v>6.0514334246575339E-2</v>
      </c>
      <c r="W14" s="64">
        <f t="shared" si="0"/>
        <v>1.1082953424657533E-2</v>
      </c>
      <c r="X14" s="64">
        <f t="shared" si="0"/>
        <v>1.0750309589041095E-2</v>
      </c>
      <c r="Y14" s="64">
        <f t="shared" si="0"/>
        <v>1.0993528767123289E-3</v>
      </c>
      <c r="Z14" s="65">
        <f t="shared" si="0"/>
        <v>1.7459893150684934E-2</v>
      </c>
    </row>
    <row r="15" spans="1:26" x14ac:dyDescent="0.25">
      <c r="A15" s="7" t="s">
        <v>114</v>
      </c>
      <c r="B15" s="140">
        <v>34</v>
      </c>
      <c r="C15" s="140"/>
      <c r="D15" s="140">
        <v>34005</v>
      </c>
      <c r="E15" s="140" t="s">
        <v>116</v>
      </c>
      <c r="F15" s="140" t="s">
        <v>97</v>
      </c>
      <c r="G15" s="148">
        <v>28500201</v>
      </c>
      <c r="H15" s="148" t="s">
        <v>98</v>
      </c>
      <c r="I15" s="148" t="s">
        <v>99</v>
      </c>
      <c r="J15" s="148" t="s">
        <v>100</v>
      </c>
      <c r="K15" s="148" t="s">
        <v>101</v>
      </c>
      <c r="L15" s="149" t="s">
        <v>102</v>
      </c>
      <c r="M15" s="63">
        <v>0.66869270000000003</v>
      </c>
      <c r="N15" s="64">
        <v>2.0027209999999998E-3</v>
      </c>
      <c r="O15" s="64">
        <v>4.2823969999999996</v>
      </c>
      <c r="P15" s="64">
        <v>0.29355320000000001</v>
      </c>
      <c r="Q15" s="64">
        <v>0.28474660000000002</v>
      </c>
      <c r="R15" s="64">
        <v>4.6450379999999998E-3</v>
      </c>
      <c r="S15" s="71">
        <v>0.46383459999999999</v>
      </c>
      <c r="T15" s="63">
        <f t="shared" si="1"/>
        <v>1.8320347945205481E-3</v>
      </c>
      <c r="U15" s="64">
        <f t="shared" si="0"/>
        <v>5.486906849315068E-6</v>
      </c>
      <c r="V15" s="64">
        <f t="shared" si="0"/>
        <v>1.1732594520547944E-2</v>
      </c>
      <c r="W15" s="64">
        <f t="shared" si="0"/>
        <v>8.0425534246575349E-4</v>
      </c>
      <c r="X15" s="64">
        <f t="shared" si="0"/>
        <v>7.8012767123287672E-4</v>
      </c>
      <c r="Y15" s="64">
        <f t="shared" si="0"/>
        <v>1.2726131506849315E-5</v>
      </c>
      <c r="Z15" s="65">
        <f t="shared" si="0"/>
        <v>1.2707797260273971E-3</v>
      </c>
    </row>
    <row r="16" spans="1:26" ht="30" x14ac:dyDescent="0.25">
      <c r="A16" s="7" t="s">
        <v>114</v>
      </c>
      <c r="B16" s="140">
        <v>34</v>
      </c>
      <c r="C16" s="140"/>
      <c r="D16" s="140">
        <v>34005</v>
      </c>
      <c r="E16" s="140" t="s">
        <v>116</v>
      </c>
      <c r="F16" s="140" t="s">
        <v>103</v>
      </c>
      <c r="G16" s="148">
        <v>2285002007</v>
      </c>
      <c r="H16" s="148" t="s">
        <v>98</v>
      </c>
      <c r="I16" s="148" t="s">
        <v>99</v>
      </c>
      <c r="J16" s="148" t="s">
        <v>100</v>
      </c>
      <c r="K16" s="148" t="s">
        <v>105</v>
      </c>
      <c r="L16" s="149" t="s">
        <v>102</v>
      </c>
      <c r="M16" s="63">
        <v>1.3172060000000001</v>
      </c>
      <c r="N16" s="64">
        <v>4.1212150000000001E-3</v>
      </c>
      <c r="O16" s="64">
        <v>10.000310000000001</v>
      </c>
      <c r="P16" s="64">
        <v>0.1122268</v>
      </c>
      <c r="Q16" s="64">
        <v>0.10886</v>
      </c>
      <c r="R16" s="64">
        <v>2.257088E-3</v>
      </c>
      <c r="S16" s="71">
        <v>0.28046090000000001</v>
      </c>
      <c r="T16" s="63">
        <f t="shared" si="1"/>
        <v>3.608783561643836E-3</v>
      </c>
      <c r="U16" s="64">
        <f t="shared" si="0"/>
        <v>1.1291000000000001E-5</v>
      </c>
      <c r="V16" s="64">
        <f t="shared" si="0"/>
        <v>2.7398109589041098E-2</v>
      </c>
      <c r="W16" s="64">
        <f t="shared" si="0"/>
        <v>3.0747068493150687E-4</v>
      </c>
      <c r="X16" s="64">
        <f t="shared" si="0"/>
        <v>2.9824657534246573E-4</v>
      </c>
      <c r="Y16" s="64">
        <f t="shared" si="0"/>
        <v>6.1838027397260274E-6</v>
      </c>
      <c r="Z16" s="65">
        <f t="shared" si="0"/>
        <v>7.6838602739726027E-4</v>
      </c>
    </row>
    <row r="17" spans="1:26" x14ac:dyDescent="0.25">
      <c r="A17" s="7" t="s">
        <v>114</v>
      </c>
      <c r="B17" s="140">
        <v>34</v>
      </c>
      <c r="C17" s="140"/>
      <c r="D17" s="140">
        <v>34007</v>
      </c>
      <c r="E17" s="140" t="s">
        <v>117</v>
      </c>
      <c r="F17" s="140" t="s">
        <v>97</v>
      </c>
      <c r="G17" s="148">
        <v>28500201</v>
      </c>
      <c r="H17" s="148" t="s">
        <v>98</v>
      </c>
      <c r="I17" s="148" t="s">
        <v>99</v>
      </c>
      <c r="J17" s="148" t="s">
        <v>100</v>
      </c>
      <c r="K17" s="148" t="s">
        <v>101</v>
      </c>
      <c r="L17" s="149" t="s">
        <v>102</v>
      </c>
      <c r="M17" s="63">
        <v>11.337580000000001</v>
      </c>
      <c r="N17" s="64">
        <v>4.812197E-2</v>
      </c>
      <c r="O17" s="64">
        <v>123.94450000000001</v>
      </c>
      <c r="P17" s="64">
        <v>1.9027879999999999</v>
      </c>
      <c r="Q17" s="64">
        <v>0.86533079999999996</v>
      </c>
      <c r="R17" s="64">
        <v>3.826856E-2</v>
      </c>
      <c r="S17" s="71">
        <v>5.7335919999999998</v>
      </c>
      <c r="T17" s="63">
        <f t="shared" si="1"/>
        <v>3.1061863013698631E-2</v>
      </c>
      <c r="U17" s="64">
        <f t="shared" si="0"/>
        <v>1.3184101369863015E-4</v>
      </c>
      <c r="V17" s="64">
        <f t="shared" si="0"/>
        <v>0.33957397260273975</v>
      </c>
      <c r="W17" s="64">
        <f t="shared" si="0"/>
        <v>5.213117808219178E-3</v>
      </c>
      <c r="X17" s="64">
        <f t="shared" si="0"/>
        <v>2.370769315068493E-3</v>
      </c>
      <c r="Y17" s="64">
        <f t="shared" si="0"/>
        <v>1.048453698630137E-4</v>
      </c>
      <c r="Z17" s="65">
        <f t="shared" si="0"/>
        <v>1.5708471232876713E-2</v>
      </c>
    </row>
    <row r="18" spans="1:26" ht="30" x14ac:dyDescent="0.25">
      <c r="A18" s="7" t="s">
        <v>114</v>
      </c>
      <c r="B18" s="140">
        <v>34</v>
      </c>
      <c r="C18" s="140"/>
      <c r="D18" s="140">
        <v>34007</v>
      </c>
      <c r="E18" s="140" t="s">
        <v>117</v>
      </c>
      <c r="F18" s="140" t="s">
        <v>103</v>
      </c>
      <c r="G18" s="148">
        <v>2285002007</v>
      </c>
      <c r="H18" s="148" t="s">
        <v>98</v>
      </c>
      <c r="I18" s="148" t="s">
        <v>99</v>
      </c>
      <c r="J18" s="148" t="s">
        <v>100</v>
      </c>
      <c r="K18" s="148" t="s">
        <v>105</v>
      </c>
      <c r="L18" s="149" t="s">
        <v>102</v>
      </c>
      <c r="M18" s="63">
        <v>4.0762169999999998</v>
      </c>
      <c r="N18" s="64">
        <v>3.3955810000000003E-2</v>
      </c>
      <c r="O18" s="64">
        <v>30.360220000000002</v>
      </c>
      <c r="P18" s="64">
        <v>3.6274609999999998</v>
      </c>
      <c r="Q18" s="64">
        <v>3.518637</v>
      </c>
      <c r="R18" s="64">
        <v>1.43745E-2</v>
      </c>
      <c r="S18" s="71">
        <v>4.7551699999999997</v>
      </c>
      <c r="T18" s="63">
        <f t="shared" si="1"/>
        <v>1.1167717808219178E-2</v>
      </c>
      <c r="U18" s="64">
        <f t="shared" si="0"/>
        <v>9.3029616438356177E-5</v>
      </c>
      <c r="V18" s="64">
        <f t="shared" si="0"/>
        <v>8.317868493150686E-2</v>
      </c>
      <c r="W18" s="64">
        <f t="shared" si="0"/>
        <v>9.9382493150684918E-3</v>
      </c>
      <c r="X18" s="64">
        <f t="shared" si="0"/>
        <v>9.6401013698630134E-3</v>
      </c>
      <c r="Y18" s="64">
        <f t="shared" si="0"/>
        <v>3.9382191780821919E-5</v>
      </c>
      <c r="Z18" s="65">
        <f t="shared" si="0"/>
        <v>1.302786301369863E-2</v>
      </c>
    </row>
    <row r="19" spans="1:26" ht="30" x14ac:dyDescent="0.25">
      <c r="A19" s="7" t="s">
        <v>114</v>
      </c>
      <c r="B19" s="140">
        <v>34</v>
      </c>
      <c r="C19" s="140"/>
      <c r="D19" s="140">
        <v>34007</v>
      </c>
      <c r="E19" s="140" t="s">
        <v>117</v>
      </c>
      <c r="F19" s="140" t="s">
        <v>103</v>
      </c>
      <c r="G19" s="148">
        <v>2285002009</v>
      </c>
      <c r="H19" s="148" t="s">
        <v>98</v>
      </c>
      <c r="I19" s="148" t="s">
        <v>99</v>
      </c>
      <c r="J19" s="148" t="s">
        <v>100</v>
      </c>
      <c r="K19" s="148" t="s">
        <v>106</v>
      </c>
      <c r="L19" s="149" t="s">
        <v>102</v>
      </c>
      <c r="M19" s="63">
        <v>15.380549999999999</v>
      </c>
      <c r="N19" s="64">
        <v>1.2753489999999999E-2</v>
      </c>
      <c r="O19" s="64">
        <v>72.607349999999997</v>
      </c>
      <c r="P19" s="64">
        <v>0.89209360000000004</v>
      </c>
      <c r="Q19" s="64">
        <v>1.845704</v>
      </c>
      <c r="R19" s="64">
        <v>5.4238460000000002E-2</v>
      </c>
      <c r="S19" s="71">
        <v>1.409411</v>
      </c>
      <c r="T19" s="63">
        <f t="shared" si="1"/>
        <v>4.2138493150684929E-2</v>
      </c>
      <c r="U19" s="64">
        <f t="shared" si="0"/>
        <v>3.4941068493150682E-5</v>
      </c>
      <c r="V19" s="64">
        <f t="shared" si="0"/>
        <v>0.19892424657534247</v>
      </c>
      <c r="W19" s="64">
        <f t="shared" si="0"/>
        <v>2.4440920547945206E-3</v>
      </c>
      <c r="X19" s="64">
        <f t="shared" si="0"/>
        <v>5.0567232876712331E-3</v>
      </c>
      <c r="Y19" s="64">
        <f t="shared" si="0"/>
        <v>1.4859852054794522E-4</v>
      </c>
      <c r="Z19" s="65">
        <f t="shared" si="0"/>
        <v>3.8614000000000001E-3</v>
      </c>
    </row>
    <row r="20" spans="1:26" ht="30" x14ac:dyDescent="0.25">
      <c r="A20" s="7" t="s">
        <v>114</v>
      </c>
      <c r="B20" s="140">
        <v>34</v>
      </c>
      <c r="C20" s="140"/>
      <c r="D20" s="140">
        <v>34009</v>
      </c>
      <c r="E20" s="140" t="s">
        <v>118</v>
      </c>
      <c r="F20" s="140" t="s">
        <v>103</v>
      </c>
      <c r="G20" s="148">
        <v>2285002007</v>
      </c>
      <c r="H20" s="148" t="s">
        <v>98</v>
      </c>
      <c r="I20" s="148" t="s">
        <v>99</v>
      </c>
      <c r="J20" s="148" t="s">
        <v>100</v>
      </c>
      <c r="K20" s="148" t="s">
        <v>105</v>
      </c>
      <c r="L20" s="149" t="s">
        <v>102</v>
      </c>
      <c r="M20" s="63">
        <v>0.4820951</v>
      </c>
      <c r="N20" s="64">
        <v>1.5083570000000001E-3</v>
      </c>
      <c r="O20" s="64">
        <v>3.7260810000000002</v>
      </c>
      <c r="P20" s="64">
        <v>0.109277</v>
      </c>
      <c r="Q20" s="64">
        <v>0.1059987</v>
      </c>
      <c r="R20" s="64">
        <v>1.700076E-3</v>
      </c>
      <c r="S20" s="71">
        <v>0.17268330000000001</v>
      </c>
      <c r="T20" s="63">
        <f t="shared" si="1"/>
        <v>1.3208084931506849E-3</v>
      </c>
      <c r="U20" s="64">
        <f t="shared" si="0"/>
        <v>4.1324849315068496E-6</v>
      </c>
      <c r="V20" s="64">
        <f t="shared" si="0"/>
        <v>1.0208441095890412E-2</v>
      </c>
      <c r="W20" s="64">
        <f t="shared" si="0"/>
        <v>2.9938904109589042E-4</v>
      </c>
      <c r="X20" s="64">
        <f t="shared" si="0"/>
        <v>2.9040739726027395E-4</v>
      </c>
      <c r="Y20" s="64">
        <f t="shared" si="0"/>
        <v>4.6577424657534245E-6</v>
      </c>
      <c r="Z20" s="65">
        <f t="shared" si="0"/>
        <v>4.7310493150684937E-4</v>
      </c>
    </row>
    <row r="21" spans="1:26" x14ac:dyDescent="0.25">
      <c r="A21" s="7" t="s">
        <v>114</v>
      </c>
      <c r="B21" s="140">
        <v>34</v>
      </c>
      <c r="C21" s="140"/>
      <c r="D21" s="140">
        <v>34011</v>
      </c>
      <c r="E21" s="140" t="s">
        <v>119</v>
      </c>
      <c r="F21" s="140" t="s">
        <v>97</v>
      </c>
      <c r="G21" s="148">
        <v>28500201</v>
      </c>
      <c r="H21" s="148" t="s">
        <v>98</v>
      </c>
      <c r="I21" s="148" t="s">
        <v>99</v>
      </c>
      <c r="J21" s="148" t="s">
        <v>100</v>
      </c>
      <c r="K21" s="148" t="s">
        <v>101</v>
      </c>
      <c r="L21" s="149" t="s">
        <v>102</v>
      </c>
      <c r="M21" s="63">
        <v>1.012537</v>
      </c>
      <c r="N21" s="64">
        <v>3.0325270000000001E-3</v>
      </c>
      <c r="O21" s="64">
        <v>6.4844220000000004</v>
      </c>
      <c r="P21" s="64">
        <v>1.3332889999999999</v>
      </c>
      <c r="Q21" s="64">
        <v>0.16483629999999999</v>
      </c>
      <c r="R21" s="64">
        <v>2.0176079999999999E-2</v>
      </c>
      <c r="S21" s="71">
        <v>2.1072579999999999</v>
      </c>
      <c r="T21" s="63">
        <f t="shared" si="1"/>
        <v>2.7740739726027398E-3</v>
      </c>
      <c r="U21" s="64">
        <f t="shared" si="0"/>
        <v>8.3082931506849325E-6</v>
      </c>
      <c r="V21" s="64">
        <f t="shared" si="0"/>
        <v>1.7765539726027398E-2</v>
      </c>
      <c r="W21" s="64">
        <f t="shared" si="0"/>
        <v>3.6528465753424655E-3</v>
      </c>
      <c r="X21" s="64">
        <f t="shared" si="0"/>
        <v>4.51606301369863E-4</v>
      </c>
      <c r="Y21" s="64">
        <f t="shared" si="0"/>
        <v>5.5276931506849314E-5</v>
      </c>
      <c r="Z21" s="65">
        <f t="shared" si="0"/>
        <v>5.7733095890410953E-3</v>
      </c>
    </row>
    <row r="22" spans="1:26" ht="30" x14ac:dyDescent="0.25">
      <c r="A22" s="7" t="s">
        <v>114</v>
      </c>
      <c r="B22" s="140">
        <v>34</v>
      </c>
      <c r="C22" s="140"/>
      <c r="D22" s="140">
        <v>34011</v>
      </c>
      <c r="E22" s="140" t="s">
        <v>119</v>
      </c>
      <c r="F22" s="140" t="s">
        <v>103</v>
      </c>
      <c r="G22" s="148">
        <v>2285002007</v>
      </c>
      <c r="H22" s="148" t="s">
        <v>98</v>
      </c>
      <c r="I22" s="148" t="s">
        <v>99</v>
      </c>
      <c r="J22" s="148" t="s">
        <v>100</v>
      </c>
      <c r="K22" s="148" t="s">
        <v>105</v>
      </c>
      <c r="L22" s="149" t="s">
        <v>102</v>
      </c>
      <c r="M22" s="63">
        <v>5.7213859999999999</v>
      </c>
      <c r="N22" s="64">
        <v>1.7900820000000001E-2</v>
      </c>
      <c r="O22" s="64">
        <v>45.528219999999997</v>
      </c>
      <c r="P22" s="64">
        <v>0.16993430000000001</v>
      </c>
      <c r="Q22" s="64">
        <v>1.293291</v>
      </c>
      <c r="R22" s="64">
        <v>3.417691E-3</v>
      </c>
      <c r="S22" s="71">
        <v>0.42467500000000002</v>
      </c>
      <c r="T22" s="63">
        <f t="shared" si="1"/>
        <v>1.56750301369863E-2</v>
      </c>
      <c r="U22" s="64">
        <f t="shared" si="0"/>
        <v>4.9043342465753426E-5</v>
      </c>
      <c r="V22" s="64">
        <f t="shared" si="0"/>
        <v>0.12473484931506848</v>
      </c>
      <c r="W22" s="64">
        <f t="shared" si="0"/>
        <v>4.6557342465753428E-4</v>
      </c>
      <c r="X22" s="64">
        <f t="shared" si="0"/>
        <v>3.54326301369863E-3</v>
      </c>
      <c r="Y22" s="64">
        <f t="shared" si="0"/>
        <v>9.3635369863013704E-6</v>
      </c>
      <c r="Z22" s="65">
        <f t="shared" si="0"/>
        <v>1.1634931506849316E-3</v>
      </c>
    </row>
    <row r="23" spans="1:26" x14ac:dyDescent="0.25">
      <c r="A23" s="7" t="s">
        <v>114</v>
      </c>
      <c r="B23" s="140">
        <v>34</v>
      </c>
      <c r="C23" s="140"/>
      <c r="D23" s="140">
        <v>34013</v>
      </c>
      <c r="E23" s="140" t="s">
        <v>36</v>
      </c>
      <c r="F23" s="140" t="s">
        <v>97</v>
      </c>
      <c r="G23" s="148">
        <v>28500201</v>
      </c>
      <c r="H23" s="148" t="s">
        <v>98</v>
      </c>
      <c r="I23" s="148" t="s">
        <v>99</v>
      </c>
      <c r="J23" s="148" t="s">
        <v>100</v>
      </c>
      <c r="K23" s="148" t="s">
        <v>101</v>
      </c>
      <c r="L23" s="149" t="s">
        <v>102</v>
      </c>
      <c r="M23" s="63">
        <v>35.928060199999997</v>
      </c>
      <c r="N23" s="64">
        <v>0.107603769</v>
      </c>
      <c r="O23" s="64">
        <v>52.034550000000003</v>
      </c>
      <c r="P23" s="64">
        <v>5.2152560000000001</v>
      </c>
      <c r="Q23" s="64">
        <v>0.44624370000000002</v>
      </c>
      <c r="R23" s="64">
        <v>3.6249999999999998E-2</v>
      </c>
      <c r="S23" s="71">
        <v>0.72682049999999998</v>
      </c>
      <c r="T23" s="63">
        <f t="shared" si="1"/>
        <v>9.8433041643835609E-2</v>
      </c>
      <c r="U23" s="64">
        <f t="shared" si="0"/>
        <v>2.9480484657534245E-4</v>
      </c>
      <c r="V23" s="64">
        <f t="shared" si="0"/>
        <v>0.14256041095890412</v>
      </c>
      <c r="W23" s="64">
        <f t="shared" si="0"/>
        <v>1.4288372602739727E-2</v>
      </c>
      <c r="X23" s="64">
        <f t="shared" si="0"/>
        <v>1.2225854794520549E-3</v>
      </c>
      <c r="Y23" s="64">
        <f t="shared" si="0"/>
        <v>9.9315068493150679E-5</v>
      </c>
      <c r="Z23" s="65">
        <f t="shared" si="0"/>
        <v>1.9912890410958904E-3</v>
      </c>
    </row>
    <row r="24" spans="1:26" ht="30" x14ac:dyDescent="0.25">
      <c r="A24" s="7" t="s">
        <v>114</v>
      </c>
      <c r="B24" s="140">
        <v>34</v>
      </c>
      <c r="C24" s="140"/>
      <c r="D24" s="140">
        <v>34013</v>
      </c>
      <c r="E24" s="140" t="s">
        <v>36</v>
      </c>
      <c r="F24" s="140" t="s">
        <v>103</v>
      </c>
      <c r="G24" s="148">
        <v>2285002006</v>
      </c>
      <c r="H24" s="148" t="s">
        <v>98</v>
      </c>
      <c r="I24" s="148" t="s">
        <v>99</v>
      </c>
      <c r="J24" s="148" t="s">
        <v>100</v>
      </c>
      <c r="K24" s="148" t="s">
        <v>104</v>
      </c>
      <c r="L24" s="149" t="s">
        <v>102</v>
      </c>
      <c r="M24" s="63">
        <v>10.27956</v>
      </c>
      <c r="N24" s="64">
        <v>3.2162000000000003E-2</v>
      </c>
      <c r="O24" s="64">
        <v>178.1969</v>
      </c>
      <c r="P24" s="64">
        <v>1.5229490000000001</v>
      </c>
      <c r="Q24" s="64">
        <v>1.477239</v>
      </c>
      <c r="R24" s="64">
        <v>7.4137710000000004E-3</v>
      </c>
      <c r="S24" s="71">
        <v>8.2432719999999993</v>
      </c>
      <c r="T24" s="63">
        <f t="shared" si="1"/>
        <v>2.8163178082191782E-2</v>
      </c>
      <c r="U24" s="64">
        <f t="shared" si="1"/>
        <v>8.8115068493150692E-5</v>
      </c>
      <c r="V24" s="64">
        <f t="shared" si="1"/>
        <v>0.48821068493150682</v>
      </c>
      <c r="W24" s="64">
        <f t="shared" si="1"/>
        <v>4.1724630136986303E-3</v>
      </c>
      <c r="X24" s="64">
        <f t="shared" si="1"/>
        <v>4.0472301369863014E-3</v>
      </c>
      <c r="Y24" s="64">
        <f t="shared" si="1"/>
        <v>2.0311701369863015E-5</v>
      </c>
      <c r="Z24" s="65">
        <f t="shared" si="1"/>
        <v>2.2584306849315068E-2</v>
      </c>
    </row>
    <row r="25" spans="1:26" ht="30" x14ac:dyDescent="0.25">
      <c r="A25" s="7" t="s">
        <v>114</v>
      </c>
      <c r="B25" s="140">
        <v>34</v>
      </c>
      <c r="C25" s="140"/>
      <c r="D25" s="140">
        <v>34013</v>
      </c>
      <c r="E25" s="140" t="s">
        <v>36</v>
      </c>
      <c r="F25" s="140" t="s">
        <v>103</v>
      </c>
      <c r="G25" s="148">
        <v>2285002007</v>
      </c>
      <c r="H25" s="148" t="s">
        <v>98</v>
      </c>
      <c r="I25" s="148" t="s">
        <v>99</v>
      </c>
      <c r="J25" s="148" t="s">
        <v>100</v>
      </c>
      <c r="K25" s="148" t="s">
        <v>105</v>
      </c>
      <c r="L25" s="149" t="s">
        <v>102</v>
      </c>
      <c r="M25" s="63">
        <v>2.1023429999999999</v>
      </c>
      <c r="N25" s="64">
        <v>6.5777179999999998E-3</v>
      </c>
      <c r="O25" s="64">
        <v>230.08800299999999</v>
      </c>
      <c r="P25" s="64">
        <v>0.46004509999999998</v>
      </c>
      <c r="Q25" s="64">
        <v>5.0587980000000003</v>
      </c>
      <c r="R25" s="64">
        <v>0.121270605</v>
      </c>
      <c r="S25" s="71">
        <v>15.068827499999999</v>
      </c>
      <c r="T25" s="63">
        <f t="shared" si="1"/>
        <v>5.7598438356164378E-3</v>
      </c>
      <c r="U25" s="64">
        <f t="shared" si="1"/>
        <v>1.8021145205479452E-5</v>
      </c>
      <c r="V25" s="64">
        <f t="shared" si="1"/>
        <v>0.63037809041095882</v>
      </c>
      <c r="W25" s="64">
        <f t="shared" si="1"/>
        <v>1.2603975342465753E-3</v>
      </c>
      <c r="X25" s="64">
        <f t="shared" si="1"/>
        <v>1.3859720547945207E-2</v>
      </c>
      <c r="Y25" s="64">
        <f t="shared" si="1"/>
        <v>3.3224823287671232E-4</v>
      </c>
      <c r="Z25" s="65">
        <f t="shared" si="1"/>
        <v>4.1284458904109589E-2</v>
      </c>
    </row>
    <row r="26" spans="1:26" ht="30" x14ac:dyDescent="0.25">
      <c r="A26" s="7" t="s">
        <v>114</v>
      </c>
      <c r="B26" s="140">
        <v>34</v>
      </c>
      <c r="C26" s="140"/>
      <c r="D26" s="140">
        <v>34013</v>
      </c>
      <c r="E26" s="140" t="s">
        <v>36</v>
      </c>
      <c r="F26" s="140" t="s">
        <v>103</v>
      </c>
      <c r="G26" s="148">
        <v>2285002009</v>
      </c>
      <c r="H26" s="148" t="s">
        <v>98</v>
      </c>
      <c r="I26" s="148" t="s">
        <v>99</v>
      </c>
      <c r="J26" s="148" t="s">
        <v>100</v>
      </c>
      <c r="K26" s="148" t="s">
        <v>106</v>
      </c>
      <c r="L26" s="149" t="s">
        <v>102</v>
      </c>
      <c r="M26" s="63">
        <v>22.112850000000002</v>
      </c>
      <c r="N26" s="64">
        <v>6.9185679999999999E-2</v>
      </c>
      <c r="O26" s="64">
        <v>15.65639</v>
      </c>
      <c r="P26" s="64">
        <v>6.0298118599999997</v>
      </c>
      <c r="Q26" s="64">
        <v>5.8489176599999997</v>
      </c>
      <c r="R26" s="64">
        <v>7.7979450000000006E-2</v>
      </c>
      <c r="S26" s="71">
        <v>2.3992279999999999</v>
      </c>
      <c r="T26" s="63">
        <f t="shared" si="1"/>
        <v>6.058315068493151E-2</v>
      </c>
      <c r="U26" s="64">
        <f t="shared" si="1"/>
        <v>1.8954980821917809E-4</v>
      </c>
      <c r="V26" s="64">
        <f t="shared" si="1"/>
        <v>4.2894219178082192E-2</v>
      </c>
      <c r="W26" s="64">
        <f t="shared" si="1"/>
        <v>1.6520032493150684E-2</v>
      </c>
      <c r="X26" s="64">
        <f t="shared" si="1"/>
        <v>1.6024431945205479E-2</v>
      </c>
      <c r="Y26" s="64">
        <f t="shared" si="1"/>
        <v>2.1364232876712331E-4</v>
      </c>
      <c r="Z26" s="65">
        <f t="shared" si="1"/>
        <v>6.5732273972602734E-3</v>
      </c>
    </row>
    <row r="27" spans="1:26" x14ac:dyDescent="0.25">
      <c r="A27" s="7" t="s">
        <v>114</v>
      </c>
      <c r="B27" s="140">
        <v>34</v>
      </c>
      <c r="C27" s="140"/>
      <c r="D27" s="140">
        <v>34015</v>
      </c>
      <c r="E27" s="140" t="s">
        <v>120</v>
      </c>
      <c r="F27" s="140" t="s">
        <v>97</v>
      </c>
      <c r="G27" s="148">
        <v>28500201</v>
      </c>
      <c r="H27" s="148" t="s">
        <v>98</v>
      </c>
      <c r="I27" s="148" t="s">
        <v>99</v>
      </c>
      <c r="J27" s="148" t="s">
        <v>100</v>
      </c>
      <c r="K27" s="148" t="s">
        <v>101</v>
      </c>
      <c r="L27" s="149" t="s">
        <v>102</v>
      </c>
      <c r="M27" s="63">
        <v>1.030748</v>
      </c>
      <c r="N27" s="64">
        <v>3.0870699999999999E-3</v>
      </c>
      <c r="O27" s="64">
        <v>64.043639999999996</v>
      </c>
      <c r="P27" s="64">
        <v>1.8792279999999999</v>
      </c>
      <c r="Q27" s="64">
        <v>1.822851</v>
      </c>
      <c r="R27" s="64">
        <v>2.9522139999999999E-2</v>
      </c>
      <c r="S27" s="71">
        <v>0.43231320000000001</v>
      </c>
      <c r="T27" s="63">
        <f t="shared" si="1"/>
        <v>2.823967123287671E-3</v>
      </c>
      <c r="U27" s="64">
        <f t="shared" si="1"/>
        <v>8.4577260273972602E-6</v>
      </c>
      <c r="V27" s="64">
        <f t="shared" si="1"/>
        <v>0.17546202739726027</v>
      </c>
      <c r="W27" s="64">
        <f t="shared" si="1"/>
        <v>5.1485698630136982E-3</v>
      </c>
      <c r="X27" s="64">
        <f t="shared" si="1"/>
        <v>4.9941123287671231E-3</v>
      </c>
      <c r="Y27" s="64">
        <f t="shared" si="1"/>
        <v>8.0882575342465756E-5</v>
      </c>
      <c r="Z27" s="65">
        <f t="shared" si="1"/>
        <v>1.1844197260273972E-3</v>
      </c>
    </row>
    <row r="28" spans="1:26" ht="30" x14ac:dyDescent="0.25">
      <c r="A28" s="7" t="s">
        <v>114</v>
      </c>
      <c r="B28" s="140">
        <v>34</v>
      </c>
      <c r="C28" s="140"/>
      <c r="D28" s="140">
        <v>34015</v>
      </c>
      <c r="E28" s="140" t="s">
        <v>120</v>
      </c>
      <c r="F28" s="140" t="s">
        <v>103</v>
      </c>
      <c r="G28" s="148">
        <v>2285002007</v>
      </c>
      <c r="H28" s="148" t="s">
        <v>98</v>
      </c>
      <c r="I28" s="148" t="s">
        <v>99</v>
      </c>
      <c r="J28" s="148" t="s">
        <v>100</v>
      </c>
      <c r="K28" s="148" t="s">
        <v>105</v>
      </c>
      <c r="L28" s="149" t="s">
        <v>102</v>
      </c>
      <c r="M28" s="63">
        <v>8.3716740000000005</v>
      </c>
      <c r="N28" s="64">
        <v>2.6192920000000001E-2</v>
      </c>
      <c r="O28" s="64">
        <v>6.6010499999999999</v>
      </c>
      <c r="P28" s="64">
        <v>0.1729907</v>
      </c>
      <c r="Q28" s="64">
        <v>0.16780100000000001</v>
      </c>
      <c r="R28" s="64">
        <v>3.4791610000000001E-3</v>
      </c>
      <c r="S28" s="71">
        <v>2.9694440000000002</v>
      </c>
      <c r="T28" s="63">
        <f t="shared" si="1"/>
        <v>2.2936093150684934E-2</v>
      </c>
      <c r="U28" s="64">
        <f t="shared" si="1"/>
        <v>7.1761424657534255E-5</v>
      </c>
      <c r="V28" s="64">
        <f t="shared" si="1"/>
        <v>1.8085068493150686E-2</v>
      </c>
      <c r="W28" s="64">
        <f t="shared" si="1"/>
        <v>4.739471232876712E-4</v>
      </c>
      <c r="X28" s="64">
        <f t="shared" si="1"/>
        <v>4.597287671232877E-4</v>
      </c>
      <c r="Y28" s="64">
        <f t="shared" si="1"/>
        <v>9.5319479452054799E-6</v>
      </c>
      <c r="Z28" s="65">
        <f t="shared" si="1"/>
        <v>8.1354630136986315E-3</v>
      </c>
    </row>
    <row r="29" spans="1:26" x14ac:dyDescent="0.25">
      <c r="A29" s="7" t="s">
        <v>114</v>
      </c>
      <c r="B29" s="140">
        <v>34</v>
      </c>
      <c r="C29" s="140"/>
      <c r="D29" s="140">
        <v>34017</v>
      </c>
      <c r="E29" s="140" t="s">
        <v>38</v>
      </c>
      <c r="F29" s="140" t="s">
        <v>97</v>
      </c>
      <c r="G29" s="148">
        <v>28500201</v>
      </c>
      <c r="H29" s="148" t="s">
        <v>98</v>
      </c>
      <c r="I29" s="148" t="s">
        <v>99</v>
      </c>
      <c r="J29" s="148" t="s">
        <v>100</v>
      </c>
      <c r="K29" s="148" t="s">
        <v>101</v>
      </c>
      <c r="L29" s="149" t="s">
        <v>102</v>
      </c>
      <c r="M29" s="63">
        <v>25.4332943</v>
      </c>
      <c r="N29" s="64">
        <v>1.328791E-2</v>
      </c>
      <c r="O29" s="64">
        <v>373.67880000000002</v>
      </c>
      <c r="P29" s="64">
        <v>10.936389999999999</v>
      </c>
      <c r="Q29" s="64">
        <v>4.1404197700000003</v>
      </c>
      <c r="R29" s="64">
        <v>8.5846863699999998E-2</v>
      </c>
      <c r="S29" s="71">
        <v>10.66714872</v>
      </c>
      <c r="T29" s="63">
        <f t="shared" si="1"/>
        <v>6.9680258356164385E-2</v>
      </c>
      <c r="U29" s="64">
        <f t="shared" si="1"/>
        <v>3.6405232876712327E-5</v>
      </c>
      <c r="V29" s="64">
        <f t="shared" si="1"/>
        <v>1.0237775342465754</v>
      </c>
      <c r="W29" s="64">
        <f t="shared" si="1"/>
        <v>2.996271232876712E-2</v>
      </c>
      <c r="X29" s="64">
        <f t="shared" si="1"/>
        <v>1.1343615808219179E-2</v>
      </c>
      <c r="Y29" s="64">
        <f t="shared" si="1"/>
        <v>2.3519688684931506E-4</v>
      </c>
      <c r="Z29" s="65">
        <f t="shared" si="1"/>
        <v>2.9225064986301369E-2</v>
      </c>
    </row>
    <row r="30" spans="1:26" ht="30" x14ac:dyDescent="0.25">
      <c r="A30" s="7" t="s">
        <v>114</v>
      </c>
      <c r="B30" s="140">
        <v>34</v>
      </c>
      <c r="C30" s="140"/>
      <c r="D30" s="140">
        <v>34017</v>
      </c>
      <c r="E30" s="140" t="s">
        <v>38</v>
      </c>
      <c r="F30" s="140" t="s">
        <v>103</v>
      </c>
      <c r="G30" s="148">
        <v>2285002006</v>
      </c>
      <c r="H30" s="148" t="s">
        <v>98</v>
      </c>
      <c r="I30" s="148" t="s">
        <v>99</v>
      </c>
      <c r="J30" s="148" t="s">
        <v>100</v>
      </c>
      <c r="K30" s="148" t="s">
        <v>104</v>
      </c>
      <c r="L30" s="149" t="s">
        <v>102</v>
      </c>
      <c r="M30" s="63">
        <v>24.308350000000001</v>
      </c>
      <c r="N30" s="64">
        <v>7.6172180300000003E-2</v>
      </c>
      <c r="O30" s="64">
        <v>162.87817699999999</v>
      </c>
      <c r="P30" s="64">
        <v>3.601359</v>
      </c>
      <c r="Q30" s="64">
        <v>10.60829</v>
      </c>
      <c r="R30" s="64">
        <v>0.1635228</v>
      </c>
      <c r="S30" s="71">
        <v>17.28613</v>
      </c>
      <c r="T30" s="63">
        <f t="shared" si="1"/>
        <v>6.6598219178082188E-2</v>
      </c>
      <c r="U30" s="64">
        <f t="shared" si="1"/>
        <v>2.0869090493150685E-4</v>
      </c>
      <c r="V30" s="64">
        <f t="shared" si="1"/>
        <v>0.44624158082191778</v>
      </c>
      <c r="W30" s="64">
        <f t="shared" si="1"/>
        <v>9.8667369863013697E-3</v>
      </c>
      <c r="X30" s="64">
        <f t="shared" si="1"/>
        <v>2.9063808219178082E-2</v>
      </c>
      <c r="Y30" s="64">
        <f t="shared" si="1"/>
        <v>4.4800767123287668E-4</v>
      </c>
      <c r="Z30" s="65">
        <f t="shared" si="1"/>
        <v>4.7359260273972602E-2</v>
      </c>
    </row>
    <row r="31" spans="1:26" ht="30" x14ac:dyDescent="0.25">
      <c r="A31" s="7" t="s">
        <v>114</v>
      </c>
      <c r="B31" s="140">
        <v>34</v>
      </c>
      <c r="C31" s="140"/>
      <c r="D31" s="140">
        <v>34017</v>
      </c>
      <c r="E31" s="140" t="s">
        <v>38</v>
      </c>
      <c r="F31" s="140" t="s">
        <v>103</v>
      </c>
      <c r="G31" s="148">
        <v>2285002007</v>
      </c>
      <c r="H31" s="148" t="s">
        <v>98</v>
      </c>
      <c r="I31" s="148" t="s">
        <v>99</v>
      </c>
      <c r="J31" s="148" t="s">
        <v>100</v>
      </c>
      <c r="K31" s="148" t="s">
        <v>105</v>
      </c>
      <c r="L31" s="149" t="s">
        <v>102</v>
      </c>
      <c r="M31" s="63">
        <v>4.2470270000000001</v>
      </c>
      <c r="N31" s="64">
        <v>7.6054999999999998E-2</v>
      </c>
      <c r="O31" s="64">
        <v>33.687150000000003</v>
      </c>
      <c r="P31" s="64">
        <v>0.98668199999999995</v>
      </c>
      <c r="Q31" s="64">
        <v>0.95708150000000003</v>
      </c>
      <c r="R31" s="64">
        <v>8.5722000000000007E-2</v>
      </c>
      <c r="S31" s="71">
        <v>1.5594190000000001</v>
      </c>
      <c r="T31" s="63">
        <f t="shared" si="1"/>
        <v>1.1635690410958905E-2</v>
      </c>
      <c r="U31" s="64">
        <f t="shared" si="1"/>
        <v>2.0836986301369861E-4</v>
      </c>
      <c r="V31" s="64">
        <f t="shared" si="1"/>
        <v>9.229356164383562E-2</v>
      </c>
      <c r="W31" s="64">
        <f t="shared" si="1"/>
        <v>2.7032383561643833E-3</v>
      </c>
      <c r="X31" s="64">
        <f t="shared" si="1"/>
        <v>2.6221410958904112E-3</v>
      </c>
      <c r="Y31" s="64">
        <f t="shared" si="1"/>
        <v>2.3485479452054796E-4</v>
      </c>
      <c r="Z31" s="65">
        <f t="shared" si="1"/>
        <v>4.2723808219178082E-3</v>
      </c>
    </row>
    <row r="32" spans="1:26" ht="30" x14ac:dyDescent="0.25">
      <c r="A32" s="7" t="s">
        <v>114</v>
      </c>
      <c r="B32" s="140">
        <v>34</v>
      </c>
      <c r="C32" s="140"/>
      <c r="D32" s="140">
        <v>34017</v>
      </c>
      <c r="E32" s="140" t="s">
        <v>38</v>
      </c>
      <c r="F32" s="140" t="s">
        <v>103</v>
      </c>
      <c r="G32" s="148">
        <v>2285002009</v>
      </c>
      <c r="H32" s="148" t="s">
        <v>98</v>
      </c>
      <c r="I32" s="148" t="s">
        <v>99</v>
      </c>
      <c r="J32" s="148" t="s">
        <v>100</v>
      </c>
      <c r="K32" s="148" t="s">
        <v>106</v>
      </c>
      <c r="L32" s="149" t="s">
        <v>102</v>
      </c>
      <c r="M32" s="63">
        <v>46.370620000000002</v>
      </c>
      <c r="N32" s="64">
        <v>0.1450823</v>
      </c>
      <c r="O32" s="64">
        <v>123.0475</v>
      </c>
      <c r="P32" s="64">
        <v>4.2684739799999996</v>
      </c>
      <c r="Q32" s="64">
        <v>3.4932690000000002</v>
      </c>
      <c r="R32" s="64">
        <v>1.497685E-2</v>
      </c>
      <c r="S32" s="71">
        <v>5.6735199999999999</v>
      </c>
      <c r="T32" s="63">
        <f t="shared" si="1"/>
        <v>0.12704279452054795</v>
      </c>
      <c r="U32" s="64">
        <f t="shared" si="1"/>
        <v>3.9748575342465751E-4</v>
      </c>
      <c r="V32" s="64">
        <f t="shared" si="1"/>
        <v>0.33711643835616439</v>
      </c>
      <c r="W32" s="64">
        <f t="shared" si="1"/>
        <v>1.1694449260273972E-2</v>
      </c>
      <c r="X32" s="64">
        <f t="shared" si="1"/>
        <v>9.5706000000000003E-3</v>
      </c>
      <c r="Y32" s="64">
        <f t="shared" si="1"/>
        <v>4.1032465753424654E-5</v>
      </c>
      <c r="Z32" s="65">
        <f t="shared" si="1"/>
        <v>1.5543890410958904E-2</v>
      </c>
    </row>
    <row r="33" spans="1:26" ht="30" x14ac:dyDescent="0.25">
      <c r="A33" s="7" t="s">
        <v>114</v>
      </c>
      <c r="B33" s="140">
        <v>34</v>
      </c>
      <c r="C33" s="140"/>
      <c r="D33" s="140">
        <v>34019</v>
      </c>
      <c r="E33" s="140" t="s">
        <v>40</v>
      </c>
      <c r="F33" s="140" t="s">
        <v>103</v>
      </c>
      <c r="G33" s="148">
        <v>2285002006</v>
      </c>
      <c r="H33" s="148" t="s">
        <v>98</v>
      </c>
      <c r="I33" s="148" t="s">
        <v>99</v>
      </c>
      <c r="J33" s="148" t="s">
        <v>100</v>
      </c>
      <c r="K33" s="148" t="s">
        <v>104</v>
      </c>
      <c r="L33" s="149" t="s">
        <v>102</v>
      </c>
      <c r="M33" s="63">
        <v>25.055630000000001</v>
      </c>
      <c r="N33" s="64">
        <v>5.2384739999999995E-4</v>
      </c>
      <c r="O33" s="64">
        <v>1.3492390000000001</v>
      </c>
      <c r="P33" s="64">
        <v>6.5496639999999999</v>
      </c>
      <c r="Q33" s="64">
        <v>3.6006580000000001</v>
      </c>
      <c r="R33" s="64">
        <v>5.904304E-4</v>
      </c>
      <c r="S33" s="71">
        <v>10.352449999999999</v>
      </c>
      <c r="T33" s="63">
        <f t="shared" si="1"/>
        <v>6.8645561643835618E-2</v>
      </c>
      <c r="U33" s="64">
        <f t="shared" si="1"/>
        <v>1.4351983561643835E-6</v>
      </c>
      <c r="V33" s="64">
        <f t="shared" si="1"/>
        <v>3.6965452054794523E-3</v>
      </c>
      <c r="W33" s="64">
        <f t="shared" si="1"/>
        <v>1.7944284931506849E-2</v>
      </c>
      <c r="X33" s="64">
        <f t="shared" si="1"/>
        <v>9.8648164383561641E-3</v>
      </c>
      <c r="Y33" s="64">
        <f t="shared" si="1"/>
        <v>1.6176175342465754E-6</v>
      </c>
      <c r="Z33" s="65">
        <f t="shared" si="1"/>
        <v>2.8362876712328764E-2</v>
      </c>
    </row>
    <row r="34" spans="1:26" ht="30" x14ac:dyDescent="0.25">
      <c r="A34" s="7" t="s">
        <v>114</v>
      </c>
      <c r="B34" s="140">
        <v>34</v>
      </c>
      <c r="C34" s="140"/>
      <c r="D34" s="140">
        <v>34019</v>
      </c>
      <c r="E34" s="140" t="s">
        <v>40</v>
      </c>
      <c r="F34" s="140" t="s">
        <v>103</v>
      </c>
      <c r="G34" s="148">
        <v>2285002007</v>
      </c>
      <c r="H34" s="148" t="s">
        <v>98</v>
      </c>
      <c r="I34" s="148" t="s">
        <v>99</v>
      </c>
      <c r="J34" s="148" t="s">
        <v>100</v>
      </c>
      <c r="K34" s="148" t="s">
        <v>105</v>
      </c>
      <c r="L34" s="149" t="s">
        <v>102</v>
      </c>
      <c r="M34" s="63">
        <v>0.16743</v>
      </c>
      <c r="N34" s="64">
        <v>7.8393000000000004E-2</v>
      </c>
      <c r="O34" s="64">
        <v>223.79150000000001</v>
      </c>
      <c r="P34" s="64">
        <v>3.7120709999999999</v>
      </c>
      <c r="Q34" s="64">
        <v>6.3531740000000001</v>
      </c>
      <c r="R34" s="64">
        <v>8.8357000000000005E-2</v>
      </c>
      <c r="S34" s="71">
        <v>5.8479330000000003</v>
      </c>
      <c r="T34" s="63">
        <f t="shared" si="1"/>
        <v>4.5871232876712329E-4</v>
      </c>
      <c r="U34" s="64">
        <f t="shared" si="1"/>
        <v>2.1477534246575343E-4</v>
      </c>
      <c r="V34" s="64">
        <f t="shared" si="1"/>
        <v>0.61312739726027399</v>
      </c>
      <c r="W34" s="64">
        <f t="shared" si="1"/>
        <v>1.0170057534246576E-2</v>
      </c>
      <c r="X34" s="64">
        <f t="shared" si="1"/>
        <v>1.7405956164383563E-2</v>
      </c>
      <c r="Y34" s="64">
        <f t="shared" si="1"/>
        <v>2.4207397260273973E-4</v>
      </c>
      <c r="Z34" s="65">
        <f t="shared" si="1"/>
        <v>1.6021734246575343E-2</v>
      </c>
    </row>
    <row r="35" spans="1:26" ht="30" x14ac:dyDescent="0.25">
      <c r="A35" s="7" t="s">
        <v>114</v>
      </c>
      <c r="B35" s="140">
        <v>34</v>
      </c>
      <c r="C35" s="140"/>
      <c r="D35" s="140">
        <v>34019</v>
      </c>
      <c r="E35" s="140" t="s">
        <v>40</v>
      </c>
      <c r="F35" s="140" t="s">
        <v>103</v>
      </c>
      <c r="G35" s="148">
        <v>2285002009</v>
      </c>
      <c r="H35" s="148" t="s">
        <v>98</v>
      </c>
      <c r="I35" s="148" t="s">
        <v>99</v>
      </c>
      <c r="J35" s="148" t="s">
        <v>100</v>
      </c>
      <c r="K35" s="148" t="s">
        <v>106</v>
      </c>
      <c r="L35" s="149" t="s">
        <v>102</v>
      </c>
      <c r="M35" s="63">
        <v>27.770779999999998</v>
      </c>
      <c r="N35" s="64">
        <v>8.688796E-2</v>
      </c>
      <c r="O35" s="64">
        <v>126.8302</v>
      </c>
      <c r="P35" s="64">
        <v>3.9487910000000001E-2</v>
      </c>
      <c r="Q35" s="64">
        <v>3.830327E-2</v>
      </c>
      <c r="R35" s="64">
        <v>9.7931760000000007E-2</v>
      </c>
      <c r="S35" s="71">
        <v>6.2414879999999999E-2</v>
      </c>
      <c r="T35" s="63">
        <f t="shared" si="1"/>
        <v>7.6084328767123288E-2</v>
      </c>
      <c r="U35" s="64">
        <f t="shared" si="1"/>
        <v>2.3804920547945205E-4</v>
      </c>
      <c r="V35" s="64">
        <f t="shared" si="1"/>
        <v>0.34748000000000001</v>
      </c>
      <c r="W35" s="64">
        <f t="shared" si="1"/>
        <v>1.0818605479452055E-4</v>
      </c>
      <c r="X35" s="64">
        <f t="shared" si="1"/>
        <v>1.0494046575342466E-4</v>
      </c>
      <c r="Y35" s="64">
        <f t="shared" si="1"/>
        <v>2.6830619178082191E-4</v>
      </c>
      <c r="Z35" s="65">
        <f t="shared" si="1"/>
        <v>1.709996712328767E-4</v>
      </c>
    </row>
    <row r="36" spans="1:26" ht="30" x14ac:dyDescent="0.25">
      <c r="A36" s="7" t="s">
        <v>114</v>
      </c>
      <c r="B36" s="140">
        <v>34</v>
      </c>
      <c r="C36" s="140"/>
      <c r="D36" s="140">
        <v>34021</v>
      </c>
      <c r="E36" s="140" t="s">
        <v>121</v>
      </c>
      <c r="F36" s="140" t="s">
        <v>103</v>
      </c>
      <c r="G36" s="148">
        <v>2285002006</v>
      </c>
      <c r="H36" s="148" t="s">
        <v>98</v>
      </c>
      <c r="I36" s="148" t="s">
        <v>99</v>
      </c>
      <c r="J36" s="148" t="s">
        <v>100</v>
      </c>
      <c r="K36" s="148" t="s">
        <v>104</v>
      </c>
      <c r="L36" s="149" t="s">
        <v>102</v>
      </c>
      <c r="M36" s="63">
        <v>10.58836</v>
      </c>
      <c r="N36" s="64">
        <v>2.2831299999999999E-2</v>
      </c>
      <c r="O36" s="64">
        <v>53.597709999999999</v>
      </c>
      <c r="P36" s="64">
        <v>1.721036</v>
      </c>
      <c r="Q36" s="64">
        <v>1.669405</v>
      </c>
      <c r="R36" s="64">
        <v>2.5733240000000001E-2</v>
      </c>
      <c r="S36" s="71">
        <v>2.7202820000000001</v>
      </c>
      <c r="T36" s="63">
        <f t="shared" si="1"/>
        <v>2.9009205479452054E-2</v>
      </c>
      <c r="U36" s="64">
        <f t="shared" si="1"/>
        <v>6.2551506849315059E-5</v>
      </c>
      <c r="V36" s="64">
        <f t="shared" si="1"/>
        <v>0.14684304109589041</v>
      </c>
      <c r="W36" s="64">
        <f t="shared" si="1"/>
        <v>4.715167123287671E-3</v>
      </c>
      <c r="X36" s="64">
        <f t="shared" si="1"/>
        <v>4.5737123287671235E-3</v>
      </c>
      <c r="Y36" s="64">
        <f t="shared" si="1"/>
        <v>7.0502027397260279E-5</v>
      </c>
      <c r="Z36" s="65">
        <f t="shared" si="1"/>
        <v>7.4528273972602746E-3</v>
      </c>
    </row>
    <row r="37" spans="1:26" ht="30" x14ac:dyDescent="0.25">
      <c r="A37" s="7" t="s">
        <v>114</v>
      </c>
      <c r="B37" s="140">
        <v>34</v>
      </c>
      <c r="C37" s="140"/>
      <c r="D37" s="140">
        <v>34021</v>
      </c>
      <c r="E37" s="140" t="s">
        <v>121</v>
      </c>
      <c r="F37" s="140" t="s">
        <v>103</v>
      </c>
      <c r="G37" s="148">
        <v>2285002007</v>
      </c>
      <c r="H37" s="148" t="s">
        <v>98</v>
      </c>
      <c r="I37" s="148" t="s">
        <v>99</v>
      </c>
      <c r="J37" s="148" t="s">
        <v>100</v>
      </c>
      <c r="K37" s="148" t="s">
        <v>105</v>
      </c>
      <c r="L37" s="149" t="s">
        <v>102</v>
      </c>
      <c r="M37" s="63">
        <v>4.8252829999999997E-2</v>
      </c>
      <c r="N37" s="64">
        <v>3.3127999999999998E-2</v>
      </c>
      <c r="O37" s="64">
        <v>58.805039999999998</v>
      </c>
      <c r="P37" s="64">
        <v>1.5686990000000001</v>
      </c>
      <c r="Q37" s="64">
        <v>1.521617</v>
      </c>
      <c r="R37" s="64">
        <v>1.701603E-4</v>
      </c>
      <c r="S37" s="71">
        <v>2.4713020000000001</v>
      </c>
      <c r="T37" s="63">
        <f t="shared" si="1"/>
        <v>1.3219953424657534E-4</v>
      </c>
      <c r="U37" s="64">
        <f t="shared" si="1"/>
        <v>9.0761643835616433E-5</v>
      </c>
      <c r="V37" s="64">
        <f t="shared" si="1"/>
        <v>0.16110969863013699</v>
      </c>
      <c r="W37" s="64">
        <f t="shared" si="1"/>
        <v>4.2978054794520553E-3</v>
      </c>
      <c r="X37" s="64">
        <f t="shared" si="1"/>
        <v>4.1688136986301368E-3</v>
      </c>
      <c r="Y37" s="64">
        <f t="shared" si="1"/>
        <v>4.6619260273972603E-7</v>
      </c>
      <c r="Z37" s="65">
        <f t="shared" si="1"/>
        <v>6.7706904109589043E-3</v>
      </c>
    </row>
    <row r="38" spans="1:26" ht="30" x14ac:dyDescent="0.25">
      <c r="A38" s="7" t="s">
        <v>114</v>
      </c>
      <c r="B38" s="140">
        <v>34</v>
      </c>
      <c r="C38" s="140"/>
      <c r="D38" s="140">
        <v>34021</v>
      </c>
      <c r="E38" s="140" t="s">
        <v>121</v>
      </c>
      <c r="F38" s="140" t="s">
        <v>103</v>
      </c>
      <c r="G38" s="148">
        <v>2285002009</v>
      </c>
      <c r="H38" s="148" t="s">
        <v>98</v>
      </c>
      <c r="I38" s="148" t="s">
        <v>99</v>
      </c>
      <c r="J38" s="148" t="s">
        <v>100</v>
      </c>
      <c r="K38" s="148" t="s">
        <v>106</v>
      </c>
      <c r="L38" s="149" t="s">
        <v>102</v>
      </c>
      <c r="M38" s="63">
        <v>7.2972460000000003</v>
      </c>
      <c r="N38" s="64">
        <v>1.5097130000000001E-4</v>
      </c>
      <c r="O38" s="64">
        <v>0.35924970000000001</v>
      </c>
      <c r="P38" s="64">
        <v>1.0556289999999999E-2</v>
      </c>
      <c r="Q38" s="64">
        <v>1.02396E-2</v>
      </c>
      <c r="R38" s="64">
        <v>3.7338999999999997E-2</v>
      </c>
      <c r="S38" s="71">
        <v>1.667774E-2</v>
      </c>
      <c r="T38" s="63">
        <f t="shared" si="1"/>
        <v>1.999245479452055E-2</v>
      </c>
      <c r="U38" s="64">
        <f t="shared" si="1"/>
        <v>4.1362000000000002E-7</v>
      </c>
      <c r="V38" s="64">
        <f t="shared" si="1"/>
        <v>9.8424575342465764E-4</v>
      </c>
      <c r="W38" s="64">
        <f t="shared" si="1"/>
        <v>2.8921342465753425E-5</v>
      </c>
      <c r="X38" s="64">
        <f t="shared" si="1"/>
        <v>2.8053698630136985E-5</v>
      </c>
      <c r="Y38" s="64">
        <f t="shared" si="1"/>
        <v>1.0229863013698629E-4</v>
      </c>
      <c r="Z38" s="65">
        <f t="shared" si="1"/>
        <v>4.5692438356164385E-5</v>
      </c>
    </row>
    <row r="39" spans="1:26" x14ac:dyDescent="0.25">
      <c r="A39" s="7" t="s">
        <v>114</v>
      </c>
      <c r="B39" s="140">
        <v>34</v>
      </c>
      <c r="C39" s="140"/>
      <c r="D39" s="140">
        <v>34023</v>
      </c>
      <c r="E39" s="140" t="s">
        <v>122</v>
      </c>
      <c r="F39" s="140" t="s">
        <v>97</v>
      </c>
      <c r="G39" s="148">
        <v>28500201</v>
      </c>
      <c r="H39" s="148" t="s">
        <v>98</v>
      </c>
      <c r="I39" s="148" t="s">
        <v>99</v>
      </c>
      <c r="J39" s="148" t="s">
        <v>100</v>
      </c>
      <c r="K39" s="148" t="s">
        <v>101</v>
      </c>
      <c r="L39" s="149" t="s">
        <v>102</v>
      </c>
      <c r="M39" s="63">
        <v>10.0258436</v>
      </c>
      <c r="N39" s="64">
        <v>6.0019999999999997E-2</v>
      </c>
      <c r="O39" s="64">
        <v>97.104900000000001</v>
      </c>
      <c r="P39" s="64">
        <v>1.912336</v>
      </c>
      <c r="Q39" s="64">
        <v>1.6321595</v>
      </c>
      <c r="R39" s="64">
        <v>3.3840958999999997E-2</v>
      </c>
      <c r="S39" s="71">
        <v>4.2050071000000004</v>
      </c>
      <c r="T39" s="63">
        <f t="shared" si="1"/>
        <v>2.7468064657534246E-2</v>
      </c>
      <c r="U39" s="64">
        <f t="shared" si="1"/>
        <v>1.6443835616438356E-4</v>
      </c>
      <c r="V39" s="64">
        <f t="shared" si="1"/>
        <v>0.2660408219178082</v>
      </c>
      <c r="W39" s="64">
        <f t="shared" si="1"/>
        <v>5.2392767123287673E-3</v>
      </c>
      <c r="X39" s="64">
        <f t="shared" si="1"/>
        <v>4.4716698630136989E-3</v>
      </c>
      <c r="Y39" s="64">
        <f t="shared" si="1"/>
        <v>9.2714956164383558E-5</v>
      </c>
      <c r="Z39" s="65">
        <f t="shared" si="1"/>
        <v>1.1520567397260276E-2</v>
      </c>
    </row>
    <row r="40" spans="1:26" ht="30" x14ac:dyDescent="0.25">
      <c r="A40" s="7" t="s">
        <v>114</v>
      </c>
      <c r="B40" s="140">
        <v>34</v>
      </c>
      <c r="C40" s="140"/>
      <c r="D40" s="140">
        <v>34023</v>
      </c>
      <c r="E40" s="140" t="s">
        <v>122</v>
      </c>
      <c r="F40" s="140" t="s">
        <v>103</v>
      </c>
      <c r="G40" s="148">
        <v>2285002006</v>
      </c>
      <c r="H40" s="148" t="s">
        <v>98</v>
      </c>
      <c r="I40" s="148" t="s">
        <v>99</v>
      </c>
      <c r="J40" s="148" t="s">
        <v>100</v>
      </c>
      <c r="K40" s="148" t="s">
        <v>104</v>
      </c>
      <c r="L40" s="149" t="s">
        <v>102</v>
      </c>
      <c r="M40" s="63">
        <v>19.183309999999999</v>
      </c>
      <c r="N40" s="64">
        <v>2.716302E-2</v>
      </c>
      <c r="O40" s="64">
        <v>64.206823999999997</v>
      </c>
      <c r="P40" s="64">
        <v>1.6826392999999999</v>
      </c>
      <c r="Q40" s="64">
        <v>2.7567680000000001</v>
      </c>
      <c r="R40" s="64">
        <v>3.0615549999999998E-2</v>
      </c>
      <c r="S40" s="71">
        <v>3.0214050000000001</v>
      </c>
      <c r="T40" s="63">
        <f t="shared" si="1"/>
        <v>5.2557013698630133E-2</v>
      </c>
      <c r="U40" s="64">
        <f t="shared" si="1"/>
        <v>7.4419232876712333E-5</v>
      </c>
      <c r="V40" s="64">
        <f t="shared" si="1"/>
        <v>0.17590910684931507</v>
      </c>
      <c r="W40" s="64">
        <f t="shared" si="1"/>
        <v>4.609970684931507E-3</v>
      </c>
      <c r="X40" s="64">
        <f t="shared" si="1"/>
        <v>7.5527890410958904E-3</v>
      </c>
      <c r="Y40" s="64">
        <f t="shared" si="1"/>
        <v>8.387821917808219E-5</v>
      </c>
      <c r="Z40" s="65">
        <f t="shared" si="1"/>
        <v>8.2778219178082195E-3</v>
      </c>
    </row>
    <row r="41" spans="1:26" ht="30" x14ac:dyDescent="0.25">
      <c r="A41" s="7" t="s">
        <v>114</v>
      </c>
      <c r="B41" s="140">
        <v>34</v>
      </c>
      <c r="C41" s="140"/>
      <c r="D41" s="140">
        <v>34023</v>
      </c>
      <c r="E41" s="140" t="s">
        <v>122</v>
      </c>
      <c r="F41" s="140" t="s">
        <v>103</v>
      </c>
      <c r="G41" s="148">
        <v>2285002007</v>
      </c>
      <c r="H41" s="148" t="s">
        <v>98</v>
      </c>
      <c r="I41" s="148" t="s">
        <v>99</v>
      </c>
      <c r="J41" s="148" t="s">
        <v>100</v>
      </c>
      <c r="K41" s="148" t="s">
        <v>105</v>
      </c>
      <c r="L41" s="149" t="s">
        <v>102</v>
      </c>
      <c r="M41" s="63">
        <v>8.6817349999999998</v>
      </c>
      <c r="N41" s="64">
        <v>3.0027188999999999E-2</v>
      </c>
      <c r="O41" s="64">
        <v>223.49</v>
      </c>
      <c r="P41" s="64">
        <v>2.842069</v>
      </c>
      <c r="Q41" s="64">
        <v>6.3446129999999998</v>
      </c>
      <c r="R41" s="64">
        <v>6.7649000000000001E-2</v>
      </c>
      <c r="S41" s="71">
        <v>4.477347</v>
      </c>
      <c r="T41" s="63">
        <f t="shared" si="1"/>
        <v>2.3785575342465753E-2</v>
      </c>
      <c r="U41" s="64">
        <f t="shared" si="1"/>
        <v>8.2266271232876709E-5</v>
      </c>
      <c r="V41" s="64">
        <f t="shared" si="1"/>
        <v>0.61230136986301376</v>
      </c>
      <c r="W41" s="64">
        <f t="shared" si="1"/>
        <v>7.7864904109589041E-3</v>
      </c>
      <c r="X41" s="64">
        <f t="shared" si="1"/>
        <v>1.7382501369863013E-2</v>
      </c>
      <c r="Y41" s="64">
        <f t="shared" si="1"/>
        <v>1.8533972602739727E-4</v>
      </c>
      <c r="Z41" s="65">
        <f t="shared" si="1"/>
        <v>1.2266704109589041E-2</v>
      </c>
    </row>
    <row r="42" spans="1:26" ht="30" x14ac:dyDescent="0.25">
      <c r="A42" s="7" t="s">
        <v>114</v>
      </c>
      <c r="B42" s="140">
        <v>34</v>
      </c>
      <c r="C42" s="140"/>
      <c r="D42" s="140">
        <v>34023</v>
      </c>
      <c r="E42" s="140" t="s">
        <v>122</v>
      </c>
      <c r="F42" s="140" t="s">
        <v>103</v>
      </c>
      <c r="G42" s="148">
        <v>2285002009</v>
      </c>
      <c r="H42" s="148" t="s">
        <v>98</v>
      </c>
      <c r="I42" s="148" t="s">
        <v>99</v>
      </c>
      <c r="J42" s="148" t="s">
        <v>100</v>
      </c>
      <c r="K42" s="148" t="s">
        <v>106</v>
      </c>
      <c r="L42" s="149" t="s">
        <v>102</v>
      </c>
      <c r="M42" s="63">
        <v>27.733360000000001</v>
      </c>
      <c r="N42" s="64">
        <v>8.6770890000000003E-2</v>
      </c>
      <c r="O42" s="64">
        <v>65.104879999999994</v>
      </c>
      <c r="P42" s="64">
        <v>6.5408390000000001</v>
      </c>
      <c r="Q42" s="64">
        <v>1.8549659999999999</v>
      </c>
      <c r="R42" s="64">
        <v>9.7799810000000001E-2</v>
      </c>
      <c r="S42" s="71">
        <v>10.3385</v>
      </c>
      <c r="T42" s="63">
        <f t="shared" si="1"/>
        <v>7.598180821917809E-2</v>
      </c>
      <c r="U42" s="64">
        <f t="shared" si="1"/>
        <v>2.3772846575342466E-4</v>
      </c>
      <c r="V42" s="64">
        <f t="shared" si="1"/>
        <v>0.17836953424657534</v>
      </c>
      <c r="W42" s="64">
        <f t="shared" si="1"/>
        <v>1.7920106849315068E-2</v>
      </c>
      <c r="X42" s="64">
        <f t="shared" si="1"/>
        <v>5.0820986301369862E-3</v>
      </c>
      <c r="Y42" s="64">
        <f t="shared" si="1"/>
        <v>2.6794468493150685E-4</v>
      </c>
      <c r="Z42" s="65">
        <f t="shared" si="1"/>
        <v>2.8324657534246574E-2</v>
      </c>
    </row>
    <row r="43" spans="1:26" ht="30" x14ac:dyDescent="0.25">
      <c r="A43" s="7" t="s">
        <v>114</v>
      </c>
      <c r="B43" s="140">
        <v>34</v>
      </c>
      <c r="C43" s="140"/>
      <c r="D43" s="140">
        <v>34025</v>
      </c>
      <c r="E43" s="140" t="s">
        <v>44</v>
      </c>
      <c r="F43" s="140" t="s">
        <v>103</v>
      </c>
      <c r="G43" s="148">
        <v>2285002007</v>
      </c>
      <c r="H43" s="148" t="s">
        <v>98</v>
      </c>
      <c r="I43" s="148" t="s">
        <v>99</v>
      </c>
      <c r="J43" s="148" t="s">
        <v>100</v>
      </c>
      <c r="K43" s="148" t="s">
        <v>105</v>
      </c>
      <c r="L43" s="149" t="s">
        <v>102</v>
      </c>
      <c r="M43" s="63">
        <v>0.78626759999999996</v>
      </c>
      <c r="N43" s="64">
        <v>2.4600389999999998E-3</v>
      </c>
      <c r="O43" s="64">
        <v>564.09479999999996</v>
      </c>
      <c r="P43" s="64">
        <v>0.17921090000000001</v>
      </c>
      <c r="Q43" s="64">
        <v>16.01398</v>
      </c>
      <c r="R43" s="64">
        <v>0.2468494</v>
      </c>
      <c r="S43" s="71">
        <v>0.28320459999999997</v>
      </c>
      <c r="T43" s="63">
        <f t="shared" si="1"/>
        <v>2.1541578082191781E-3</v>
      </c>
      <c r="U43" s="64">
        <f t="shared" si="1"/>
        <v>6.7398328767123281E-6</v>
      </c>
      <c r="V43" s="64">
        <f t="shared" si="1"/>
        <v>1.545465205479452</v>
      </c>
      <c r="W43" s="64">
        <f t="shared" si="1"/>
        <v>4.9098876712328767E-4</v>
      </c>
      <c r="X43" s="64">
        <f t="shared" si="1"/>
        <v>4.3873917808219177E-2</v>
      </c>
      <c r="Y43" s="64">
        <f t="shared" si="1"/>
        <v>6.7629972602739727E-4</v>
      </c>
      <c r="Z43" s="65">
        <f t="shared" si="1"/>
        <v>7.7590301369863011E-4</v>
      </c>
    </row>
    <row r="44" spans="1:26" ht="30" x14ac:dyDescent="0.25">
      <c r="A44" s="7" t="s">
        <v>114</v>
      </c>
      <c r="B44" s="140">
        <v>34</v>
      </c>
      <c r="C44" s="140"/>
      <c r="D44" s="140">
        <v>34025</v>
      </c>
      <c r="E44" s="140" t="s">
        <v>44</v>
      </c>
      <c r="F44" s="140" t="s">
        <v>103</v>
      </c>
      <c r="G44" s="148">
        <v>2285002009</v>
      </c>
      <c r="H44" s="148" t="s">
        <v>98</v>
      </c>
      <c r="I44" s="148" t="s">
        <v>99</v>
      </c>
      <c r="J44" s="148" t="s">
        <v>100</v>
      </c>
      <c r="K44" s="148" t="s">
        <v>106</v>
      </c>
      <c r="L44" s="149" t="s">
        <v>102</v>
      </c>
      <c r="M44" s="63">
        <v>69.999750000000006</v>
      </c>
      <c r="N44" s="64">
        <v>0.21901209999999999</v>
      </c>
      <c r="O44" s="64">
        <v>6.1124520000000002</v>
      </c>
      <c r="P44" s="64">
        <v>16.509260000000001</v>
      </c>
      <c r="Q44" s="64">
        <v>0.17383460000000001</v>
      </c>
      <c r="R44" s="64">
        <v>2.7727189999999999E-3</v>
      </c>
      <c r="S44" s="71">
        <v>26.094650000000001</v>
      </c>
      <c r="T44" s="63">
        <f t="shared" si="1"/>
        <v>0.19178013698630139</v>
      </c>
      <c r="U44" s="64">
        <f t="shared" si="1"/>
        <v>6.0003315068493147E-4</v>
      </c>
      <c r="V44" s="64">
        <f t="shared" si="1"/>
        <v>1.674644383561644E-2</v>
      </c>
      <c r="W44" s="64">
        <f t="shared" si="1"/>
        <v>4.5230849315068496E-2</v>
      </c>
      <c r="X44" s="64">
        <f t="shared" si="1"/>
        <v>4.7625917808219182E-4</v>
      </c>
      <c r="Y44" s="64">
        <f t="shared" si="1"/>
        <v>7.5964904109589037E-6</v>
      </c>
      <c r="Z44" s="65">
        <f t="shared" si="1"/>
        <v>7.1492191780821918E-2</v>
      </c>
    </row>
    <row r="45" spans="1:26" x14ac:dyDescent="0.25">
      <c r="A45" s="7" t="s">
        <v>114</v>
      </c>
      <c r="B45" s="140">
        <v>34</v>
      </c>
      <c r="C45" s="140"/>
      <c r="D45" s="140">
        <v>34027</v>
      </c>
      <c r="E45" s="140" t="s">
        <v>46</v>
      </c>
      <c r="F45" s="140" t="s">
        <v>97</v>
      </c>
      <c r="G45" s="148">
        <v>28500201</v>
      </c>
      <c r="H45" s="148" t="s">
        <v>98</v>
      </c>
      <c r="I45" s="148" t="s">
        <v>99</v>
      </c>
      <c r="J45" s="148" t="s">
        <v>100</v>
      </c>
      <c r="K45" s="148" t="s">
        <v>101</v>
      </c>
      <c r="L45" s="149" t="s">
        <v>102</v>
      </c>
      <c r="M45" s="63">
        <v>0.76695550000000001</v>
      </c>
      <c r="N45" s="64">
        <v>2.2970159999999998E-3</v>
      </c>
      <c r="O45" s="64">
        <v>9.703875</v>
      </c>
      <c r="P45" s="64">
        <v>0.12871827999999999</v>
      </c>
      <c r="Q45" s="64">
        <v>0.27548139999999999</v>
      </c>
      <c r="R45" s="64">
        <v>4.2464419999999996E-3</v>
      </c>
      <c r="S45" s="71">
        <v>0.32167400000000002</v>
      </c>
      <c r="T45" s="63">
        <f t="shared" si="1"/>
        <v>2.1012479452054795E-3</v>
      </c>
      <c r="U45" s="64">
        <f t="shared" si="1"/>
        <v>6.2931945205479445E-6</v>
      </c>
      <c r="V45" s="64">
        <f t="shared" si="1"/>
        <v>2.6585958904109589E-2</v>
      </c>
      <c r="W45" s="64">
        <f t="shared" si="1"/>
        <v>3.5265282191780818E-4</v>
      </c>
      <c r="X45" s="64">
        <f t="shared" si="1"/>
        <v>7.547435616438356E-4</v>
      </c>
      <c r="Y45" s="64">
        <f t="shared" si="1"/>
        <v>1.1634087671232876E-5</v>
      </c>
      <c r="Z45" s="65">
        <f t="shared" si="1"/>
        <v>8.812986301369863E-4</v>
      </c>
    </row>
    <row r="46" spans="1:26" ht="30" x14ac:dyDescent="0.25">
      <c r="A46" s="7" t="s">
        <v>114</v>
      </c>
      <c r="B46" s="140">
        <v>34</v>
      </c>
      <c r="C46" s="140"/>
      <c r="D46" s="140">
        <v>34027</v>
      </c>
      <c r="E46" s="140" t="s">
        <v>46</v>
      </c>
      <c r="F46" s="140" t="s">
        <v>103</v>
      </c>
      <c r="G46" s="148">
        <v>2285002007</v>
      </c>
      <c r="H46" s="148" t="s">
        <v>98</v>
      </c>
      <c r="I46" s="148" t="s">
        <v>99</v>
      </c>
      <c r="J46" s="148" t="s">
        <v>100</v>
      </c>
      <c r="K46" s="148" t="s">
        <v>105</v>
      </c>
      <c r="L46" s="149" t="s">
        <v>102</v>
      </c>
      <c r="M46" s="63">
        <v>1.204175</v>
      </c>
      <c r="N46" s="64">
        <v>0.1174241</v>
      </c>
      <c r="O46" s="64">
        <v>4.9116840000000002</v>
      </c>
      <c r="P46" s="64">
        <v>0.28400150000000002</v>
      </c>
      <c r="Q46" s="64">
        <v>8.5859489999999994</v>
      </c>
      <c r="R46" s="64">
        <v>0.1323491</v>
      </c>
      <c r="S46" s="71">
        <v>13.990740000000001</v>
      </c>
      <c r="T46" s="63">
        <f t="shared" si="1"/>
        <v>3.299109589041096E-3</v>
      </c>
      <c r="U46" s="64">
        <f t="shared" si="1"/>
        <v>3.2170986301369864E-4</v>
      </c>
      <c r="V46" s="64">
        <f t="shared" si="1"/>
        <v>1.3456668493150685E-2</v>
      </c>
      <c r="W46" s="64">
        <f t="shared" si="1"/>
        <v>7.7808630136986308E-4</v>
      </c>
      <c r="X46" s="64">
        <f t="shared" si="1"/>
        <v>2.3523147945205478E-2</v>
      </c>
      <c r="Y46" s="64">
        <f t="shared" si="1"/>
        <v>3.6260027397260272E-4</v>
      </c>
      <c r="Z46" s="65">
        <f t="shared" si="1"/>
        <v>3.8330794520547946E-2</v>
      </c>
    </row>
    <row r="47" spans="1:26" ht="30" x14ac:dyDescent="0.25">
      <c r="A47" s="7" t="s">
        <v>114</v>
      </c>
      <c r="B47" s="140">
        <v>34</v>
      </c>
      <c r="C47" s="140"/>
      <c r="D47" s="140">
        <v>34027</v>
      </c>
      <c r="E47" s="140" t="s">
        <v>46</v>
      </c>
      <c r="F47" s="140" t="s">
        <v>103</v>
      </c>
      <c r="G47" s="148">
        <v>2285002009</v>
      </c>
      <c r="H47" s="148" t="s">
        <v>98</v>
      </c>
      <c r="I47" s="148" t="s">
        <v>99</v>
      </c>
      <c r="J47" s="148" t="s">
        <v>100</v>
      </c>
      <c r="K47" s="148" t="s">
        <v>106</v>
      </c>
      <c r="L47" s="149" t="s">
        <v>102</v>
      </c>
      <c r="M47" s="63">
        <v>37.530610000000003</v>
      </c>
      <c r="N47" s="64">
        <v>3.7675690000000001E-3</v>
      </c>
      <c r="O47" s="64">
        <v>302.44130000000001</v>
      </c>
      <c r="P47" s="64">
        <v>8.8514940000000006</v>
      </c>
      <c r="Q47" s="64">
        <v>0.12485673</v>
      </c>
      <c r="R47" s="64">
        <v>2.5887610000000002E-3</v>
      </c>
      <c r="S47" s="71">
        <v>0.44889479999999998</v>
      </c>
      <c r="T47" s="63">
        <f t="shared" si="1"/>
        <v>0.1028235890410959</v>
      </c>
      <c r="U47" s="64">
        <f t="shared" si="1"/>
        <v>1.032210684931507E-5</v>
      </c>
      <c r="V47" s="64">
        <f t="shared" si="1"/>
        <v>0.82860630136986302</v>
      </c>
      <c r="W47" s="64">
        <f t="shared" si="1"/>
        <v>2.4250668493150686E-2</v>
      </c>
      <c r="X47" s="64">
        <f t="shared" si="1"/>
        <v>3.420732328767123E-4</v>
      </c>
      <c r="Y47" s="64">
        <f t="shared" si="1"/>
        <v>7.0924958904109596E-6</v>
      </c>
      <c r="Z47" s="65">
        <f t="shared" si="1"/>
        <v>1.2298487671232876E-3</v>
      </c>
    </row>
    <row r="48" spans="1:26" ht="30" x14ac:dyDescent="0.25">
      <c r="A48" s="7" t="s">
        <v>114</v>
      </c>
      <c r="B48" s="140">
        <v>34</v>
      </c>
      <c r="C48" s="140"/>
      <c r="D48" s="140">
        <v>34029</v>
      </c>
      <c r="E48" s="140" t="s">
        <v>123</v>
      </c>
      <c r="F48" s="140" t="s">
        <v>103</v>
      </c>
      <c r="G48" s="148">
        <v>2285002007</v>
      </c>
      <c r="H48" s="148" t="s">
        <v>98</v>
      </c>
      <c r="I48" s="148" t="s">
        <v>99</v>
      </c>
      <c r="J48" s="148" t="s">
        <v>100</v>
      </c>
      <c r="K48" s="148" t="s">
        <v>105</v>
      </c>
      <c r="L48" s="149" t="s">
        <v>102</v>
      </c>
      <c r="M48" s="63">
        <v>1.039021E-2</v>
      </c>
      <c r="N48" s="64">
        <v>9.0392819999999992E-3</v>
      </c>
      <c r="O48" s="64">
        <v>7.73567E-2</v>
      </c>
      <c r="P48" s="64">
        <v>0.68138620000000005</v>
      </c>
      <c r="Q48" s="64">
        <v>0.66094459999999999</v>
      </c>
      <c r="R48" s="64">
        <v>3.664036E-5</v>
      </c>
      <c r="S48" s="71">
        <v>3.5911929999999999E-3</v>
      </c>
      <c r="T48" s="63">
        <f t="shared" si="1"/>
        <v>2.8466328767123289E-5</v>
      </c>
      <c r="U48" s="64">
        <f t="shared" si="1"/>
        <v>2.476515616438356E-5</v>
      </c>
      <c r="V48" s="64">
        <f t="shared" si="1"/>
        <v>2.1193616438356164E-4</v>
      </c>
      <c r="W48" s="64">
        <f t="shared" si="1"/>
        <v>1.8668115068493152E-3</v>
      </c>
      <c r="X48" s="64">
        <f t="shared" si="1"/>
        <v>1.8108071232876713E-3</v>
      </c>
      <c r="Y48" s="64">
        <f t="shared" si="1"/>
        <v>1.0038454794520548E-7</v>
      </c>
      <c r="Z48" s="65">
        <f t="shared" si="1"/>
        <v>9.8388849315068497E-6</v>
      </c>
    </row>
    <row r="49" spans="1:26" ht="30" x14ac:dyDescent="0.25">
      <c r="A49" s="7" t="s">
        <v>114</v>
      </c>
      <c r="B49" s="140">
        <v>34</v>
      </c>
      <c r="C49" s="140"/>
      <c r="D49" s="140">
        <v>34029</v>
      </c>
      <c r="E49" s="140" t="s">
        <v>123</v>
      </c>
      <c r="F49" s="140" t="s">
        <v>103</v>
      </c>
      <c r="G49" s="148">
        <v>2285002009</v>
      </c>
      <c r="H49" s="148" t="s">
        <v>98</v>
      </c>
      <c r="I49" s="148" t="s">
        <v>99</v>
      </c>
      <c r="J49" s="148" t="s">
        <v>100</v>
      </c>
      <c r="K49" s="148" t="s">
        <v>106</v>
      </c>
      <c r="L49" s="149" t="s">
        <v>102</v>
      </c>
      <c r="M49" s="63">
        <v>2.8890989999999999</v>
      </c>
      <c r="N49" s="64">
        <v>3.2508419999999997E-5</v>
      </c>
      <c r="O49" s="64">
        <v>23.281870000000001</v>
      </c>
      <c r="P49" s="64">
        <v>2.273069E-3</v>
      </c>
      <c r="Q49" s="64">
        <v>2.2048770000000001E-3</v>
      </c>
      <c r="R49" s="64">
        <v>1.018821E-2</v>
      </c>
      <c r="S49" s="71">
        <v>1.0770040000000001</v>
      </c>
      <c r="T49" s="63">
        <f t="shared" si="1"/>
        <v>7.9153397260273966E-3</v>
      </c>
      <c r="U49" s="64">
        <f t="shared" si="1"/>
        <v>8.9064164383561634E-8</v>
      </c>
      <c r="V49" s="64">
        <f t="shared" si="1"/>
        <v>6.378594520547945E-2</v>
      </c>
      <c r="W49" s="64">
        <f t="shared" si="1"/>
        <v>6.2275863013698625E-6</v>
      </c>
      <c r="X49" s="64">
        <f t="shared" si="1"/>
        <v>6.040758904109589E-6</v>
      </c>
      <c r="Y49" s="64">
        <f t="shared" si="1"/>
        <v>2.7912904109589041E-5</v>
      </c>
      <c r="Z49" s="65">
        <f t="shared" si="1"/>
        <v>2.9506958904109591E-3</v>
      </c>
    </row>
    <row r="50" spans="1:26" ht="30" x14ac:dyDescent="0.25">
      <c r="A50" s="7" t="s">
        <v>114</v>
      </c>
      <c r="B50" s="140">
        <v>34</v>
      </c>
      <c r="C50" s="140"/>
      <c r="D50" s="140">
        <v>34031</v>
      </c>
      <c r="E50" s="140" t="s">
        <v>48</v>
      </c>
      <c r="F50" s="140" t="s">
        <v>103</v>
      </c>
      <c r="G50" s="148">
        <v>2285002007</v>
      </c>
      <c r="H50" s="148" t="s">
        <v>98</v>
      </c>
      <c r="I50" s="148" t="s">
        <v>99</v>
      </c>
      <c r="J50" s="148" t="s">
        <v>100</v>
      </c>
      <c r="K50" s="148" t="s">
        <v>105</v>
      </c>
      <c r="L50" s="149" t="s">
        <v>102</v>
      </c>
      <c r="M50" s="63">
        <v>1.762637</v>
      </c>
      <c r="N50" s="64">
        <v>0.11584460000000001</v>
      </c>
      <c r="O50" s="64">
        <v>14.20425</v>
      </c>
      <c r="P50" s="64">
        <v>0.4157132</v>
      </c>
      <c r="Q50" s="64">
        <v>8.4704619999999995</v>
      </c>
      <c r="R50" s="64">
        <v>0.13056899999999999</v>
      </c>
      <c r="S50" s="71">
        <v>0.65707939999999998</v>
      </c>
      <c r="T50" s="63">
        <f t="shared" si="1"/>
        <v>4.8291424657534244E-3</v>
      </c>
      <c r="U50" s="64">
        <f t="shared" si="1"/>
        <v>3.1738246575342466E-4</v>
      </c>
      <c r="V50" s="64">
        <f t="shared" si="1"/>
        <v>3.8915753424657536E-2</v>
      </c>
      <c r="W50" s="64">
        <f t="shared" si="1"/>
        <v>1.1389402739726028E-3</v>
      </c>
      <c r="X50" s="64">
        <f t="shared" si="1"/>
        <v>2.320674520547945E-2</v>
      </c>
      <c r="Y50" s="64">
        <f t="shared" si="1"/>
        <v>3.5772328767123287E-4</v>
      </c>
      <c r="Z50" s="65">
        <f t="shared" si="1"/>
        <v>1.8002175342465754E-3</v>
      </c>
    </row>
    <row r="51" spans="1:26" ht="30" x14ac:dyDescent="0.25">
      <c r="A51" s="7" t="s">
        <v>114</v>
      </c>
      <c r="B51" s="140">
        <v>34</v>
      </c>
      <c r="C51" s="140"/>
      <c r="D51" s="140">
        <v>34031</v>
      </c>
      <c r="E51" s="140" t="s">
        <v>48</v>
      </c>
      <c r="F51" s="140" t="s">
        <v>103</v>
      </c>
      <c r="G51" s="148">
        <v>2285002009</v>
      </c>
      <c r="H51" s="148" t="s">
        <v>98</v>
      </c>
      <c r="I51" s="148" t="s">
        <v>99</v>
      </c>
      <c r="J51" s="148" t="s">
        <v>100</v>
      </c>
      <c r="K51" s="148" t="s">
        <v>106</v>
      </c>
      <c r="L51" s="149" t="s">
        <v>102</v>
      </c>
      <c r="M51" s="63">
        <v>37.025790000000001</v>
      </c>
      <c r="N51" s="64">
        <v>5.5148590000000004E-3</v>
      </c>
      <c r="O51" s="64">
        <v>298.37329999999997</v>
      </c>
      <c r="P51" s="64">
        <v>8.7324350000000006</v>
      </c>
      <c r="Q51" s="64">
        <v>0.40324179999999998</v>
      </c>
      <c r="R51" s="64">
        <v>6.2158200000000004E-3</v>
      </c>
      <c r="S51" s="71">
        <v>13.80255</v>
      </c>
      <c r="T51" s="63">
        <f t="shared" si="1"/>
        <v>0.10144052054794521</v>
      </c>
      <c r="U51" s="64">
        <f t="shared" si="1"/>
        <v>1.5109202739726029E-5</v>
      </c>
      <c r="V51" s="64">
        <f t="shared" si="1"/>
        <v>0.81746109589041083</v>
      </c>
      <c r="W51" s="64">
        <f t="shared" si="1"/>
        <v>2.3924479452054795E-2</v>
      </c>
      <c r="X51" s="64">
        <f t="shared" si="1"/>
        <v>1.1047720547945204E-3</v>
      </c>
      <c r="Y51" s="64">
        <f t="shared" si="1"/>
        <v>1.7029643835616439E-5</v>
      </c>
      <c r="Z51" s="65">
        <f t="shared" si="1"/>
        <v>3.7815205479452052E-2</v>
      </c>
    </row>
    <row r="52" spans="1:26" ht="30" x14ac:dyDescent="0.25">
      <c r="A52" s="7" t="s">
        <v>114</v>
      </c>
      <c r="B52" s="140">
        <v>34</v>
      </c>
      <c r="C52" s="140"/>
      <c r="D52" s="140">
        <v>34033</v>
      </c>
      <c r="E52" s="140" t="s">
        <v>124</v>
      </c>
      <c r="F52" s="140" t="s">
        <v>103</v>
      </c>
      <c r="G52" s="148">
        <v>2285002007</v>
      </c>
      <c r="H52" s="148" t="s">
        <v>98</v>
      </c>
      <c r="I52" s="148" t="s">
        <v>99</v>
      </c>
      <c r="J52" s="148" t="s">
        <v>100</v>
      </c>
      <c r="K52" s="148" t="s">
        <v>105</v>
      </c>
      <c r="L52" s="149" t="s">
        <v>102</v>
      </c>
      <c r="M52" s="63">
        <v>5.3755620000000004</v>
      </c>
      <c r="N52" s="64">
        <v>1.6818820000000002E-2</v>
      </c>
      <c r="O52" s="64">
        <v>43.027560000000001</v>
      </c>
      <c r="P52" s="64">
        <v>1.259695</v>
      </c>
      <c r="Q52" s="64">
        <v>1.2219040000000001</v>
      </c>
      <c r="R52" s="64">
        <v>1.8956549999999999E-2</v>
      </c>
      <c r="S52" s="71">
        <v>1.9910080000000001</v>
      </c>
      <c r="T52" s="63">
        <f t="shared" si="1"/>
        <v>1.4727567123287672E-2</v>
      </c>
      <c r="U52" s="64">
        <f t="shared" si="1"/>
        <v>4.6078958904109594E-5</v>
      </c>
      <c r="V52" s="64">
        <f t="shared" si="1"/>
        <v>0.11788372602739726</v>
      </c>
      <c r="W52" s="64">
        <f t="shared" si="1"/>
        <v>3.4512191780821919E-3</v>
      </c>
      <c r="X52" s="64">
        <f t="shared" si="1"/>
        <v>3.3476821917808224E-3</v>
      </c>
      <c r="Y52" s="64">
        <f t="shared" si="1"/>
        <v>5.1935753424657532E-5</v>
      </c>
      <c r="Z52" s="65">
        <f t="shared" si="1"/>
        <v>5.4548164383561651E-3</v>
      </c>
    </row>
    <row r="53" spans="1:26" x14ac:dyDescent="0.25">
      <c r="A53" s="7" t="s">
        <v>114</v>
      </c>
      <c r="B53" s="140">
        <v>34</v>
      </c>
      <c r="C53" s="140"/>
      <c r="D53" s="140">
        <v>34035</v>
      </c>
      <c r="E53" s="140" t="s">
        <v>50</v>
      </c>
      <c r="F53" s="140" t="s">
        <v>97</v>
      </c>
      <c r="G53" s="148">
        <v>28500201</v>
      </c>
      <c r="H53" s="148" t="s">
        <v>98</v>
      </c>
      <c r="I53" s="148" t="s">
        <v>99</v>
      </c>
      <c r="J53" s="148" t="s">
        <v>100</v>
      </c>
      <c r="K53" s="148" t="s">
        <v>101</v>
      </c>
      <c r="L53" s="149" t="s">
        <v>102</v>
      </c>
      <c r="M53" s="63">
        <v>7.6001991599999998</v>
      </c>
      <c r="N53" s="64">
        <v>2.2762431100000001E-2</v>
      </c>
      <c r="O53" s="64">
        <v>134.40450000000001</v>
      </c>
      <c r="P53" s="64">
        <v>3.9337559999999998</v>
      </c>
      <c r="Q53" s="64">
        <v>4.4159820000000002E-2</v>
      </c>
      <c r="R53" s="64">
        <v>9.9939219999999995E-2</v>
      </c>
      <c r="S53" s="71">
        <v>6.1971720000000001</v>
      </c>
      <c r="T53" s="63">
        <f t="shared" si="1"/>
        <v>2.0822463452054796E-2</v>
      </c>
      <c r="U53" s="64">
        <f t="shared" si="1"/>
        <v>6.2362824931506849E-5</v>
      </c>
      <c r="V53" s="64">
        <f t="shared" si="1"/>
        <v>0.3682315068493151</v>
      </c>
      <c r="W53" s="64">
        <f t="shared" si="1"/>
        <v>1.0777413698630136E-2</v>
      </c>
      <c r="X53" s="64">
        <f t="shared" si="1"/>
        <v>1.2098580821917809E-4</v>
      </c>
      <c r="Y53" s="64">
        <f t="shared" si="1"/>
        <v>2.7380608219178081E-4</v>
      </c>
      <c r="Z53" s="65">
        <f t="shared" si="1"/>
        <v>1.6978553424657535E-2</v>
      </c>
    </row>
    <row r="54" spans="1:26" ht="30" x14ac:dyDescent="0.25">
      <c r="A54" s="7" t="s">
        <v>114</v>
      </c>
      <c r="B54" s="140">
        <v>34</v>
      </c>
      <c r="C54" s="140"/>
      <c r="D54" s="140">
        <v>34035</v>
      </c>
      <c r="E54" s="140" t="s">
        <v>50</v>
      </c>
      <c r="F54" s="140" t="s">
        <v>103</v>
      </c>
      <c r="G54" s="148">
        <v>2285002006</v>
      </c>
      <c r="H54" s="148" t="s">
        <v>98</v>
      </c>
      <c r="I54" s="148" t="s">
        <v>99</v>
      </c>
      <c r="J54" s="148" t="s">
        <v>100</v>
      </c>
      <c r="K54" s="148" t="s">
        <v>104</v>
      </c>
      <c r="L54" s="149" t="s">
        <v>102</v>
      </c>
      <c r="M54" s="63">
        <v>26.551950000000001</v>
      </c>
      <c r="N54" s="64">
        <v>8.3073999999999995E-2</v>
      </c>
      <c r="O54" s="64">
        <v>1.5493189999999999</v>
      </c>
      <c r="P54" s="64">
        <v>4.5525589999999998E-2</v>
      </c>
      <c r="Q54" s="64">
        <v>3.8156889999999999</v>
      </c>
      <c r="R54" s="64">
        <v>2.56535125E-2</v>
      </c>
      <c r="S54" s="71">
        <v>7.1925299999999998E-2</v>
      </c>
      <c r="T54" s="63">
        <f t="shared" si="1"/>
        <v>7.2745068493150683E-2</v>
      </c>
      <c r="U54" s="64">
        <f t="shared" si="1"/>
        <v>2.2759999999999998E-4</v>
      </c>
      <c r="V54" s="64">
        <f t="shared" si="1"/>
        <v>4.2447095890410956E-3</v>
      </c>
      <c r="W54" s="64">
        <f t="shared" si="1"/>
        <v>1.2472764383561643E-4</v>
      </c>
      <c r="X54" s="64">
        <f t="shared" si="1"/>
        <v>1.0453942465753424E-2</v>
      </c>
      <c r="Y54" s="64">
        <f t="shared" si="1"/>
        <v>7.0283595890410953E-5</v>
      </c>
      <c r="Z54" s="65">
        <f t="shared" si="1"/>
        <v>1.9705561643835616E-4</v>
      </c>
    </row>
    <row r="55" spans="1:26" ht="30" x14ac:dyDescent="0.25">
      <c r="A55" s="7" t="s">
        <v>114</v>
      </c>
      <c r="B55" s="140">
        <v>34</v>
      </c>
      <c r="C55" s="140"/>
      <c r="D55" s="140">
        <v>34035</v>
      </c>
      <c r="E55" s="140" t="s">
        <v>50</v>
      </c>
      <c r="F55" s="140" t="s">
        <v>103</v>
      </c>
      <c r="G55" s="148">
        <v>2285002007</v>
      </c>
      <c r="H55" s="148" t="s">
        <v>98</v>
      </c>
      <c r="I55" s="148" t="s">
        <v>99</v>
      </c>
      <c r="J55" s="148" t="s">
        <v>100</v>
      </c>
      <c r="K55" s="148" t="s">
        <v>105</v>
      </c>
      <c r="L55" s="149" t="s">
        <v>102</v>
      </c>
      <c r="M55" s="63">
        <v>0.2080977</v>
      </c>
      <c r="N55" s="64">
        <v>8.8669040000000005E-2</v>
      </c>
      <c r="O55" s="64">
        <v>228.37889999999999</v>
      </c>
      <c r="P55" s="64">
        <v>1.275542739</v>
      </c>
      <c r="Q55" s="64">
        <v>1.2372764430000001</v>
      </c>
      <c r="R55" s="64">
        <v>9.3632999999999994E-2</v>
      </c>
      <c r="S55" s="71">
        <v>3.1876509</v>
      </c>
      <c r="T55" s="63">
        <f t="shared" si="1"/>
        <v>5.7013068493150687E-4</v>
      </c>
      <c r="U55" s="64">
        <f t="shared" si="1"/>
        <v>2.4292887671232877E-4</v>
      </c>
      <c r="V55" s="64">
        <f t="shared" si="1"/>
        <v>0.62569561643835614</v>
      </c>
      <c r="W55" s="64">
        <f t="shared" si="1"/>
        <v>3.4946376410958904E-3</v>
      </c>
      <c r="X55" s="64">
        <f t="shared" si="1"/>
        <v>3.3897984739726028E-3</v>
      </c>
      <c r="Y55" s="64">
        <f t="shared" si="1"/>
        <v>2.5652876712328764E-4</v>
      </c>
      <c r="Z55" s="65">
        <f t="shared" si="1"/>
        <v>8.733290136986302E-3</v>
      </c>
    </row>
    <row r="56" spans="1:26" ht="30" x14ac:dyDescent="0.25">
      <c r="A56" s="7" t="s">
        <v>114</v>
      </c>
      <c r="B56" s="140">
        <v>34</v>
      </c>
      <c r="C56" s="140"/>
      <c r="D56" s="140">
        <v>34035</v>
      </c>
      <c r="E56" s="140" t="s">
        <v>50</v>
      </c>
      <c r="F56" s="140" t="s">
        <v>103</v>
      </c>
      <c r="G56" s="148">
        <v>2285002009</v>
      </c>
      <c r="H56" s="148" t="s">
        <v>98</v>
      </c>
      <c r="I56" s="148" t="s">
        <v>99</v>
      </c>
      <c r="J56" s="148" t="s">
        <v>100</v>
      </c>
      <c r="K56" s="148" t="s">
        <v>106</v>
      </c>
      <c r="L56" s="149" t="s">
        <v>102</v>
      </c>
      <c r="M56" s="63">
        <v>28.340039999999998</v>
      </c>
      <c r="N56" s="64">
        <v>6.5108660000000004E-4</v>
      </c>
      <c r="O56" s="64">
        <v>48.6726715</v>
      </c>
      <c r="P56" s="64">
        <v>6.6839230000000001</v>
      </c>
      <c r="Q56" s="64">
        <v>6.4834050000000003</v>
      </c>
      <c r="R56" s="64">
        <v>7.3384229999999995E-4</v>
      </c>
      <c r="S56" s="71">
        <v>10.56466</v>
      </c>
      <c r="T56" s="63">
        <f t="shared" si="1"/>
        <v>7.7643945205479445E-2</v>
      </c>
      <c r="U56" s="64">
        <f t="shared" si="1"/>
        <v>1.7837989041095891E-6</v>
      </c>
      <c r="V56" s="64">
        <f t="shared" si="1"/>
        <v>0.13334978493150684</v>
      </c>
      <c r="W56" s="64">
        <f t="shared" si="1"/>
        <v>1.8312117808219178E-2</v>
      </c>
      <c r="X56" s="64">
        <f t="shared" si="1"/>
        <v>1.7762753424657534E-2</v>
      </c>
      <c r="Y56" s="64">
        <f t="shared" si="1"/>
        <v>2.0105268493150682E-6</v>
      </c>
      <c r="Z56" s="65">
        <f t="shared" si="1"/>
        <v>2.8944273972602741E-2</v>
      </c>
    </row>
    <row r="57" spans="1:26" ht="30" x14ac:dyDescent="0.25">
      <c r="A57" s="7" t="s">
        <v>114</v>
      </c>
      <c r="B57" s="140">
        <v>34</v>
      </c>
      <c r="C57" s="140"/>
      <c r="D57" s="140">
        <v>34037</v>
      </c>
      <c r="E57" s="140" t="s">
        <v>52</v>
      </c>
      <c r="F57" s="140" t="s">
        <v>103</v>
      </c>
      <c r="G57" s="148">
        <v>2285002007</v>
      </c>
      <c r="H57" s="148" t="s">
        <v>98</v>
      </c>
      <c r="I57" s="148" t="s">
        <v>99</v>
      </c>
      <c r="J57" s="148" t="s">
        <v>100</v>
      </c>
      <c r="K57" s="148" t="s">
        <v>105</v>
      </c>
      <c r="L57" s="149" t="s">
        <v>102</v>
      </c>
      <c r="M57" s="63">
        <v>3.2311200000000002</v>
      </c>
      <c r="N57" s="64">
        <v>1.0109379999999999E-2</v>
      </c>
      <c r="O57" s="64">
        <v>26.038060000000002</v>
      </c>
      <c r="P57" s="64">
        <v>0.76205089999999998</v>
      </c>
      <c r="Q57" s="64">
        <v>0.7391894</v>
      </c>
      <c r="R57" s="64">
        <v>1.1394319999999999E-2</v>
      </c>
      <c r="S57" s="71">
        <v>1.2045030000000001</v>
      </c>
      <c r="T57" s="63">
        <f t="shared" si="1"/>
        <v>8.8523835616438357E-3</v>
      </c>
      <c r="U57" s="64">
        <f t="shared" si="1"/>
        <v>2.7696931506849314E-5</v>
      </c>
      <c r="V57" s="64">
        <f t="shared" si="1"/>
        <v>7.1337150684931516E-2</v>
      </c>
      <c r="W57" s="64">
        <f t="shared" si="1"/>
        <v>2.0878106849315068E-3</v>
      </c>
      <c r="X57" s="64">
        <f t="shared" si="1"/>
        <v>2.0251764383561644E-3</v>
      </c>
      <c r="Y57" s="64">
        <f t="shared" si="1"/>
        <v>3.1217315068493149E-5</v>
      </c>
      <c r="Z57" s="65">
        <f t="shared" si="1"/>
        <v>3.3000082191780825E-3</v>
      </c>
    </row>
    <row r="58" spans="1:26" x14ac:dyDescent="0.25">
      <c r="A58" s="7" t="s">
        <v>114</v>
      </c>
      <c r="B58" s="140">
        <v>34</v>
      </c>
      <c r="C58" s="140"/>
      <c r="D58" s="140">
        <v>34039</v>
      </c>
      <c r="E58" s="140" t="s">
        <v>54</v>
      </c>
      <c r="F58" s="140" t="s">
        <v>97</v>
      </c>
      <c r="G58" s="148">
        <v>28500201</v>
      </c>
      <c r="H58" s="148" t="s">
        <v>98</v>
      </c>
      <c r="I58" s="148" t="s">
        <v>99</v>
      </c>
      <c r="J58" s="148" t="s">
        <v>100</v>
      </c>
      <c r="K58" s="148" t="s">
        <v>101</v>
      </c>
      <c r="L58" s="149" t="s">
        <v>102</v>
      </c>
      <c r="M58" s="63">
        <v>13.520519999999999</v>
      </c>
      <c r="N58" s="64">
        <v>4.0493671000000002E-2</v>
      </c>
      <c r="O58" s="64">
        <v>92.919280000000001</v>
      </c>
      <c r="P58" s="64">
        <v>2.7195640000000001</v>
      </c>
      <c r="Q58" s="64">
        <v>9.7256540000000005</v>
      </c>
      <c r="R58" s="64">
        <v>0.1499173</v>
      </c>
      <c r="S58" s="71">
        <v>15.84788</v>
      </c>
      <c r="T58" s="63">
        <f t="shared" si="1"/>
        <v>3.7042520547945205E-2</v>
      </c>
      <c r="U58" s="64">
        <f t="shared" si="1"/>
        <v>1.1094156438356165E-4</v>
      </c>
      <c r="V58" s="64">
        <f t="shared" ref="V58:Z64" si="2">O58/365</f>
        <v>0.25457336986301371</v>
      </c>
      <c r="W58" s="64">
        <f t="shared" si="2"/>
        <v>7.4508602739726034E-3</v>
      </c>
      <c r="X58" s="64">
        <f t="shared" si="2"/>
        <v>2.6645627397260275E-2</v>
      </c>
      <c r="Y58" s="64">
        <f t="shared" si="2"/>
        <v>4.107323287671233E-4</v>
      </c>
      <c r="Z58" s="65">
        <f t="shared" si="2"/>
        <v>4.3418849315068495E-2</v>
      </c>
    </row>
    <row r="59" spans="1:26" ht="30" x14ac:dyDescent="0.25">
      <c r="A59" s="7" t="s">
        <v>114</v>
      </c>
      <c r="B59" s="140">
        <v>34</v>
      </c>
      <c r="C59" s="140"/>
      <c r="D59" s="140">
        <v>34039</v>
      </c>
      <c r="E59" s="140" t="s">
        <v>54</v>
      </c>
      <c r="F59" s="140" t="s">
        <v>103</v>
      </c>
      <c r="G59" s="148">
        <v>2285002006</v>
      </c>
      <c r="H59" s="148" t="s">
        <v>98</v>
      </c>
      <c r="I59" s="148" t="s">
        <v>99</v>
      </c>
      <c r="J59" s="148" t="s">
        <v>100</v>
      </c>
      <c r="K59" s="148" t="s">
        <v>104</v>
      </c>
      <c r="L59" s="149" t="s">
        <v>102</v>
      </c>
      <c r="M59" s="63">
        <v>18.35643</v>
      </c>
      <c r="N59" s="64">
        <v>5.7432999999999998E-2</v>
      </c>
      <c r="O59" s="64">
        <v>86.587202000000005</v>
      </c>
      <c r="P59" s="64">
        <v>10.026450000000001</v>
      </c>
      <c r="Q59" s="64">
        <v>2.63794</v>
      </c>
      <c r="R59" s="64">
        <v>4.5636797999999999E-2</v>
      </c>
      <c r="S59" s="71">
        <v>5.6707324000000003</v>
      </c>
      <c r="T59" s="63">
        <f t="shared" ref="T59:U64" si="3">M59/365</f>
        <v>5.0291589041095888E-2</v>
      </c>
      <c r="U59" s="64">
        <f t="shared" si="3"/>
        <v>1.5735068493150683E-4</v>
      </c>
      <c r="V59" s="64">
        <f t="shared" si="2"/>
        <v>0.23722521095890411</v>
      </c>
      <c r="W59" s="64">
        <f t="shared" si="2"/>
        <v>2.7469726027397261E-2</v>
      </c>
      <c r="X59" s="64">
        <f t="shared" si="2"/>
        <v>7.2272328767123287E-3</v>
      </c>
      <c r="Y59" s="64">
        <f t="shared" si="2"/>
        <v>1.2503232328767123E-4</v>
      </c>
      <c r="Z59" s="65">
        <f t="shared" si="2"/>
        <v>1.5536253150684933E-2</v>
      </c>
    </row>
    <row r="60" spans="1:26" ht="30" x14ac:dyDescent="0.25">
      <c r="A60" s="7" t="s">
        <v>114</v>
      </c>
      <c r="B60" s="140">
        <v>34</v>
      </c>
      <c r="C60" s="140"/>
      <c r="D60" s="140">
        <v>34039</v>
      </c>
      <c r="E60" s="140" t="s">
        <v>54</v>
      </c>
      <c r="F60" s="140" t="s">
        <v>103</v>
      </c>
      <c r="G60" s="148">
        <v>2285002007</v>
      </c>
      <c r="H60" s="148" t="s">
        <v>98</v>
      </c>
      <c r="I60" s="148" t="s">
        <v>99</v>
      </c>
      <c r="J60" s="148" t="s">
        <v>100</v>
      </c>
      <c r="K60" s="148" t="s">
        <v>105</v>
      </c>
      <c r="L60" s="149" t="s">
        <v>102</v>
      </c>
      <c r="M60" s="63">
        <v>4.7976049999999999</v>
      </c>
      <c r="N60" s="64">
        <v>1.5010529999999999E-2</v>
      </c>
      <c r="O60" s="64">
        <v>35.718910000000001</v>
      </c>
      <c r="P60" s="64">
        <v>1.049574</v>
      </c>
      <c r="Q60" s="64">
        <v>2.2010768000000001</v>
      </c>
      <c r="R60" s="64">
        <v>6.4732999999999999E-2</v>
      </c>
      <c r="S60" s="71">
        <v>4.2843549999999997</v>
      </c>
      <c r="T60" s="63">
        <f t="shared" si="3"/>
        <v>1.3144123287671233E-2</v>
      </c>
      <c r="U60" s="64">
        <f t="shared" si="3"/>
        <v>4.1124739726027395E-5</v>
      </c>
      <c r="V60" s="64">
        <f t="shared" si="2"/>
        <v>9.7860027397260282E-2</v>
      </c>
      <c r="W60" s="64">
        <f t="shared" si="2"/>
        <v>2.8755452054794522E-3</v>
      </c>
      <c r="X60" s="64">
        <f t="shared" si="2"/>
        <v>6.0303473972602743E-3</v>
      </c>
      <c r="Y60" s="64">
        <f t="shared" si="2"/>
        <v>1.7735068493150686E-4</v>
      </c>
      <c r="Z60" s="65">
        <f t="shared" si="2"/>
        <v>1.1737958904109589E-2</v>
      </c>
    </row>
    <row r="61" spans="1:26" ht="30" x14ac:dyDescent="0.25">
      <c r="A61" s="7" t="s">
        <v>114</v>
      </c>
      <c r="B61" s="140">
        <v>34</v>
      </c>
      <c r="C61" s="140"/>
      <c r="D61" s="140">
        <v>34039</v>
      </c>
      <c r="E61" s="140" t="s">
        <v>54</v>
      </c>
      <c r="F61" s="140" t="s">
        <v>103</v>
      </c>
      <c r="G61" s="148">
        <v>2285002009</v>
      </c>
      <c r="H61" s="148" t="s">
        <v>98</v>
      </c>
      <c r="I61" s="148" t="s">
        <v>99</v>
      </c>
      <c r="J61" s="148" t="s">
        <v>100</v>
      </c>
      <c r="K61" s="148" t="s">
        <v>106</v>
      </c>
      <c r="L61" s="149" t="s">
        <v>102</v>
      </c>
      <c r="M61" s="63">
        <v>42.512450000000001</v>
      </c>
      <c r="N61" s="64">
        <v>0.13301099999999999</v>
      </c>
      <c r="O61" s="64">
        <v>342.58760000000001</v>
      </c>
      <c r="P61" s="64">
        <v>2.2691512</v>
      </c>
      <c r="Q61" s="64">
        <v>1.018086</v>
      </c>
      <c r="R61" s="64">
        <v>1.6918430000000002E-2</v>
      </c>
      <c r="S61" s="71">
        <v>1.6582079999999999</v>
      </c>
      <c r="T61" s="63">
        <f t="shared" si="3"/>
        <v>0.11647246575342467</v>
      </c>
      <c r="U61" s="64">
        <f t="shared" si="3"/>
        <v>3.6441369863013699E-4</v>
      </c>
      <c r="V61" s="64">
        <f t="shared" si="2"/>
        <v>0.93859616438356164</v>
      </c>
      <c r="W61" s="64">
        <f t="shared" si="2"/>
        <v>6.2168526027397263E-3</v>
      </c>
      <c r="X61" s="64">
        <f t="shared" si="2"/>
        <v>2.7892767123287674E-3</v>
      </c>
      <c r="Y61" s="64">
        <f t="shared" si="2"/>
        <v>4.6351863013698635E-5</v>
      </c>
      <c r="Z61" s="65">
        <f t="shared" si="2"/>
        <v>4.543035616438356E-3</v>
      </c>
    </row>
    <row r="62" spans="1:26" ht="30" x14ac:dyDescent="0.25">
      <c r="A62" s="7" t="s">
        <v>114</v>
      </c>
      <c r="B62" s="140">
        <v>34</v>
      </c>
      <c r="C62" s="140"/>
      <c r="D62" s="140">
        <v>34041</v>
      </c>
      <c r="E62" s="140" t="s">
        <v>56</v>
      </c>
      <c r="F62" s="140" t="s">
        <v>103</v>
      </c>
      <c r="G62" s="148">
        <v>2285002006</v>
      </c>
      <c r="H62" s="148" t="s">
        <v>98</v>
      </c>
      <c r="I62" s="148" t="s">
        <v>99</v>
      </c>
      <c r="J62" s="148" t="s">
        <v>100</v>
      </c>
      <c r="K62" s="148" t="s">
        <v>104</v>
      </c>
      <c r="L62" s="149" t="s">
        <v>102</v>
      </c>
      <c r="M62" s="63">
        <v>7.7348499999999998</v>
      </c>
      <c r="N62" s="64">
        <v>5.9157560000000003E-3</v>
      </c>
      <c r="O62" s="64">
        <v>15.23682</v>
      </c>
      <c r="P62" s="64">
        <v>3.8456589999999999E-2</v>
      </c>
      <c r="Q62" s="64">
        <v>3.7302889999999998E-2</v>
      </c>
      <c r="R62" s="64">
        <v>2.7276000000000002E-2</v>
      </c>
      <c r="S62" s="71">
        <v>1.805299</v>
      </c>
      <c r="T62" s="63">
        <f t="shared" si="3"/>
        <v>2.1191369863013697E-2</v>
      </c>
      <c r="U62" s="64">
        <f t="shared" si="3"/>
        <v>1.6207550684931509E-5</v>
      </c>
      <c r="V62" s="64">
        <f t="shared" si="2"/>
        <v>4.1744712328767121E-2</v>
      </c>
      <c r="W62" s="64">
        <f t="shared" si="2"/>
        <v>1.053605205479452E-4</v>
      </c>
      <c r="X62" s="64">
        <f t="shared" si="2"/>
        <v>1.0219969863013698E-4</v>
      </c>
      <c r="Y62" s="64">
        <f t="shared" si="2"/>
        <v>7.472876712328767E-5</v>
      </c>
      <c r="Z62" s="65">
        <f t="shared" si="2"/>
        <v>4.9460246575342469E-3</v>
      </c>
    </row>
    <row r="63" spans="1:26" ht="30" x14ac:dyDescent="0.25">
      <c r="A63" s="7" t="s">
        <v>114</v>
      </c>
      <c r="B63" s="140">
        <v>34</v>
      </c>
      <c r="C63" s="140"/>
      <c r="D63" s="140">
        <v>34041</v>
      </c>
      <c r="E63" s="140" t="s">
        <v>56</v>
      </c>
      <c r="F63" s="140" t="s">
        <v>103</v>
      </c>
      <c r="G63" s="148">
        <v>2285002007</v>
      </c>
      <c r="H63" s="148" t="s">
        <v>98</v>
      </c>
      <c r="I63" s="148" t="s">
        <v>99</v>
      </c>
      <c r="J63" s="148" t="s">
        <v>100</v>
      </c>
      <c r="K63" s="148" t="s">
        <v>105</v>
      </c>
      <c r="L63" s="149" t="s">
        <v>102</v>
      </c>
      <c r="M63" s="63">
        <v>0.16305710000000001</v>
      </c>
      <c r="N63" s="64">
        <v>2.4199999999999999E-2</v>
      </c>
      <c r="O63" s="64">
        <v>39.153399999999998</v>
      </c>
      <c r="P63" s="64">
        <v>0.44593310000000003</v>
      </c>
      <c r="Q63" s="64">
        <v>0.43255510000000003</v>
      </c>
      <c r="R63" s="64">
        <v>6.6676720000000004E-3</v>
      </c>
      <c r="S63" s="71">
        <v>6.078476E-2</v>
      </c>
      <c r="T63" s="63">
        <f t="shared" si="3"/>
        <v>4.4673178082191783E-4</v>
      </c>
      <c r="U63" s="64">
        <f t="shared" si="3"/>
        <v>6.6301369863013698E-5</v>
      </c>
      <c r="V63" s="64">
        <f t="shared" si="2"/>
        <v>0.10726958904109589</v>
      </c>
      <c r="W63" s="64">
        <f t="shared" si="2"/>
        <v>1.2217345205479452E-3</v>
      </c>
      <c r="X63" s="64">
        <f t="shared" si="2"/>
        <v>1.1850824657534248E-3</v>
      </c>
      <c r="Y63" s="64">
        <f t="shared" si="2"/>
        <v>1.8267594520547945E-5</v>
      </c>
      <c r="Z63" s="65">
        <f t="shared" si="2"/>
        <v>1.6653358904109589E-4</v>
      </c>
    </row>
    <row r="64" spans="1:26" ht="30.75" thickBot="1" x14ac:dyDescent="0.3">
      <c r="A64" s="10" t="s">
        <v>114</v>
      </c>
      <c r="B64" s="11">
        <v>34</v>
      </c>
      <c r="C64" s="11"/>
      <c r="D64" s="11">
        <v>34041</v>
      </c>
      <c r="E64" s="11" t="s">
        <v>56</v>
      </c>
      <c r="F64" s="11" t="s">
        <v>103</v>
      </c>
      <c r="G64" s="150">
        <v>2285002009</v>
      </c>
      <c r="H64" s="150" t="s">
        <v>98</v>
      </c>
      <c r="I64" s="150" t="s">
        <v>99</v>
      </c>
      <c r="J64" s="150" t="s">
        <v>100</v>
      </c>
      <c r="K64" s="150" t="s">
        <v>106</v>
      </c>
      <c r="L64" s="151" t="s">
        <v>102</v>
      </c>
      <c r="M64" s="66">
        <v>1.8907700000000001</v>
      </c>
      <c r="N64" s="67">
        <v>5.1016579999999998E-4</v>
      </c>
      <c r="O64" s="67">
        <v>1.3140000000000001</v>
      </c>
      <c r="P64" s="67">
        <v>1.1459429999999999</v>
      </c>
      <c r="Q64" s="67">
        <v>1.1115489999999999</v>
      </c>
      <c r="R64" s="67">
        <v>5.7500990000000001E-4</v>
      </c>
      <c r="S64" s="72">
        <v>0.7048451</v>
      </c>
      <c r="T64" s="66">
        <f t="shared" si="3"/>
        <v>5.1801917808219182E-3</v>
      </c>
      <c r="U64" s="67">
        <f t="shared" si="3"/>
        <v>1.3977145205479451E-6</v>
      </c>
      <c r="V64" s="67">
        <f t="shared" si="2"/>
        <v>3.6000000000000003E-3</v>
      </c>
      <c r="W64" s="67">
        <f t="shared" si="2"/>
        <v>3.1395698630136983E-3</v>
      </c>
      <c r="X64" s="67">
        <f t="shared" si="2"/>
        <v>3.0453397260273968E-3</v>
      </c>
      <c r="Y64" s="67">
        <f t="shared" si="2"/>
        <v>1.5753695890410958E-6</v>
      </c>
      <c r="Z64" s="68">
        <f t="shared" si="2"/>
        <v>1.9310824657534247E-3</v>
      </c>
    </row>
    <row r="65" spans="1:26" ht="15.75" thickBot="1" x14ac:dyDescent="0.3">
      <c r="A65" s="73" t="s">
        <v>125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74">
        <f>SUM(M8:M64)</f>
        <v>832.59594276000018</v>
      </c>
      <c r="N65" s="75">
        <f t="shared" ref="N65:Z65" si="4">SUM(N8:N64)</f>
        <v>2.5901364065199997</v>
      </c>
      <c r="O65" s="75">
        <f t="shared" si="4"/>
        <v>6000.3371709999992</v>
      </c>
      <c r="P65" s="75">
        <f t="shared" si="4"/>
        <v>173.46168503799998</v>
      </c>
      <c r="Q65" s="75">
        <f t="shared" si="4"/>
        <v>168.25747744999995</v>
      </c>
      <c r="R65" s="75">
        <f t="shared" si="4"/>
        <v>2.9193222779599992</v>
      </c>
      <c r="S65" s="76">
        <f t="shared" si="4"/>
        <v>291.15158677299996</v>
      </c>
      <c r="T65" s="77">
        <f t="shared" si="4"/>
        <v>2.2810847746849316</v>
      </c>
      <c r="U65" s="78">
        <f t="shared" si="4"/>
        <v>7.0962641274520564E-3</v>
      </c>
      <c r="V65" s="78">
        <f t="shared" si="4"/>
        <v>16.439279920547943</v>
      </c>
      <c r="W65" s="78">
        <f t="shared" si="4"/>
        <v>0.47523749325479453</v>
      </c>
      <c r="X65" s="78">
        <f t="shared" si="4"/>
        <v>0.46097939027397267</v>
      </c>
      <c r="Y65" s="78">
        <f t="shared" si="4"/>
        <v>7.9981432272876705E-3</v>
      </c>
      <c r="Z65" s="79">
        <f t="shared" si="4"/>
        <v>0.79767558019999985</v>
      </c>
    </row>
    <row r="89" spans="16:16" x14ac:dyDescent="0.25">
      <c r="P89" s="138">
        <f>0.00809/7</f>
        <v>1.1557142857142857E-3</v>
      </c>
    </row>
    <row r="90" spans="16:16" x14ac:dyDescent="0.25">
      <c r="P90" s="138">
        <f>P89*3</f>
        <v>3.467142857142857E-3</v>
      </c>
    </row>
    <row r="91" spans="16:16" x14ac:dyDescent="0.25">
      <c r="P91" s="138">
        <f>1-P90</f>
        <v>0.99653285714285711</v>
      </c>
    </row>
  </sheetData>
  <mergeCells count="2">
    <mergeCell ref="T6:Z6"/>
    <mergeCell ref="M6:S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2B80-B3E8-4EDB-AE79-BDABDBAAD48C}">
  <dimension ref="A1:O406"/>
  <sheetViews>
    <sheetView workbookViewId="0">
      <selection activeCell="R9" sqref="R9"/>
    </sheetView>
  </sheetViews>
  <sheetFormatPr defaultRowHeight="15" x14ac:dyDescent="0.25"/>
  <cols>
    <col min="8" max="8" width="15.28515625" customWidth="1"/>
    <col min="15" max="15" width="16.7109375" customWidth="1"/>
  </cols>
  <sheetData>
    <row r="1" spans="1:15" x14ac:dyDescent="0.25">
      <c r="A1" s="139" t="s">
        <v>126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x14ac:dyDescent="0.25">
      <c r="A2" s="139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8"/>
      <c r="N2" s="138"/>
      <c r="O2" s="138"/>
    </row>
    <row r="3" spans="1:15" x14ac:dyDescent="0.25">
      <c r="A3" s="139" t="s">
        <v>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8"/>
      <c r="N3" s="138"/>
      <c r="O3" s="138"/>
    </row>
    <row r="4" spans="1:15" x14ac:dyDescent="0.25">
      <c r="A4" s="139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38"/>
      <c r="N4" s="138"/>
      <c r="O4" s="138"/>
    </row>
    <row r="5" spans="1:15" s="138" customFormat="1" x14ac:dyDescent="0.25">
      <c r="A5" s="139" t="s">
        <v>127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x14ac:dyDescent="0.25">
      <c r="A6" s="139" t="s">
        <v>128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38"/>
      <c r="N6" s="138"/>
      <c r="O6" s="138"/>
    </row>
    <row r="7" spans="1:15" x14ac:dyDescent="0.25">
      <c r="A7" s="138" t="s">
        <v>110</v>
      </c>
      <c r="B7" s="138" t="s">
        <v>111</v>
      </c>
      <c r="C7" s="138" t="s">
        <v>112</v>
      </c>
      <c r="D7" s="138" t="s">
        <v>129</v>
      </c>
      <c r="E7" s="138" t="s">
        <v>113</v>
      </c>
      <c r="F7" s="138" t="s">
        <v>90</v>
      </c>
      <c r="G7" s="138" t="s">
        <v>130</v>
      </c>
      <c r="H7" s="138" t="s">
        <v>131</v>
      </c>
      <c r="I7" s="138" t="s">
        <v>132</v>
      </c>
      <c r="J7" s="138" t="s">
        <v>133</v>
      </c>
      <c r="K7" s="138" t="s">
        <v>134</v>
      </c>
      <c r="L7" s="138" t="s">
        <v>135</v>
      </c>
      <c r="M7" s="138" t="s">
        <v>136</v>
      </c>
      <c r="N7" s="138" t="s">
        <v>137</v>
      </c>
      <c r="O7" s="138" t="s">
        <v>138</v>
      </c>
    </row>
    <row r="8" spans="1:15" x14ac:dyDescent="0.25">
      <c r="A8" s="138" t="s">
        <v>114</v>
      </c>
      <c r="B8" s="138">
        <v>34</v>
      </c>
      <c r="C8" s="138"/>
      <c r="D8" s="138">
        <v>34001</v>
      </c>
      <c r="E8" s="138" t="s">
        <v>115</v>
      </c>
      <c r="F8" s="138" t="s">
        <v>103</v>
      </c>
      <c r="G8" s="138"/>
      <c r="H8" s="138">
        <v>2285002009</v>
      </c>
      <c r="I8" s="138" t="s">
        <v>139</v>
      </c>
      <c r="J8" s="138" t="s">
        <v>140</v>
      </c>
      <c r="K8" s="138" t="s">
        <v>141</v>
      </c>
      <c r="L8" s="138" t="s">
        <v>142</v>
      </c>
      <c r="M8" s="138">
        <v>4.8807879999999998E-2</v>
      </c>
      <c r="N8" s="138" t="s">
        <v>143</v>
      </c>
      <c r="O8" s="138" t="s">
        <v>144</v>
      </c>
    </row>
    <row r="9" spans="1:15" x14ac:dyDescent="0.25">
      <c r="A9" s="138" t="s">
        <v>114</v>
      </c>
      <c r="B9" s="138">
        <v>34</v>
      </c>
      <c r="C9" s="138"/>
      <c r="D9" s="138">
        <v>34001</v>
      </c>
      <c r="E9" s="138" t="s">
        <v>115</v>
      </c>
      <c r="F9" s="138" t="s">
        <v>103</v>
      </c>
      <c r="G9" s="138"/>
      <c r="H9" s="138">
        <v>2285002009</v>
      </c>
      <c r="I9" s="138" t="s">
        <v>139</v>
      </c>
      <c r="J9" s="138" t="s">
        <v>140</v>
      </c>
      <c r="K9" s="138" t="s">
        <v>145</v>
      </c>
      <c r="L9" s="138" t="s">
        <v>146</v>
      </c>
      <c r="M9" s="138">
        <v>3.6791659999999999</v>
      </c>
      <c r="N9" s="138" t="s">
        <v>143</v>
      </c>
      <c r="O9" s="138" t="s">
        <v>144</v>
      </c>
    </row>
    <row r="10" spans="1:15" x14ac:dyDescent="0.25">
      <c r="A10" s="138" t="s">
        <v>114</v>
      </c>
      <c r="B10" s="138">
        <v>34</v>
      </c>
      <c r="C10" s="138"/>
      <c r="D10" s="138">
        <v>34005</v>
      </c>
      <c r="E10" s="138" t="s">
        <v>116</v>
      </c>
      <c r="F10" s="138" t="s">
        <v>103</v>
      </c>
      <c r="G10" s="138"/>
      <c r="H10" s="138">
        <v>2285002007</v>
      </c>
      <c r="I10" s="138" t="s">
        <v>139</v>
      </c>
      <c r="J10" s="138" t="s">
        <v>140</v>
      </c>
      <c r="K10" s="138" t="s">
        <v>147</v>
      </c>
      <c r="L10" s="138" t="s">
        <v>148</v>
      </c>
      <c r="M10" s="138">
        <v>0.28474660000000002</v>
      </c>
      <c r="N10" s="138" t="s">
        <v>143</v>
      </c>
      <c r="O10" s="138" t="s">
        <v>144</v>
      </c>
    </row>
    <row r="11" spans="1:15" x14ac:dyDescent="0.25">
      <c r="A11" s="138" t="s">
        <v>114</v>
      </c>
      <c r="B11" s="138">
        <v>34</v>
      </c>
      <c r="C11" s="138"/>
      <c r="D11" s="138">
        <v>34007</v>
      </c>
      <c r="E11" s="138" t="s">
        <v>117</v>
      </c>
      <c r="F11" s="138" t="s">
        <v>103</v>
      </c>
      <c r="G11" s="138"/>
      <c r="H11" s="138">
        <v>2285002007</v>
      </c>
      <c r="I11" s="138" t="s">
        <v>139</v>
      </c>
      <c r="J11" s="138" t="s">
        <v>140</v>
      </c>
      <c r="K11" s="138" t="s">
        <v>145</v>
      </c>
      <c r="L11" s="138" t="s">
        <v>146</v>
      </c>
      <c r="M11" s="138">
        <v>0.89209360000000004</v>
      </c>
      <c r="N11" s="138" t="s">
        <v>143</v>
      </c>
      <c r="O11" s="138" t="s">
        <v>144</v>
      </c>
    </row>
    <row r="12" spans="1:15" x14ac:dyDescent="0.25">
      <c r="A12" s="138" t="s">
        <v>114</v>
      </c>
      <c r="B12" s="138">
        <v>34</v>
      </c>
      <c r="C12" s="138"/>
      <c r="D12" s="138">
        <v>34011</v>
      </c>
      <c r="E12" s="138" t="s">
        <v>119</v>
      </c>
      <c r="F12" s="138" t="s">
        <v>103</v>
      </c>
      <c r="G12" s="138"/>
      <c r="H12" s="138">
        <v>2285002007</v>
      </c>
      <c r="I12" s="138" t="s">
        <v>139</v>
      </c>
      <c r="J12" s="138" t="s">
        <v>140</v>
      </c>
      <c r="K12" s="138" t="s">
        <v>147</v>
      </c>
      <c r="L12" s="138" t="s">
        <v>148</v>
      </c>
      <c r="M12" s="138">
        <v>1.293291</v>
      </c>
      <c r="N12" s="138" t="s">
        <v>143</v>
      </c>
      <c r="O12" s="138" t="s">
        <v>144</v>
      </c>
    </row>
    <row r="13" spans="1:15" x14ac:dyDescent="0.25">
      <c r="A13" s="138" t="s">
        <v>114</v>
      </c>
      <c r="B13" s="138">
        <v>34</v>
      </c>
      <c r="C13" s="138"/>
      <c r="D13" s="138">
        <v>34013</v>
      </c>
      <c r="E13" s="138" t="s">
        <v>36</v>
      </c>
      <c r="F13" s="138" t="s">
        <v>103</v>
      </c>
      <c r="G13" s="138"/>
      <c r="H13" s="138">
        <v>2285002007</v>
      </c>
      <c r="I13" s="138" t="s">
        <v>139</v>
      </c>
      <c r="J13" s="138" t="s">
        <v>140</v>
      </c>
      <c r="K13" s="138" t="s">
        <v>149</v>
      </c>
      <c r="L13" s="138" t="s">
        <v>150</v>
      </c>
      <c r="M13" s="138">
        <v>0.72682049999999998</v>
      </c>
      <c r="N13" s="138" t="s">
        <v>143</v>
      </c>
      <c r="O13" s="138" t="s">
        <v>144</v>
      </c>
    </row>
    <row r="14" spans="1:15" x14ac:dyDescent="0.25">
      <c r="A14" s="138" t="s">
        <v>114</v>
      </c>
      <c r="B14" s="138">
        <v>34</v>
      </c>
      <c r="C14" s="138"/>
      <c r="D14" s="138">
        <v>34013</v>
      </c>
      <c r="E14" s="138" t="s">
        <v>36</v>
      </c>
      <c r="F14" s="138" t="s">
        <v>103</v>
      </c>
      <c r="G14" s="138"/>
      <c r="H14" s="138">
        <v>2285002009</v>
      </c>
      <c r="I14" s="138" t="s">
        <v>139</v>
      </c>
      <c r="J14" s="138" t="s">
        <v>140</v>
      </c>
      <c r="K14" s="138" t="s">
        <v>149</v>
      </c>
      <c r="L14" s="138" t="s">
        <v>150</v>
      </c>
      <c r="M14" s="138">
        <v>8.2432719999999993</v>
      </c>
      <c r="N14" s="138" t="s">
        <v>143</v>
      </c>
      <c r="O14" s="138" t="s">
        <v>144</v>
      </c>
    </row>
    <row r="15" spans="1:15" x14ac:dyDescent="0.25">
      <c r="A15" s="138" t="s">
        <v>114</v>
      </c>
      <c r="B15" s="138">
        <v>34</v>
      </c>
      <c r="C15" s="138"/>
      <c r="D15" s="138">
        <v>34015</v>
      </c>
      <c r="E15" s="138" t="s">
        <v>120</v>
      </c>
      <c r="F15" s="138" t="s">
        <v>103</v>
      </c>
      <c r="G15" s="138"/>
      <c r="H15" s="138">
        <v>2285002007</v>
      </c>
      <c r="I15" s="138" t="s">
        <v>139</v>
      </c>
      <c r="J15" s="138" t="s">
        <v>140</v>
      </c>
      <c r="K15" s="138" t="s">
        <v>151</v>
      </c>
      <c r="L15" s="138" t="s">
        <v>152</v>
      </c>
      <c r="M15" s="138">
        <v>2.9522139999999999E-2</v>
      </c>
      <c r="N15" s="138" t="s">
        <v>143</v>
      </c>
      <c r="O15" s="138" t="s">
        <v>144</v>
      </c>
    </row>
    <row r="16" spans="1:15" x14ac:dyDescent="0.25">
      <c r="A16" s="138" t="s">
        <v>114</v>
      </c>
      <c r="B16" s="138">
        <v>34</v>
      </c>
      <c r="C16" s="138"/>
      <c r="D16" s="138">
        <v>34017</v>
      </c>
      <c r="E16" s="138" t="s">
        <v>38</v>
      </c>
      <c r="F16" s="138" t="s">
        <v>103</v>
      </c>
      <c r="G16" s="138"/>
      <c r="H16" s="138">
        <v>2285002007</v>
      </c>
      <c r="I16" s="138" t="s">
        <v>139</v>
      </c>
      <c r="J16" s="138" t="s">
        <v>140</v>
      </c>
      <c r="K16" s="138" t="s">
        <v>145</v>
      </c>
      <c r="L16" s="138" t="s">
        <v>146</v>
      </c>
      <c r="M16" s="138">
        <v>0.98668199999999995</v>
      </c>
      <c r="N16" s="138" t="s">
        <v>143</v>
      </c>
      <c r="O16" s="138" t="s">
        <v>144</v>
      </c>
    </row>
    <row r="17" spans="1:15" x14ac:dyDescent="0.25">
      <c r="A17" s="138" t="s">
        <v>114</v>
      </c>
      <c r="B17" s="138">
        <v>34</v>
      </c>
      <c r="C17" s="138"/>
      <c r="D17" s="138">
        <v>34017</v>
      </c>
      <c r="E17" s="138" t="s">
        <v>38</v>
      </c>
      <c r="F17" s="138" t="s">
        <v>103</v>
      </c>
      <c r="G17" s="138"/>
      <c r="H17" s="138">
        <v>2285002007</v>
      </c>
      <c r="I17" s="138" t="s">
        <v>139</v>
      </c>
      <c r="J17" s="138" t="s">
        <v>140</v>
      </c>
      <c r="K17" s="138" t="s">
        <v>147</v>
      </c>
      <c r="L17" s="138" t="s">
        <v>148</v>
      </c>
      <c r="M17" s="138">
        <v>0.95708150000000003</v>
      </c>
      <c r="N17" s="138" t="s">
        <v>143</v>
      </c>
      <c r="O17" s="138" t="s">
        <v>144</v>
      </c>
    </row>
    <row r="18" spans="1:15" x14ac:dyDescent="0.25">
      <c r="A18" s="138" t="s">
        <v>114</v>
      </c>
      <c r="B18" s="138">
        <v>34</v>
      </c>
      <c r="C18" s="138"/>
      <c r="D18" s="138">
        <v>34017</v>
      </c>
      <c r="E18" s="138" t="s">
        <v>38</v>
      </c>
      <c r="F18" s="138" t="s">
        <v>103</v>
      </c>
      <c r="G18" s="138"/>
      <c r="H18" s="138">
        <v>2285002007</v>
      </c>
      <c r="I18" s="138" t="s">
        <v>139</v>
      </c>
      <c r="J18" s="138" t="s">
        <v>140</v>
      </c>
      <c r="K18" s="138" t="s">
        <v>149</v>
      </c>
      <c r="L18" s="138" t="s">
        <v>150</v>
      </c>
      <c r="M18" s="138">
        <v>1.5594190000000001</v>
      </c>
      <c r="N18" s="138" t="s">
        <v>143</v>
      </c>
      <c r="O18" s="138" t="s">
        <v>144</v>
      </c>
    </row>
    <row r="19" spans="1:15" x14ac:dyDescent="0.25">
      <c r="A19" s="138" t="s">
        <v>114</v>
      </c>
      <c r="B19" s="138">
        <v>34</v>
      </c>
      <c r="C19" s="138"/>
      <c r="D19" s="138">
        <v>34021</v>
      </c>
      <c r="E19" s="138" t="s">
        <v>121</v>
      </c>
      <c r="F19" s="138" t="s">
        <v>103</v>
      </c>
      <c r="G19" s="138"/>
      <c r="H19" s="138">
        <v>2285002007</v>
      </c>
      <c r="I19" s="138" t="s">
        <v>139</v>
      </c>
      <c r="J19" s="138" t="s">
        <v>140</v>
      </c>
      <c r="K19" s="138" t="s">
        <v>153</v>
      </c>
      <c r="L19" s="138" t="s">
        <v>154</v>
      </c>
      <c r="M19" s="138">
        <v>0.35924970000000001</v>
      </c>
      <c r="N19" s="138" t="s">
        <v>143</v>
      </c>
      <c r="O19" s="138" t="s">
        <v>144</v>
      </c>
    </row>
    <row r="20" spans="1:15" x14ac:dyDescent="0.25">
      <c r="A20" s="138" t="s">
        <v>114</v>
      </c>
      <c r="B20" s="138">
        <v>34</v>
      </c>
      <c r="C20" s="138"/>
      <c r="D20" s="138">
        <v>34021</v>
      </c>
      <c r="E20" s="138" t="s">
        <v>121</v>
      </c>
      <c r="F20" s="138" t="s">
        <v>103</v>
      </c>
      <c r="G20" s="138"/>
      <c r="H20" s="138">
        <v>2285002009</v>
      </c>
      <c r="I20" s="138" t="s">
        <v>139</v>
      </c>
      <c r="J20" s="138" t="s">
        <v>140</v>
      </c>
      <c r="K20" s="138" t="s">
        <v>155</v>
      </c>
      <c r="L20" s="138" t="s">
        <v>156</v>
      </c>
      <c r="M20" s="138">
        <v>7.2972460000000003</v>
      </c>
      <c r="N20" s="138" t="s">
        <v>143</v>
      </c>
      <c r="O20" s="138" t="s">
        <v>144</v>
      </c>
    </row>
    <row r="21" spans="1:15" x14ac:dyDescent="0.25">
      <c r="A21" s="138" t="s">
        <v>114</v>
      </c>
      <c r="B21" s="138">
        <v>34</v>
      </c>
      <c r="C21" s="138"/>
      <c r="D21" s="138">
        <v>34023</v>
      </c>
      <c r="E21" s="138" t="s">
        <v>122</v>
      </c>
      <c r="F21" s="138" t="s">
        <v>103</v>
      </c>
      <c r="G21" s="138"/>
      <c r="H21" s="138">
        <v>2285002009</v>
      </c>
      <c r="I21" s="138" t="s">
        <v>139</v>
      </c>
      <c r="J21" s="138" t="s">
        <v>140</v>
      </c>
      <c r="K21" s="138" t="s">
        <v>141</v>
      </c>
      <c r="L21" s="138" t="s">
        <v>142</v>
      </c>
      <c r="M21" s="138">
        <v>8.6770890000000003E-2</v>
      </c>
      <c r="N21" s="138" t="s">
        <v>143</v>
      </c>
      <c r="O21" s="138" t="s">
        <v>144</v>
      </c>
    </row>
    <row r="22" spans="1:15" x14ac:dyDescent="0.25">
      <c r="A22" s="138" t="s">
        <v>114</v>
      </c>
      <c r="B22" s="138">
        <v>34</v>
      </c>
      <c r="C22" s="138"/>
      <c r="D22" s="138">
        <v>34023</v>
      </c>
      <c r="E22" s="138" t="s">
        <v>122</v>
      </c>
      <c r="F22" s="138" t="s">
        <v>103</v>
      </c>
      <c r="G22" s="138"/>
      <c r="H22" s="138">
        <v>2285002009</v>
      </c>
      <c r="I22" s="138" t="s">
        <v>139</v>
      </c>
      <c r="J22" s="138" t="s">
        <v>140</v>
      </c>
      <c r="K22" s="138" t="s">
        <v>145</v>
      </c>
      <c r="L22" s="138" t="s">
        <v>146</v>
      </c>
      <c r="M22" s="138">
        <v>6.5408390000000001</v>
      </c>
      <c r="N22" s="138" t="s">
        <v>143</v>
      </c>
      <c r="O22" s="138" t="s">
        <v>144</v>
      </c>
    </row>
    <row r="23" spans="1:15" x14ac:dyDescent="0.25">
      <c r="A23" s="138" t="s">
        <v>114</v>
      </c>
      <c r="B23" s="138">
        <v>34</v>
      </c>
      <c r="C23" s="138"/>
      <c r="D23" s="138">
        <v>34023</v>
      </c>
      <c r="E23" s="138" t="s">
        <v>122</v>
      </c>
      <c r="F23" s="138" t="s">
        <v>103</v>
      </c>
      <c r="G23" s="138"/>
      <c r="H23" s="138">
        <v>2285002009</v>
      </c>
      <c r="I23" s="138" t="s">
        <v>139</v>
      </c>
      <c r="J23" s="138" t="s">
        <v>140</v>
      </c>
      <c r="K23" s="138" t="s">
        <v>151</v>
      </c>
      <c r="L23" s="138" t="s">
        <v>152</v>
      </c>
      <c r="M23" s="138">
        <v>9.7799810000000001E-2</v>
      </c>
      <c r="N23" s="138" t="s">
        <v>143</v>
      </c>
      <c r="O23" s="138" t="s">
        <v>144</v>
      </c>
    </row>
    <row r="24" spans="1:15" x14ac:dyDescent="0.25">
      <c r="A24" s="138" t="s">
        <v>114</v>
      </c>
      <c r="B24" s="138">
        <v>34</v>
      </c>
      <c r="C24" s="138"/>
      <c r="D24" s="138">
        <v>34023</v>
      </c>
      <c r="E24" s="138" t="s">
        <v>122</v>
      </c>
      <c r="F24" s="138" t="s">
        <v>103</v>
      </c>
      <c r="G24" s="138"/>
      <c r="H24" s="138">
        <v>2285002009</v>
      </c>
      <c r="I24" s="138" t="s">
        <v>139</v>
      </c>
      <c r="J24" s="138" t="s">
        <v>140</v>
      </c>
      <c r="K24" s="138" t="s">
        <v>149</v>
      </c>
      <c r="L24" s="138" t="s">
        <v>150</v>
      </c>
      <c r="M24" s="138">
        <v>10.3385</v>
      </c>
      <c r="N24" s="138" t="s">
        <v>143</v>
      </c>
      <c r="O24" s="138" t="s">
        <v>144</v>
      </c>
    </row>
    <row r="25" spans="1:15" x14ac:dyDescent="0.25">
      <c r="A25" s="138" t="s">
        <v>114</v>
      </c>
      <c r="B25" s="138">
        <v>34</v>
      </c>
      <c r="C25" s="138"/>
      <c r="D25" s="138">
        <v>34025</v>
      </c>
      <c r="E25" s="138" t="s">
        <v>44</v>
      </c>
      <c r="F25" s="138" t="s">
        <v>103</v>
      </c>
      <c r="G25" s="138"/>
      <c r="H25" s="138">
        <v>2285002007</v>
      </c>
      <c r="I25" s="138" t="s">
        <v>139</v>
      </c>
      <c r="J25" s="138" t="s">
        <v>140</v>
      </c>
      <c r="K25" s="138" t="s">
        <v>145</v>
      </c>
      <c r="L25" s="138" t="s">
        <v>146</v>
      </c>
      <c r="M25" s="138">
        <v>0.17921090000000001</v>
      </c>
      <c r="N25" s="138" t="s">
        <v>143</v>
      </c>
      <c r="O25" s="138" t="s">
        <v>144</v>
      </c>
    </row>
    <row r="26" spans="1:15" x14ac:dyDescent="0.25">
      <c r="A26" s="138" t="s">
        <v>114</v>
      </c>
      <c r="B26" s="138">
        <v>34</v>
      </c>
      <c r="C26" s="138"/>
      <c r="D26" s="138">
        <v>34025</v>
      </c>
      <c r="E26" s="138" t="s">
        <v>44</v>
      </c>
      <c r="F26" s="138" t="s">
        <v>103</v>
      </c>
      <c r="G26" s="138"/>
      <c r="H26" s="138">
        <v>2285002009</v>
      </c>
      <c r="I26" s="138" t="s">
        <v>139</v>
      </c>
      <c r="J26" s="138" t="s">
        <v>140</v>
      </c>
      <c r="K26" s="138" t="s">
        <v>151</v>
      </c>
      <c r="L26" s="138" t="s">
        <v>152</v>
      </c>
      <c r="M26" s="138">
        <v>0.2468494</v>
      </c>
      <c r="N26" s="138" t="s">
        <v>143</v>
      </c>
      <c r="O26" s="138" t="s">
        <v>144</v>
      </c>
    </row>
    <row r="27" spans="1:15" x14ac:dyDescent="0.25">
      <c r="A27" s="138" t="s">
        <v>114</v>
      </c>
      <c r="B27" s="138">
        <v>34</v>
      </c>
      <c r="C27" s="138"/>
      <c r="D27" s="138">
        <v>34027</v>
      </c>
      <c r="E27" s="138" t="s">
        <v>46</v>
      </c>
      <c r="F27" s="138" t="s">
        <v>103</v>
      </c>
      <c r="G27" s="138"/>
      <c r="H27" s="138">
        <v>2285002009</v>
      </c>
      <c r="I27" s="138" t="s">
        <v>139</v>
      </c>
      <c r="J27" s="138" t="s">
        <v>140</v>
      </c>
      <c r="K27" s="138" t="s">
        <v>147</v>
      </c>
      <c r="L27" s="138" t="s">
        <v>148</v>
      </c>
      <c r="M27" s="138">
        <v>8.5859489999999994</v>
      </c>
      <c r="N27" s="138" t="s">
        <v>143</v>
      </c>
      <c r="O27" s="138" t="s">
        <v>144</v>
      </c>
    </row>
    <row r="28" spans="1:15" x14ac:dyDescent="0.25">
      <c r="A28" s="138" t="s">
        <v>114</v>
      </c>
      <c r="B28" s="138">
        <v>34</v>
      </c>
      <c r="C28" s="138"/>
      <c r="D28" s="138">
        <v>34029</v>
      </c>
      <c r="E28" s="138" t="s">
        <v>123</v>
      </c>
      <c r="F28" s="138" t="s">
        <v>103</v>
      </c>
      <c r="G28" s="138"/>
      <c r="H28" s="138">
        <v>2285002007</v>
      </c>
      <c r="I28" s="138" t="s">
        <v>139</v>
      </c>
      <c r="J28" s="138" t="s">
        <v>140</v>
      </c>
      <c r="K28" s="138" t="s">
        <v>151</v>
      </c>
      <c r="L28" s="138" t="s">
        <v>152</v>
      </c>
      <c r="M28" s="138">
        <v>3.664036E-5</v>
      </c>
      <c r="N28" s="138" t="s">
        <v>143</v>
      </c>
      <c r="O28" s="138" t="s">
        <v>144</v>
      </c>
    </row>
    <row r="29" spans="1:15" x14ac:dyDescent="0.25">
      <c r="A29" s="138" t="s">
        <v>114</v>
      </c>
      <c r="B29" s="138">
        <v>34</v>
      </c>
      <c r="C29" s="138"/>
      <c r="D29" s="138">
        <v>34029</v>
      </c>
      <c r="E29" s="138" t="s">
        <v>123</v>
      </c>
      <c r="F29" s="138" t="s">
        <v>103</v>
      </c>
      <c r="G29" s="138"/>
      <c r="H29" s="138">
        <v>2285002009</v>
      </c>
      <c r="I29" s="138" t="s">
        <v>139</v>
      </c>
      <c r="J29" s="138" t="s">
        <v>140</v>
      </c>
      <c r="K29" s="138" t="s">
        <v>141</v>
      </c>
      <c r="L29" s="138" t="s">
        <v>142</v>
      </c>
      <c r="M29" s="138">
        <v>9.0392819999999992E-3</v>
      </c>
      <c r="N29" s="138" t="s">
        <v>143</v>
      </c>
      <c r="O29" s="138" t="s">
        <v>144</v>
      </c>
    </row>
    <row r="30" spans="1:15" x14ac:dyDescent="0.25">
      <c r="A30" s="138" t="s">
        <v>114</v>
      </c>
      <c r="B30" s="138">
        <v>34</v>
      </c>
      <c r="C30" s="138"/>
      <c r="D30" s="138">
        <v>34031</v>
      </c>
      <c r="E30" s="138" t="s">
        <v>48</v>
      </c>
      <c r="F30" s="138" t="s">
        <v>103</v>
      </c>
      <c r="G30" s="138"/>
      <c r="H30" s="138">
        <v>2285002007</v>
      </c>
      <c r="I30" s="138" t="s">
        <v>139</v>
      </c>
      <c r="J30" s="138" t="s">
        <v>140</v>
      </c>
      <c r="K30" s="138" t="s">
        <v>141</v>
      </c>
      <c r="L30" s="138" t="s">
        <v>142</v>
      </c>
      <c r="M30" s="138">
        <v>5.5148590000000004E-3</v>
      </c>
      <c r="N30" s="138" t="s">
        <v>143</v>
      </c>
      <c r="O30" s="138" t="s">
        <v>144</v>
      </c>
    </row>
    <row r="31" spans="1:15" x14ac:dyDescent="0.25">
      <c r="A31" s="138" t="s">
        <v>114</v>
      </c>
      <c r="B31" s="138">
        <v>34</v>
      </c>
      <c r="C31" s="138"/>
      <c r="D31" s="138">
        <v>34033</v>
      </c>
      <c r="E31" s="138" t="s">
        <v>124</v>
      </c>
      <c r="F31" s="138" t="s">
        <v>103</v>
      </c>
      <c r="G31" s="138"/>
      <c r="H31" s="138">
        <v>2285002007</v>
      </c>
      <c r="I31" s="138" t="s">
        <v>139</v>
      </c>
      <c r="J31" s="138" t="s">
        <v>140</v>
      </c>
      <c r="K31" s="138" t="s">
        <v>145</v>
      </c>
      <c r="L31" s="138" t="s">
        <v>146</v>
      </c>
      <c r="M31" s="138">
        <v>1.259695</v>
      </c>
      <c r="N31" s="138" t="s">
        <v>143</v>
      </c>
      <c r="O31" s="138" t="s">
        <v>144</v>
      </c>
    </row>
    <row r="32" spans="1:15" x14ac:dyDescent="0.25">
      <c r="A32" s="138" t="s">
        <v>114</v>
      </c>
      <c r="B32" s="138">
        <v>34</v>
      </c>
      <c r="C32" s="138"/>
      <c r="D32" s="138">
        <v>34033</v>
      </c>
      <c r="E32" s="138" t="s">
        <v>124</v>
      </c>
      <c r="F32" s="138" t="s">
        <v>103</v>
      </c>
      <c r="G32" s="138"/>
      <c r="H32" s="138">
        <v>2285002007</v>
      </c>
      <c r="I32" s="138" t="s">
        <v>139</v>
      </c>
      <c r="J32" s="138" t="s">
        <v>140</v>
      </c>
      <c r="K32" s="138" t="s">
        <v>147</v>
      </c>
      <c r="L32" s="138" t="s">
        <v>148</v>
      </c>
      <c r="M32" s="138">
        <v>1.2219040000000001</v>
      </c>
      <c r="N32" s="138" t="s">
        <v>143</v>
      </c>
      <c r="O32" s="138" t="s">
        <v>144</v>
      </c>
    </row>
    <row r="33" spans="1:15" x14ac:dyDescent="0.25">
      <c r="A33" s="138" t="s">
        <v>114</v>
      </c>
      <c r="B33" s="138">
        <v>34</v>
      </c>
      <c r="C33" s="138"/>
      <c r="D33" s="138">
        <v>34033</v>
      </c>
      <c r="E33" s="138" t="s">
        <v>124</v>
      </c>
      <c r="F33" s="138" t="s">
        <v>103</v>
      </c>
      <c r="G33" s="138"/>
      <c r="H33" s="138">
        <v>2285002007</v>
      </c>
      <c r="I33" s="138" t="s">
        <v>139</v>
      </c>
      <c r="J33" s="138" t="s">
        <v>140</v>
      </c>
      <c r="K33" s="138" t="s">
        <v>149</v>
      </c>
      <c r="L33" s="138" t="s">
        <v>150</v>
      </c>
      <c r="M33" s="138">
        <v>1.9910080000000001</v>
      </c>
      <c r="N33" s="138" t="s">
        <v>143</v>
      </c>
      <c r="O33" s="138" t="s">
        <v>144</v>
      </c>
    </row>
    <row r="34" spans="1:15" x14ac:dyDescent="0.25">
      <c r="A34" s="138" t="s">
        <v>114</v>
      </c>
      <c r="B34" s="138">
        <v>34</v>
      </c>
      <c r="C34" s="138"/>
      <c r="D34" s="138">
        <v>34035</v>
      </c>
      <c r="E34" s="138" t="s">
        <v>50</v>
      </c>
      <c r="F34" s="138" t="s">
        <v>103</v>
      </c>
      <c r="G34" s="138"/>
      <c r="H34" s="138">
        <v>2285002009</v>
      </c>
      <c r="I34" s="138" t="s">
        <v>139</v>
      </c>
      <c r="J34" s="138" t="s">
        <v>140</v>
      </c>
      <c r="K34" s="138" t="s">
        <v>151</v>
      </c>
      <c r="L34" s="138" t="s">
        <v>152</v>
      </c>
      <c r="M34" s="138">
        <v>9.9939219999999995E-2</v>
      </c>
      <c r="N34" s="138" t="s">
        <v>143</v>
      </c>
      <c r="O34" s="138" t="s">
        <v>144</v>
      </c>
    </row>
    <row r="35" spans="1:15" x14ac:dyDescent="0.25">
      <c r="A35" s="138" t="s">
        <v>114</v>
      </c>
      <c r="B35" s="138">
        <v>34</v>
      </c>
      <c r="C35" s="138"/>
      <c r="D35" s="138">
        <v>34037</v>
      </c>
      <c r="E35" s="138" t="s">
        <v>52</v>
      </c>
      <c r="F35" s="138" t="s">
        <v>103</v>
      </c>
      <c r="G35" s="138"/>
      <c r="H35" s="138">
        <v>2285002007</v>
      </c>
      <c r="I35" s="138" t="s">
        <v>139</v>
      </c>
      <c r="J35" s="138" t="s">
        <v>140</v>
      </c>
      <c r="K35" s="138" t="s">
        <v>151</v>
      </c>
      <c r="L35" s="138" t="s">
        <v>152</v>
      </c>
      <c r="M35" s="138">
        <v>1.1394319999999999E-2</v>
      </c>
      <c r="N35" s="138" t="s">
        <v>143</v>
      </c>
      <c r="O35" s="138" t="s">
        <v>144</v>
      </c>
    </row>
    <row r="36" spans="1:15" x14ac:dyDescent="0.25">
      <c r="A36" s="138" t="s">
        <v>114</v>
      </c>
      <c r="B36" s="138">
        <v>34</v>
      </c>
      <c r="C36" s="138"/>
      <c r="D36" s="138">
        <v>34039</v>
      </c>
      <c r="E36" s="138" t="s">
        <v>54</v>
      </c>
      <c r="F36" s="138" t="s">
        <v>103</v>
      </c>
      <c r="G36" s="138"/>
      <c r="H36" s="138">
        <v>2285002009</v>
      </c>
      <c r="I36" s="138" t="s">
        <v>139</v>
      </c>
      <c r="J36" s="138" t="s">
        <v>140</v>
      </c>
      <c r="K36" s="138" t="s">
        <v>151</v>
      </c>
      <c r="L36" s="138" t="s">
        <v>152</v>
      </c>
      <c r="M36" s="138">
        <v>0.1499173</v>
      </c>
      <c r="N36" s="138" t="s">
        <v>143</v>
      </c>
      <c r="O36" s="138" t="s">
        <v>144</v>
      </c>
    </row>
    <row r="37" spans="1:15" x14ac:dyDescent="0.25">
      <c r="A37" s="138" t="s">
        <v>114</v>
      </c>
      <c r="B37" s="138">
        <v>34</v>
      </c>
      <c r="C37" s="138"/>
      <c r="D37" s="138">
        <v>34039</v>
      </c>
      <c r="E37" s="138" t="s">
        <v>54</v>
      </c>
      <c r="F37" s="138" t="s">
        <v>103</v>
      </c>
      <c r="G37" s="138"/>
      <c r="H37" s="138">
        <v>2285002009</v>
      </c>
      <c r="I37" s="138" t="s">
        <v>139</v>
      </c>
      <c r="J37" s="138" t="s">
        <v>140</v>
      </c>
      <c r="K37" s="138" t="s">
        <v>149</v>
      </c>
      <c r="L37" s="138" t="s">
        <v>150</v>
      </c>
      <c r="M37" s="138">
        <v>15.84788</v>
      </c>
      <c r="N37" s="138" t="s">
        <v>143</v>
      </c>
      <c r="O37" s="138" t="s">
        <v>144</v>
      </c>
    </row>
    <row r="38" spans="1:15" x14ac:dyDescent="0.25">
      <c r="A38" s="138" t="s">
        <v>114</v>
      </c>
      <c r="B38" s="138">
        <v>34</v>
      </c>
      <c r="C38" s="138"/>
      <c r="D38" s="138">
        <v>34041</v>
      </c>
      <c r="E38" s="138" t="s">
        <v>56</v>
      </c>
      <c r="F38" s="138" t="s">
        <v>103</v>
      </c>
      <c r="G38" s="138"/>
      <c r="H38" s="138">
        <v>2285002007</v>
      </c>
      <c r="I38" s="138" t="s">
        <v>139</v>
      </c>
      <c r="J38" s="138" t="s">
        <v>140</v>
      </c>
      <c r="K38" s="138" t="s">
        <v>155</v>
      </c>
      <c r="L38" s="138" t="s">
        <v>156</v>
      </c>
      <c r="M38" s="138">
        <v>0.16305710000000001</v>
      </c>
      <c r="N38" s="138" t="s">
        <v>143</v>
      </c>
      <c r="O38" s="138" t="s">
        <v>144</v>
      </c>
    </row>
    <row r="39" spans="1:15" x14ac:dyDescent="0.25">
      <c r="A39" s="138" t="s">
        <v>114</v>
      </c>
      <c r="B39" s="138">
        <v>34</v>
      </c>
      <c r="C39" s="138"/>
      <c r="D39" s="138">
        <v>34041</v>
      </c>
      <c r="E39" s="138" t="s">
        <v>56</v>
      </c>
      <c r="F39" s="138" t="s">
        <v>103</v>
      </c>
      <c r="G39" s="138"/>
      <c r="H39" s="138">
        <v>2285002007</v>
      </c>
      <c r="I39" s="138" t="s">
        <v>139</v>
      </c>
      <c r="J39" s="138" t="s">
        <v>140</v>
      </c>
      <c r="K39" s="138" t="s">
        <v>149</v>
      </c>
      <c r="L39" s="138" t="s">
        <v>150</v>
      </c>
      <c r="M39" s="138">
        <v>6.078476E-2</v>
      </c>
      <c r="N39" s="138" t="s">
        <v>143</v>
      </c>
      <c r="O39" s="138" t="s">
        <v>144</v>
      </c>
    </row>
    <row r="40" spans="1:15" x14ac:dyDescent="0.25">
      <c r="A40" s="138" t="s">
        <v>114</v>
      </c>
      <c r="B40" s="138">
        <v>34</v>
      </c>
      <c r="C40" s="138"/>
      <c r="D40" s="138">
        <v>34041</v>
      </c>
      <c r="E40" s="138" t="s">
        <v>56</v>
      </c>
      <c r="F40" s="138" t="s">
        <v>103</v>
      </c>
      <c r="G40" s="138"/>
      <c r="H40" s="138">
        <v>2285002009</v>
      </c>
      <c r="I40" s="138" t="s">
        <v>139</v>
      </c>
      <c r="J40" s="138" t="s">
        <v>140</v>
      </c>
      <c r="K40" s="138" t="s">
        <v>151</v>
      </c>
      <c r="L40" s="138" t="s">
        <v>152</v>
      </c>
      <c r="M40" s="138">
        <v>6.6676720000000004E-3</v>
      </c>
      <c r="N40" s="138" t="s">
        <v>143</v>
      </c>
      <c r="O40" s="138" t="s">
        <v>144</v>
      </c>
    </row>
    <row r="41" spans="1:15" x14ac:dyDescent="0.25">
      <c r="A41" s="138" t="s">
        <v>114</v>
      </c>
      <c r="B41" s="138">
        <v>34</v>
      </c>
      <c r="C41" s="138"/>
      <c r="D41" s="138">
        <v>34041</v>
      </c>
      <c r="E41" s="138" t="s">
        <v>56</v>
      </c>
      <c r="F41" s="138" t="s">
        <v>103</v>
      </c>
      <c r="G41" s="138"/>
      <c r="H41" s="138">
        <v>2285002009</v>
      </c>
      <c r="I41" s="138" t="s">
        <v>139</v>
      </c>
      <c r="J41" s="138" t="s">
        <v>140</v>
      </c>
      <c r="K41" s="138" t="s">
        <v>149</v>
      </c>
      <c r="L41" s="138" t="s">
        <v>150</v>
      </c>
      <c r="M41" s="138">
        <v>0.7048451</v>
      </c>
      <c r="N41" s="138" t="s">
        <v>143</v>
      </c>
      <c r="O41" s="138" t="s">
        <v>144</v>
      </c>
    </row>
    <row r="42" spans="1:15" x14ac:dyDescent="0.25">
      <c r="A42" s="138" t="s">
        <v>114</v>
      </c>
      <c r="B42" s="138">
        <v>34</v>
      </c>
      <c r="C42" s="138"/>
      <c r="D42" s="138">
        <v>34003</v>
      </c>
      <c r="E42" s="138" t="s">
        <v>34</v>
      </c>
      <c r="F42" s="138" t="s">
        <v>103</v>
      </c>
      <c r="G42" s="138"/>
      <c r="H42" s="138">
        <v>2285002009</v>
      </c>
      <c r="I42" s="138" t="s">
        <v>139</v>
      </c>
      <c r="J42" s="138" t="s">
        <v>140</v>
      </c>
      <c r="K42" s="138" t="s">
        <v>147</v>
      </c>
      <c r="L42" s="138" t="s">
        <v>148</v>
      </c>
      <c r="M42" s="138">
        <v>26.031379999999999</v>
      </c>
      <c r="N42" s="138" t="s">
        <v>143</v>
      </c>
      <c r="O42" s="138" t="s">
        <v>144</v>
      </c>
    </row>
    <row r="43" spans="1:15" x14ac:dyDescent="0.25">
      <c r="A43" s="138" t="s">
        <v>114</v>
      </c>
      <c r="B43" s="138">
        <v>34</v>
      </c>
      <c r="C43" s="138"/>
      <c r="D43" s="138">
        <v>34003</v>
      </c>
      <c r="E43" s="138" t="s">
        <v>34</v>
      </c>
      <c r="F43" s="138" t="s">
        <v>97</v>
      </c>
      <c r="G43" s="138"/>
      <c r="H43" s="138">
        <v>28500201</v>
      </c>
      <c r="I43" s="138" t="s">
        <v>139</v>
      </c>
      <c r="J43" s="138" t="s">
        <v>140</v>
      </c>
      <c r="K43" s="138" t="s">
        <v>149</v>
      </c>
      <c r="L43" s="138" t="s">
        <v>150</v>
      </c>
      <c r="M43" s="138">
        <v>1.4465598</v>
      </c>
      <c r="N43" s="138" t="s">
        <v>143</v>
      </c>
      <c r="O43" s="138" t="s">
        <v>144</v>
      </c>
    </row>
    <row r="44" spans="1:15" x14ac:dyDescent="0.25">
      <c r="A44" s="138" t="s">
        <v>114</v>
      </c>
      <c r="B44" s="138">
        <v>34</v>
      </c>
      <c r="C44" s="138"/>
      <c r="D44" s="138">
        <v>34007</v>
      </c>
      <c r="E44" s="138" t="s">
        <v>117</v>
      </c>
      <c r="F44" s="138" t="s">
        <v>97</v>
      </c>
      <c r="G44" s="138"/>
      <c r="H44" s="138">
        <v>28500201</v>
      </c>
      <c r="I44" s="138" t="s">
        <v>139</v>
      </c>
      <c r="J44" s="138" t="s">
        <v>140</v>
      </c>
      <c r="K44" s="138" t="s">
        <v>153</v>
      </c>
      <c r="L44" s="138" t="s">
        <v>154</v>
      </c>
      <c r="M44" s="138">
        <v>72.607349999999997</v>
      </c>
      <c r="N44" s="138" t="s">
        <v>143</v>
      </c>
      <c r="O44" s="138" t="s">
        <v>144</v>
      </c>
    </row>
    <row r="45" spans="1:15" x14ac:dyDescent="0.25">
      <c r="A45" s="138" t="s">
        <v>114</v>
      </c>
      <c r="B45" s="138">
        <v>34</v>
      </c>
      <c r="C45" s="138"/>
      <c r="D45" s="138">
        <v>34015</v>
      </c>
      <c r="E45" s="138" t="s">
        <v>120</v>
      </c>
      <c r="F45" s="138" t="s">
        <v>97</v>
      </c>
      <c r="G45" s="138"/>
      <c r="H45" s="138">
        <v>28500201</v>
      </c>
      <c r="I45" s="138" t="s">
        <v>139</v>
      </c>
      <c r="J45" s="138" t="s">
        <v>140</v>
      </c>
      <c r="K45" s="138" t="s">
        <v>155</v>
      </c>
      <c r="L45" s="138" t="s">
        <v>156</v>
      </c>
      <c r="M45" s="138">
        <v>1.030748</v>
      </c>
      <c r="N45" s="138" t="s">
        <v>143</v>
      </c>
      <c r="O45" s="138" t="s">
        <v>144</v>
      </c>
    </row>
    <row r="46" spans="1:15" x14ac:dyDescent="0.25">
      <c r="A46" s="138" t="s">
        <v>114</v>
      </c>
      <c r="B46" s="138">
        <v>34</v>
      </c>
      <c r="C46" s="138"/>
      <c r="D46" s="138">
        <v>34011</v>
      </c>
      <c r="E46" s="138" t="s">
        <v>119</v>
      </c>
      <c r="F46" s="138" t="s">
        <v>97</v>
      </c>
      <c r="G46" s="138"/>
      <c r="H46" s="138">
        <v>28500201</v>
      </c>
      <c r="I46" s="138" t="s">
        <v>139</v>
      </c>
      <c r="J46" s="138" t="s">
        <v>140</v>
      </c>
      <c r="K46" s="138" t="s">
        <v>151</v>
      </c>
      <c r="L46" s="138" t="s">
        <v>152</v>
      </c>
      <c r="M46" s="138">
        <v>3.417691E-3</v>
      </c>
      <c r="N46" s="138" t="s">
        <v>143</v>
      </c>
      <c r="O46" s="138" t="s">
        <v>144</v>
      </c>
    </row>
    <row r="47" spans="1:15" x14ac:dyDescent="0.25">
      <c r="A47" s="138" t="s">
        <v>114</v>
      </c>
      <c r="B47" s="138">
        <v>34</v>
      </c>
      <c r="C47" s="138"/>
      <c r="D47" s="138">
        <v>34003</v>
      </c>
      <c r="E47" s="138" t="s">
        <v>34</v>
      </c>
      <c r="F47" s="138" t="s">
        <v>103</v>
      </c>
      <c r="G47" s="138"/>
      <c r="H47" s="138">
        <v>2285002006</v>
      </c>
      <c r="I47" s="138" t="s">
        <v>139</v>
      </c>
      <c r="J47" s="138" t="s">
        <v>140</v>
      </c>
      <c r="K47" s="138" t="s">
        <v>155</v>
      </c>
      <c r="L47" s="138" t="s">
        <v>156</v>
      </c>
      <c r="M47" s="138">
        <v>27.304690000000001</v>
      </c>
      <c r="N47" s="138" t="s">
        <v>143</v>
      </c>
      <c r="O47" s="138" t="s">
        <v>144</v>
      </c>
    </row>
    <row r="48" spans="1:15" x14ac:dyDescent="0.25">
      <c r="A48" s="138" t="s">
        <v>114</v>
      </c>
      <c r="B48" s="138">
        <v>34</v>
      </c>
      <c r="C48" s="138"/>
      <c r="D48" s="138">
        <v>34013</v>
      </c>
      <c r="E48" s="138" t="s">
        <v>36</v>
      </c>
      <c r="F48" s="138" t="s">
        <v>103</v>
      </c>
      <c r="G48" s="138"/>
      <c r="H48" s="138">
        <v>2285002006</v>
      </c>
      <c r="I48" s="138" t="s">
        <v>139</v>
      </c>
      <c r="J48" s="138" t="s">
        <v>140</v>
      </c>
      <c r="K48" s="138" t="s">
        <v>153</v>
      </c>
      <c r="L48" s="138" t="s">
        <v>154</v>
      </c>
      <c r="M48" s="138">
        <v>52.034550000000003</v>
      </c>
      <c r="N48" s="138" t="s">
        <v>143</v>
      </c>
      <c r="O48" s="138" t="s">
        <v>144</v>
      </c>
    </row>
    <row r="49" spans="1:15" x14ac:dyDescent="0.25">
      <c r="A49" s="138" t="s">
        <v>114</v>
      </c>
      <c r="B49" s="138">
        <v>34</v>
      </c>
      <c r="C49" s="138"/>
      <c r="D49" s="138">
        <v>34017</v>
      </c>
      <c r="E49" s="138" t="s">
        <v>38</v>
      </c>
      <c r="F49" s="138" t="s">
        <v>103</v>
      </c>
      <c r="G49" s="138"/>
      <c r="H49" s="138">
        <v>2285002006</v>
      </c>
      <c r="I49" s="138" t="s">
        <v>139</v>
      </c>
      <c r="J49" s="138" t="s">
        <v>140</v>
      </c>
      <c r="K49" s="138" t="s">
        <v>141</v>
      </c>
      <c r="L49" s="138" t="s">
        <v>142</v>
      </c>
      <c r="M49" s="138">
        <v>7.6054999999999998E-2</v>
      </c>
      <c r="N49" s="138" t="s">
        <v>143</v>
      </c>
      <c r="O49" s="138" t="s">
        <v>144</v>
      </c>
    </row>
    <row r="50" spans="1:15" x14ac:dyDescent="0.25">
      <c r="A50" s="138" t="s">
        <v>114</v>
      </c>
      <c r="B50" s="138">
        <v>34</v>
      </c>
      <c r="C50" s="138"/>
      <c r="D50" s="138">
        <v>34019</v>
      </c>
      <c r="E50" s="138" t="s">
        <v>40</v>
      </c>
      <c r="F50" s="138" t="s">
        <v>103</v>
      </c>
      <c r="G50" s="138"/>
      <c r="H50" s="138">
        <v>2285002006</v>
      </c>
      <c r="I50" s="138" t="s">
        <v>139</v>
      </c>
      <c r="J50" s="138" t="s">
        <v>140</v>
      </c>
      <c r="K50" s="138" t="s">
        <v>151</v>
      </c>
      <c r="L50" s="138" t="s">
        <v>152</v>
      </c>
      <c r="M50" s="138">
        <v>8.8357000000000005E-2</v>
      </c>
      <c r="N50" s="138" t="s">
        <v>143</v>
      </c>
      <c r="O50" s="138" t="s">
        <v>144</v>
      </c>
    </row>
    <row r="51" spans="1:15" x14ac:dyDescent="0.25">
      <c r="A51" s="138" t="s">
        <v>114</v>
      </c>
      <c r="B51" s="138">
        <v>34</v>
      </c>
      <c r="C51" s="138"/>
      <c r="D51" s="138">
        <v>34035</v>
      </c>
      <c r="E51" s="138" t="s">
        <v>50</v>
      </c>
      <c r="F51" s="138" t="s">
        <v>103</v>
      </c>
      <c r="G51" s="138"/>
      <c r="H51" s="138">
        <v>2285002006</v>
      </c>
      <c r="I51" s="138" t="s">
        <v>139</v>
      </c>
      <c r="J51" s="138" t="s">
        <v>140</v>
      </c>
      <c r="K51" s="138" t="s">
        <v>145</v>
      </c>
      <c r="L51" s="138" t="s">
        <v>146</v>
      </c>
      <c r="M51" s="138">
        <v>3.9337559999999998</v>
      </c>
      <c r="N51" s="138" t="s">
        <v>143</v>
      </c>
      <c r="O51" s="138" t="s">
        <v>144</v>
      </c>
    </row>
    <row r="52" spans="1:15" x14ac:dyDescent="0.25">
      <c r="A52" s="138" t="s">
        <v>114</v>
      </c>
      <c r="B52" s="138">
        <v>34</v>
      </c>
      <c r="C52" s="138"/>
      <c r="D52" s="138">
        <v>34039</v>
      </c>
      <c r="E52" s="138" t="s">
        <v>54</v>
      </c>
      <c r="F52" s="138" t="s">
        <v>103</v>
      </c>
      <c r="G52" s="138"/>
      <c r="H52" s="138">
        <v>2285002006</v>
      </c>
      <c r="I52" s="138" t="s">
        <v>139</v>
      </c>
      <c r="J52" s="138" t="s">
        <v>140</v>
      </c>
      <c r="K52" s="138" t="s">
        <v>153</v>
      </c>
      <c r="L52" s="138" t="s">
        <v>154</v>
      </c>
      <c r="M52" s="138">
        <v>92.919280000000001</v>
      </c>
      <c r="N52" s="138" t="s">
        <v>143</v>
      </c>
      <c r="O52" s="138" t="s">
        <v>144</v>
      </c>
    </row>
    <row r="53" spans="1:15" x14ac:dyDescent="0.25">
      <c r="A53" s="138" t="s">
        <v>114</v>
      </c>
      <c r="B53" s="138">
        <v>34</v>
      </c>
      <c r="C53" s="138"/>
      <c r="D53" s="138">
        <v>34039</v>
      </c>
      <c r="E53" s="138" t="s">
        <v>54</v>
      </c>
      <c r="F53" s="138" t="s">
        <v>103</v>
      </c>
      <c r="G53" s="138"/>
      <c r="H53" s="138">
        <v>2285002006</v>
      </c>
      <c r="I53" s="138" t="s">
        <v>139</v>
      </c>
      <c r="J53" s="138" t="s">
        <v>140</v>
      </c>
      <c r="K53" s="138" t="s">
        <v>145</v>
      </c>
      <c r="L53" s="138" t="s">
        <v>146</v>
      </c>
      <c r="M53" s="138">
        <v>2.7195640000000001</v>
      </c>
      <c r="N53" s="138" t="s">
        <v>143</v>
      </c>
      <c r="O53" s="138" t="s">
        <v>144</v>
      </c>
    </row>
    <row r="54" spans="1:15" x14ac:dyDescent="0.25">
      <c r="A54" s="138" t="s">
        <v>114</v>
      </c>
      <c r="B54" s="138">
        <v>34</v>
      </c>
      <c r="C54" s="138"/>
      <c r="D54" s="138">
        <v>34041</v>
      </c>
      <c r="E54" s="138" t="s">
        <v>56</v>
      </c>
      <c r="F54" s="138" t="s">
        <v>103</v>
      </c>
      <c r="G54" s="138"/>
      <c r="H54" s="138">
        <v>2285002006</v>
      </c>
      <c r="I54" s="138" t="s">
        <v>139</v>
      </c>
      <c r="J54" s="138" t="s">
        <v>140</v>
      </c>
      <c r="K54" s="138" t="s">
        <v>153</v>
      </c>
      <c r="L54" s="138" t="s">
        <v>154</v>
      </c>
      <c r="M54" s="138">
        <v>39.153399999999998</v>
      </c>
      <c r="N54" s="138" t="s">
        <v>143</v>
      </c>
      <c r="O54" s="138" t="s">
        <v>144</v>
      </c>
    </row>
    <row r="55" spans="1:15" x14ac:dyDescent="0.25">
      <c r="A55" s="138" t="s">
        <v>114</v>
      </c>
      <c r="B55" s="138">
        <v>34</v>
      </c>
      <c r="C55" s="138"/>
      <c r="D55" s="138">
        <v>34001</v>
      </c>
      <c r="E55" s="138" t="s">
        <v>115</v>
      </c>
      <c r="F55" s="138" t="s">
        <v>103</v>
      </c>
      <c r="G55" s="138"/>
      <c r="H55" s="138">
        <v>2285002007</v>
      </c>
      <c r="I55" s="138" t="s">
        <v>139</v>
      </c>
      <c r="J55" s="138" t="s">
        <v>140</v>
      </c>
      <c r="K55" s="138" t="s">
        <v>153</v>
      </c>
      <c r="L55" s="138" t="s">
        <v>154</v>
      </c>
      <c r="M55" s="138">
        <v>5.6207960000000003</v>
      </c>
      <c r="N55" s="138" t="s">
        <v>143</v>
      </c>
      <c r="O55" s="138" t="s">
        <v>144</v>
      </c>
    </row>
    <row r="56" spans="1:15" x14ac:dyDescent="0.25">
      <c r="A56" s="138" t="s">
        <v>114</v>
      </c>
      <c r="B56" s="138">
        <v>34</v>
      </c>
      <c r="C56" s="138"/>
      <c r="D56" s="138">
        <v>34001</v>
      </c>
      <c r="E56" s="138" t="s">
        <v>115</v>
      </c>
      <c r="F56" s="138" t="s">
        <v>103</v>
      </c>
      <c r="G56" s="138"/>
      <c r="H56" s="138">
        <v>2285002007</v>
      </c>
      <c r="I56" s="138" t="s">
        <v>139</v>
      </c>
      <c r="J56" s="138" t="s">
        <v>140</v>
      </c>
      <c r="K56" s="138" t="s">
        <v>145</v>
      </c>
      <c r="L56" s="138" t="s">
        <v>146</v>
      </c>
      <c r="M56" s="138">
        <v>0.16510349999999999</v>
      </c>
      <c r="N56" s="138" t="s">
        <v>143</v>
      </c>
      <c r="O56" s="138" t="s">
        <v>144</v>
      </c>
    </row>
    <row r="57" spans="1:15" x14ac:dyDescent="0.25">
      <c r="A57" s="138" t="s">
        <v>114</v>
      </c>
      <c r="B57" s="138">
        <v>34</v>
      </c>
      <c r="C57" s="138"/>
      <c r="D57" s="138">
        <v>34001</v>
      </c>
      <c r="E57" s="138" t="s">
        <v>115</v>
      </c>
      <c r="F57" s="138" t="s">
        <v>103</v>
      </c>
      <c r="G57" s="138"/>
      <c r="H57" s="138">
        <v>2285002007</v>
      </c>
      <c r="I57" s="138" t="s">
        <v>139</v>
      </c>
      <c r="J57" s="138" t="s">
        <v>140</v>
      </c>
      <c r="K57" s="138" t="s">
        <v>149</v>
      </c>
      <c r="L57" s="138" t="s">
        <v>150</v>
      </c>
      <c r="M57" s="138">
        <v>0.26085560000000002</v>
      </c>
      <c r="N57" s="138" t="s">
        <v>143</v>
      </c>
      <c r="O57" s="138" t="s">
        <v>144</v>
      </c>
    </row>
    <row r="58" spans="1:15" x14ac:dyDescent="0.25">
      <c r="A58" s="138" t="s">
        <v>114</v>
      </c>
      <c r="B58" s="138">
        <v>34</v>
      </c>
      <c r="C58" s="138"/>
      <c r="D58" s="138">
        <v>34007</v>
      </c>
      <c r="E58" s="138" t="s">
        <v>117</v>
      </c>
      <c r="F58" s="138" t="s">
        <v>103</v>
      </c>
      <c r="G58" s="138"/>
      <c r="H58" s="138">
        <v>2285002007</v>
      </c>
      <c r="I58" s="138" t="s">
        <v>139</v>
      </c>
      <c r="J58" s="138" t="s">
        <v>140</v>
      </c>
      <c r="K58" s="138" t="s">
        <v>141</v>
      </c>
      <c r="L58" s="138" t="s">
        <v>142</v>
      </c>
      <c r="M58" s="138">
        <v>1.2753489999999999E-2</v>
      </c>
      <c r="N58" s="138" t="s">
        <v>143</v>
      </c>
      <c r="O58" s="138" t="s">
        <v>144</v>
      </c>
    </row>
    <row r="59" spans="1:15" x14ac:dyDescent="0.25">
      <c r="A59" s="138" t="s">
        <v>114</v>
      </c>
      <c r="B59" s="138">
        <v>34</v>
      </c>
      <c r="C59" s="138"/>
      <c r="D59" s="138">
        <v>34007</v>
      </c>
      <c r="E59" s="138" t="s">
        <v>117</v>
      </c>
      <c r="F59" s="138" t="s">
        <v>103</v>
      </c>
      <c r="G59" s="138"/>
      <c r="H59" s="138">
        <v>2285002007</v>
      </c>
      <c r="I59" s="138" t="s">
        <v>139</v>
      </c>
      <c r="J59" s="138" t="s">
        <v>140</v>
      </c>
      <c r="K59" s="138" t="s">
        <v>149</v>
      </c>
      <c r="L59" s="138" t="s">
        <v>150</v>
      </c>
      <c r="M59" s="138">
        <v>1.409411</v>
      </c>
      <c r="N59" s="138" t="s">
        <v>143</v>
      </c>
      <c r="O59" s="138" t="s">
        <v>144</v>
      </c>
    </row>
    <row r="60" spans="1:15" x14ac:dyDescent="0.25">
      <c r="A60" s="138" t="s">
        <v>114</v>
      </c>
      <c r="B60" s="138">
        <v>34</v>
      </c>
      <c r="C60" s="138"/>
      <c r="D60" s="138">
        <v>34007</v>
      </c>
      <c r="E60" s="138" t="s">
        <v>117</v>
      </c>
      <c r="F60" s="138" t="s">
        <v>103</v>
      </c>
      <c r="G60" s="138"/>
      <c r="H60" s="138">
        <v>2285002009</v>
      </c>
      <c r="I60" s="138" t="s">
        <v>139</v>
      </c>
      <c r="J60" s="138" t="s">
        <v>140</v>
      </c>
      <c r="K60" s="138" t="s">
        <v>151</v>
      </c>
      <c r="L60" s="138" t="s">
        <v>152</v>
      </c>
      <c r="M60" s="138">
        <v>5.4238460000000002E-2</v>
      </c>
      <c r="N60" s="138" t="s">
        <v>143</v>
      </c>
      <c r="O60" s="138" t="s">
        <v>144</v>
      </c>
    </row>
    <row r="61" spans="1:15" x14ac:dyDescent="0.25">
      <c r="A61" s="138" t="s">
        <v>114</v>
      </c>
      <c r="B61" s="138">
        <v>34</v>
      </c>
      <c r="C61" s="138"/>
      <c r="D61" s="138">
        <v>34009</v>
      </c>
      <c r="E61" s="138" t="s">
        <v>118</v>
      </c>
      <c r="F61" s="138" t="s">
        <v>103</v>
      </c>
      <c r="G61" s="138"/>
      <c r="H61" s="138">
        <v>2285002007</v>
      </c>
      <c r="I61" s="138" t="s">
        <v>139</v>
      </c>
      <c r="J61" s="138" t="s">
        <v>140</v>
      </c>
      <c r="K61" s="138" t="s">
        <v>155</v>
      </c>
      <c r="L61" s="138" t="s">
        <v>156</v>
      </c>
      <c r="M61" s="138">
        <v>0.4820951</v>
      </c>
      <c r="N61" s="138" t="s">
        <v>143</v>
      </c>
      <c r="O61" s="138" t="s">
        <v>144</v>
      </c>
    </row>
    <row r="62" spans="1:15" x14ac:dyDescent="0.25">
      <c r="A62" s="138" t="s">
        <v>114</v>
      </c>
      <c r="B62" s="138">
        <v>34</v>
      </c>
      <c r="C62" s="138"/>
      <c r="D62" s="138">
        <v>34009</v>
      </c>
      <c r="E62" s="138" t="s">
        <v>118</v>
      </c>
      <c r="F62" s="138" t="s">
        <v>103</v>
      </c>
      <c r="G62" s="138"/>
      <c r="H62" s="138">
        <v>2285002007</v>
      </c>
      <c r="I62" s="138" t="s">
        <v>139</v>
      </c>
      <c r="J62" s="138" t="s">
        <v>140</v>
      </c>
      <c r="K62" s="138" t="s">
        <v>153</v>
      </c>
      <c r="L62" s="138" t="s">
        <v>154</v>
      </c>
      <c r="M62" s="138">
        <v>3.7260810000000002</v>
      </c>
      <c r="N62" s="138" t="s">
        <v>143</v>
      </c>
      <c r="O62" s="138" t="s">
        <v>144</v>
      </c>
    </row>
    <row r="63" spans="1:15" x14ac:dyDescent="0.25">
      <c r="A63" s="138" t="s">
        <v>114</v>
      </c>
      <c r="B63" s="138">
        <v>34</v>
      </c>
      <c r="C63" s="138"/>
      <c r="D63" s="138">
        <v>34011</v>
      </c>
      <c r="E63" s="138" t="s">
        <v>119</v>
      </c>
      <c r="F63" s="138" t="s">
        <v>103</v>
      </c>
      <c r="G63" s="138"/>
      <c r="H63" s="138">
        <v>2285002007</v>
      </c>
      <c r="I63" s="138" t="s">
        <v>139</v>
      </c>
      <c r="J63" s="138" t="s">
        <v>140</v>
      </c>
      <c r="K63" s="138" t="s">
        <v>153</v>
      </c>
      <c r="L63" s="138" t="s">
        <v>154</v>
      </c>
      <c r="M63" s="138">
        <v>45.528219999999997</v>
      </c>
      <c r="N63" s="138" t="s">
        <v>143</v>
      </c>
      <c r="O63" s="138" t="s">
        <v>144</v>
      </c>
    </row>
    <row r="64" spans="1:15" x14ac:dyDescent="0.25">
      <c r="A64" s="138" t="s">
        <v>114</v>
      </c>
      <c r="B64" s="138">
        <v>34</v>
      </c>
      <c r="C64" s="138"/>
      <c r="D64" s="138">
        <v>34013</v>
      </c>
      <c r="E64" s="138" t="s">
        <v>36</v>
      </c>
      <c r="F64" s="138" t="s">
        <v>103</v>
      </c>
      <c r="G64" s="138"/>
      <c r="H64" s="138">
        <v>2285002009</v>
      </c>
      <c r="I64" s="138" t="s">
        <v>139</v>
      </c>
      <c r="J64" s="138" t="s">
        <v>140</v>
      </c>
      <c r="K64" s="138" t="s">
        <v>153</v>
      </c>
      <c r="L64" s="138" t="s">
        <v>154</v>
      </c>
      <c r="M64" s="138">
        <v>178.1969</v>
      </c>
      <c r="N64" s="138" t="s">
        <v>143</v>
      </c>
      <c r="O64" s="138" t="s">
        <v>144</v>
      </c>
    </row>
    <row r="65" spans="1:15" x14ac:dyDescent="0.25">
      <c r="A65" s="138" t="s">
        <v>114</v>
      </c>
      <c r="B65" s="138">
        <v>34</v>
      </c>
      <c r="C65" s="138"/>
      <c r="D65" s="138">
        <v>34013</v>
      </c>
      <c r="E65" s="138" t="s">
        <v>36</v>
      </c>
      <c r="F65" s="138" t="s">
        <v>103</v>
      </c>
      <c r="G65" s="138"/>
      <c r="H65" s="138">
        <v>2285002009</v>
      </c>
      <c r="I65" s="138" t="s">
        <v>139</v>
      </c>
      <c r="J65" s="138" t="s">
        <v>140</v>
      </c>
      <c r="K65" s="138" t="s">
        <v>145</v>
      </c>
      <c r="L65" s="138" t="s">
        <v>146</v>
      </c>
      <c r="M65" s="138">
        <v>5.2152560000000001</v>
      </c>
      <c r="N65" s="138" t="s">
        <v>143</v>
      </c>
      <c r="O65" s="138" t="s">
        <v>144</v>
      </c>
    </row>
    <row r="66" spans="1:15" x14ac:dyDescent="0.25">
      <c r="A66" s="138" t="s">
        <v>114</v>
      </c>
      <c r="B66" s="138">
        <v>34</v>
      </c>
      <c r="C66" s="138"/>
      <c r="D66" s="138">
        <v>34017</v>
      </c>
      <c r="E66" s="138" t="s">
        <v>38</v>
      </c>
      <c r="F66" s="138" t="s">
        <v>103</v>
      </c>
      <c r="G66" s="138"/>
      <c r="H66" s="138">
        <v>2285002009</v>
      </c>
      <c r="I66" s="138" t="s">
        <v>139</v>
      </c>
      <c r="J66" s="138" t="s">
        <v>140</v>
      </c>
      <c r="K66" s="138" t="s">
        <v>145</v>
      </c>
      <c r="L66" s="138" t="s">
        <v>146</v>
      </c>
      <c r="M66" s="138">
        <v>10.936389999999999</v>
      </c>
      <c r="N66" s="138" t="s">
        <v>143</v>
      </c>
      <c r="O66" s="138" t="s">
        <v>144</v>
      </c>
    </row>
    <row r="67" spans="1:15" x14ac:dyDescent="0.25">
      <c r="A67" s="138" t="s">
        <v>114</v>
      </c>
      <c r="B67" s="138">
        <v>34</v>
      </c>
      <c r="C67" s="138"/>
      <c r="D67" s="138">
        <v>34021</v>
      </c>
      <c r="E67" s="138" t="s">
        <v>121</v>
      </c>
      <c r="F67" s="138" t="s">
        <v>103</v>
      </c>
      <c r="G67" s="138"/>
      <c r="H67" s="138">
        <v>2285002007</v>
      </c>
      <c r="I67" s="138" t="s">
        <v>139</v>
      </c>
      <c r="J67" s="138" t="s">
        <v>140</v>
      </c>
      <c r="K67" s="138" t="s">
        <v>141</v>
      </c>
      <c r="L67" s="138" t="s">
        <v>142</v>
      </c>
      <c r="M67" s="138">
        <v>1.5097130000000001E-4</v>
      </c>
      <c r="N67" s="138" t="s">
        <v>143</v>
      </c>
      <c r="O67" s="138" t="s">
        <v>144</v>
      </c>
    </row>
    <row r="68" spans="1:15" x14ac:dyDescent="0.25">
      <c r="A68" s="138" t="s">
        <v>114</v>
      </c>
      <c r="B68" s="138">
        <v>34</v>
      </c>
      <c r="C68" s="138"/>
      <c r="D68" s="138">
        <v>34021</v>
      </c>
      <c r="E68" s="138" t="s">
        <v>121</v>
      </c>
      <c r="F68" s="138" t="s">
        <v>103</v>
      </c>
      <c r="G68" s="138"/>
      <c r="H68" s="138">
        <v>2285002007</v>
      </c>
      <c r="I68" s="138" t="s">
        <v>139</v>
      </c>
      <c r="J68" s="138" t="s">
        <v>140</v>
      </c>
      <c r="K68" s="138" t="s">
        <v>145</v>
      </c>
      <c r="L68" s="138" t="s">
        <v>146</v>
      </c>
      <c r="M68" s="138">
        <v>1.0556289999999999E-2</v>
      </c>
      <c r="N68" s="138" t="s">
        <v>143</v>
      </c>
      <c r="O68" s="138" t="s">
        <v>144</v>
      </c>
    </row>
    <row r="69" spans="1:15" x14ac:dyDescent="0.25">
      <c r="A69" s="138" t="s">
        <v>114</v>
      </c>
      <c r="B69" s="138">
        <v>34</v>
      </c>
      <c r="C69" s="138"/>
      <c r="D69" s="138">
        <v>34023</v>
      </c>
      <c r="E69" s="138" t="s">
        <v>122</v>
      </c>
      <c r="F69" s="138" t="s">
        <v>103</v>
      </c>
      <c r="G69" s="138"/>
      <c r="H69" s="138">
        <v>2285002007</v>
      </c>
      <c r="I69" s="138" t="s">
        <v>139</v>
      </c>
      <c r="J69" s="138" t="s">
        <v>140</v>
      </c>
      <c r="K69" s="138" t="s">
        <v>153</v>
      </c>
      <c r="L69" s="138" t="s">
        <v>154</v>
      </c>
      <c r="M69" s="138">
        <v>65.104879999999994</v>
      </c>
      <c r="N69" s="138" t="s">
        <v>143</v>
      </c>
      <c r="O69" s="138" t="s">
        <v>144</v>
      </c>
    </row>
    <row r="70" spans="1:15" x14ac:dyDescent="0.25">
      <c r="A70" s="138" t="s">
        <v>114</v>
      </c>
      <c r="B70" s="138">
        <v>34</v>
      </c>
      <c r="C70" s="138"/>
      <c r="D70" s="138">
        <v>34027</v>
      </c>
      <c r="E70" s="138" t="s">
        <v>46</v>
      </c>
      <c r="F70" s="138" t="s">
        <v>103</v>
      </c>
      <c r="G70" s="138"/>
      <c r="H70" s="138">
        <v>2285002007</v>
      </c>
      <c r="I70" s="138" t="s">
        <v>139</v>
      </c>
      <c r="J70" s="138" t="s">
        <v>140</v>
      </c>
      <c r="K70" s="138" t="s">
        <v>155</v>
      </c>
      <c r="L70" s="138" t="s">
        <v>156</v>
      </c>
      <c r="M70" s="138">
        <v>1.204175</v>
      </c>
      <c r="N70" s="138" t="s">
        <v>143</v>
      </c>
      <c r="O70" s="138" t="s">
        <v>144</v>
      </c>
    </row>
    <row r="71" spans="1:15" x14ac:dyDescent="0.25">
      <c r="A71" s="138" t="s">
        <v>114</v>
      </c>
      <c r="B71" s="138">
        <v>34</v>
      </c>
      <c r="C71" s="138"/>
      <c r="D71" s="138">
        <v>34027</v>
      </c>
      <c r="E71" s="138" t="s">
        <v>46</v>
      </c>
      <c r="F71" s="138" t="s">
        <v>103</v>
      </c>
      <c r="G71" s="138"/>
      <c r="H71" s="138">
        <v>2285002007</v>
      </c>
      <c r="I71" s="138" t="s">
        <v>139</v>
      </c>
      <c r="J71" s="138" t="s">
        <v>140</v>
      </c>
      <c r="K71" s="138" t="s">
        <v>145</v>
      </c>
      <c r="L71" s="138" t="s">
        <v>146</v>
      </c>
      <c r="M71" s="138">
        <v>0.28400150000000002</v>
      </c>
      <c r="N71" s="138" t="s">
        <v>143</v>
      </c>
      <c r="O71" s="138" t="s">
        <v>144</v>
      </c>
    </row>
    <row r="72" spans="1:15" x14ac:dyDescent="0.25">
      <c r="A72" s="138" t="s">
        <v>114</v>
      </c>
      <c r="B72" s="138">
        <v>34</v>
      </c>
      <c r="C72" s="138"/>
      <c r="D72" s="138">
        <v>34025</v>
      </c>
      <c r="E72" s="138" t="s">
        <v>44</v>
      </c>
      <c r="F72" s="138" t="s">
        <v>103</v>
      </c>
      <c r="G72" s="138"/>
      <c r="H72" s="138">
        <v>2285002007</v>
      </c>
      <c r="I72" s="138" t="s">
        <v>139</v>
      </c>
      <c r="J72" s="138" t="s">
        <v>140</v>
      </c>
      <c r="K72" s="138" t="s">
        <v>155</v>
      </c>
      <c r="L72" s="138" t="s">
        <v>156</v>
      </c>
      <c r="M72" s="138">
        <v>0.78626759999999996</v>
      </c>
      <c r="N72" s="138" t="s">
        <v>143</v>
      </c>
      <c r="O72" s="138" t="s">
        <v>144</v>
      </c>
    </row>
    <row r="73" spans="1:15" x14ac:dyDescent="0.25">
      <c r="A73" s="138" t="s">
        <v>114</v>
      </c>
      <c r="B73" s="138">
        <v>34</v>
      </c>
      <c r="C73" s="138"/>
      <c r="D73" s="138">
        <v>34025</v>
      </c>
      <c r="E73" s="138" t="s">
        <v>44</v>
      </c>
      <c r="F73" s="138" t="s">
        <v>103</v>
      </c>
      <c r="G73" s="138"/>
      <c r="H73" s="138">
        <v>2285002009</v>
      </c>
      <c r="I73" s="138" t="s">
        <v>139</v>
      </c>
      <c r="J73" s="138" t="s">
        <v>140</v>
      </c>
      <c r="K73" s="138" t="s">
        <v>153</v>
      </c>
      <c r="L73" s="138" t="s">
        <v>154</v>
      </c>
      <c r="M73" s="138">
        <v>564.09479999999996</v>
      </c>
      <c r="N73" s="138" t="s">
        <v>143</v>
      </c>
      <c r="O73" s="138" t="s">
        <v>144</v>
      </c>
    </row>
    <row r="74" spans="1:15" x14ac:dyDescent="0.25">
      <c r="A74" s="138" t="s">
        <v>114</v>
      </c>
      <c r="B74" s="138">
        <v>34</v>
      </c>
      <c r="C74" s="138"/>
      <c r="D74" s="138">
        <v>34025</v>
      </c>
      <c r="E74" s="138" t="s">
        <v>44</v>
      </c>
      <c r="F74" s="138" t="s">
        <v>103</v>
      </c>
      <c r="G74" s="138"/>
      <c r="H74" s="138">
        <v>2285002009</v>
      </c>
      <c r="I74" s="138" t="s">
        <v>139</v>
      </c>
      <c r="J74" s="138" t="s">
        <v>140</v>
      </c>
      <c r="K74" s="138" t="s">
        <v>147</v>
      </c>
      <c r="L74" s="138" t="s">
        <v>148</v>
      </c>
      <c r="M74" s="138">
        <v>16.01398</v>
      </c>
      <c r="N74" s="138" t="s">
        <v>143</v>
      </c>
      <c r="O74" s="138" t="s">
        <v>144</v>
      </c>
    </row>
    <row r="75" spans="1:15" x14ac:dyDescent="0.25">
      <c r="A75" s="138" t="s">
        <v>114</v>
      </c>
      <c r="B75" s="138">
        <v>34</v>
      </c>
      <c r="C75" s="138"/>
      <c r="D75" s="138">
        <v>34027</v>
      </c>
      <c r="E75" s="138" t="s">
        <v>46</v>
      </c>
      <c r="F75" s="138" t="s">
        <v>103</v>
      </c>
      <c r="G75" s="138"/>
      <c r="H75" s="138">
        <v>2285002009</v>
      </c>
      <c r="I75" s="138" t="s">
        <v>139</v>
      </c>
      <c r="J75" s="138" t="s">
        <v>140</v>
      </c>
      <c r="K75" s="138" t="s">
        <v>151</v>
      </c>
      <c r="L75" s="138" t="s">
        <v>152</v>
      </c>
      <c r="M75" s="138">
        <v>0.1323491</v>
      </c>
      <c r="N75" s="138" t="s">
        <v>143</v>
      </c>
      <c r="O75" s="138" t="s">
        <v>144</v>
      </c>
    </row>
    <row r="76" spans="1:15" x14ac:dyDescent="0.25">
      <c r="A76" s="138" t="s">
        <v>114</v>
      </c>
      <c r="B76" s="138">
        <v>34</v>
      </c>
      <c r="C76" s="138"/>
      <c r="D76" s="138">
        <v>34027</v>
      </c>
      <c r="E76" s="138" t="s">
        <v>46</v>
      </c>
      <c r="F76" s="138" t="s">
        <v>103</v>
      </c>
      <c r="G76" s="138"/>
      <c r="H76" s="138">
        <v>2285002009</v>
      </c>
      <c r="I76" s="138" t="s">
        <v>139</v>
      </c>
      <c r="J76" s="138" t="s">
        <v>140</v>
      </c>
      <c r="K76" s="138" t="s">
        <v>149</v>
      </c>
      <c r="L76" s="138" t="s">
        <v>150</v>
      </c>
      <c r="M76" s="138">
        <v>13.990740000000001</v>
      </c>
      <c r="N76" s="138" t="s">
        <v>143</v>
      </c>
      <c r="O76" s="138" t="s">
        <v>144</v>
      </c>
    </row>
    <row r="77" spans="1:15" x14ac:dyDescent="0.25">
      <c r="A77" s="138" t="s">
        <v>114</v>
      </c>
      <c r="B77" s="138">
        <v>34</v>
      </c>
      <c r="C77" s="138"/>
      <c r="D77" s="138">
        <v>34029</v>
      </c>
      <c r="E77" s="138" t="s">
        <v>123</v>
      </c>
      <c r="F77" s="138" t="s">
        <v>103</v>
      </c>
      <c r="G77" s="138"/>
      <c r="H77" s="138">
        <v>2285002007</v>
      </c>
      <c r="I77" s="138" t="s">
        <v>139</v>
      </c>
      <c r="J77" s="138" t="s">
        <v>140</v>
      </c>
      <c r="K77" s="138" t="s">
        <v>153</v>
      </c>
      <c r="L77" s="138" t="s">
        <v>154</v>
      </c>
      <c r="M77" s="138">
        <v>7.73567E-2</v>
      </c>
      <c r="N77" s="138" t="s">
        <v>143</v>
      </c>
      <c r="O77" s="138" t="s">
        <v>144</v>
      </c>
    </row>
    <row r="78" spans="1:15" x14ac:dyDescent="0.25">
      <c r="A78" s="138" t="s">
        <v>114</v>
      </c>
      <c r="B78" s="138">
        <v>34</v>
      </c>
      <c r="C78" s="138"/>
      <c r="D78" s="138">
        <v>34029</v>
      </c>
      <c r="E78" s="138" t="s">
        <v>123</v>
      </c>
      <c r="F78" s="138" t="s">
        <v>103</v>
      </c>
      <c r="G78" s="138"/>
      <c r="H78" s="138">
        <v>2285002009</v>
      </c>
      <c r="I78" s="138" t="s">
        <v>139</v>
      </c>
      <c r="J78" s="138" t="s">
        <v>140</v>
      </c>
      <c r="K78" s="138" t="s">
        <v>145</v>
      </c>
      <c r="L78" s="138" t="s">
        <v>146</v>
      </c>
      <c r="M78" s="138">
        <v>0.68138620000000005</v>
      </c>
      <c r="N78" s="138" t="s">
        <v>143</v>
      </c>
      <c r="O78" s="138" t="s">
        <v>144</v>
      </c>
    </row>
    <row r="79" spans="1:15" x14ac:dyDescent="0.25">
      <c r="A79" s="138" t="s">
        <v>114</v>
      </c>
      <c r="B79" s="138">
        <v>34</v>
      </c>
      <c r="C79" s="138"/>
      <c r="D79" s="138">
        <v>34029</v>
      </c>
      <c r="E79" s="138" t="s">
        <v>123</v>
      </c>
      <c r="F79" s="138" t="s">
        <v>103</v>
      </c>
      <c r="G79" s="138"/>
      <c r="H79" s="138">
        <v>2285002009</v>
      </c>
      <c r="I79" s="138" t="s">
        <v>139</v>
      </c>
      <c r="J79" s="138" t="s">
        <v>140</v>
      </c>
      <c r="K79" s="138" t="s">
        <v>147</v>
      </c>
      <c r="L79" s="138" t="s">
        <v>148</v>
      </c>
      <c r="M79" s="138">
        <v>0.66094459999999999</v>
      </c>
      <c r="N79" s="138" t="s">
        <v>143</v>
      </c>
      <c r="O79" s="138" t="s">
        <v>144</v>
      </c>
    </row>
    <row r="80" spans="1:15" x14ac:dyDescent="0.25">
      <c r="A80" s="138" t="s">
        <v>114</v>
      </c>
      <c r="B80" s="138">
        <v>34</v>
      </c>
      <c r="C80" s="138"/>
      <c r="D80" s="138">
        <v>34031</v>
      </c>
      <c r="E80" s="138" t="s">
        <v>48</v>
      </c>
      <c r="F80" s="138" t="s">
        <v>103</v>
      </c>
      <c r="G80" s="138"/>
      <c r="H80" s="138">
        <v>2285002007</v>
      </c>
      <c r="I80" s="138" t="s">
        <v>139</v>
      </c>
      <c r="J80" s="138" t="s">
        <v>140</v>
      </c>
      <c r="K80" s="138" t="s">
        <v>147</v>
      </c>
      <c r="L80" s="138" t="s">
        <v>148</v>
      </c>
      <c r="M80" s="138">
        <v>0.40324179999999998</v>
      </c>
      <c r="N80" s="138" t="s">
        <v>143</v>
      </c>
      <c r="O80" s="138" t="s">
        <v>144</v>
      </c>
    </row>
    <row r="81" spans="1:15" x14ac:dyDescent="0.25">
      <c r="A81" s="138" t="s">
        <v>114</v>
      </c>
      <c r="B81" s="138">
        <v>34</v>
      </c>
      <c r="C81" s="138"/>
      <c r="D81" s="138">
        <v>34031</v>
      </c>
      <c r="E81" s="138" t="s">
        <v>48</v>
      </c>
      <c r="F81" s="138" t="s">
        <v>103</v>
      </c>
      <c r="G81" s="138"/>
      <c r="H81" s="138">
        <v>2285002009</v>
      </c>
      <c r="I81" s="138" t="s">
        <v>139</v>
      </c>
      <c r="J81" s="138" t="s">
        <v>140</v>
      </c>
      <c r="K81" s="138" t="s">
        <v>149</v>
      </c>
      <c r="L81" s="138" t="s">
        <v>150</v>
      </c>
      <c r="M81" s="138">
        <v>13.80255</v>
      </c>
      <c r="N81" s="138" t="s">
        <v>143</v>
      </c>
      <c r="O81" s="138" t="s">
        <v>144</v>
      </c>
    </row>
    <row r="82" spans="1:15" x14ac:dyDescent="0.25">
      <c r="A82" s="138" t="s">
        <v>114</v>
      </c>
      <c r="B82" s="138">
        <v>34</v>
      </c>
      <c r="C82" s="138"/>
      <c r="D82" s="138">
        <v>34039</v>
      </c>
      <c r="E82" s="138" t="s">
        <v>54</v>
      </c>
      <c r="F82" s="138" t="s">
        <v>103</v>
      </c>
      <c r="G82" s="138"/>
      <c r="H82" s="138">
        <v>2285002007</v>
      </c>
      <c r="I82" s="138" t="s">
        <v>139</v>
      </c>
      <c r="J82" s="138" t="s">
        <v>140</v>
      </c>
      <c r="K82" s="138" t="s">
        <v>145</v>
      </c>
      <c r="L82" s="138" t="s">
        <v>146</v>
      </c>
      <c r="M82" s="138">
        <v>1.049574</v>
      </c>
      <c r="N82" s="138" t="s">
        <v>143</v>
      </c>
      <c r="O82" s="138" t="s">
        <v>144</v>
      </c>
    </row>
    <row r="83" spans="1:15" x14ac:dyDescent="0.25">
      <c r="A83" s="138" t="s">
        <v>114</v>
      </c>
      <c r="B83" s="138">
        <v>34</v>
      </c>
      <c r="C83" s="138"/>
      <c r="D83" s="138">
        <v>34003</v>
      </c>
      <c r="E83" s="138" t="s">
        <v>34</v>
      </c>
      <c r="F83" s="138" t="s">
        <v>103</v>
      </c>
      <c r="G83" s="138"/>
      <c r="H83" s="138">
        <v>2285002009</v>
      </c>
      <c r="I83" s="138" t="s">
        <v>139</v>
      </c>
      <c r="J83" s="138" t="s">
        <v>140</v>
      </c>
      <c r="K83" s="138" t="s">
        <v>155</v>
      </c>
      <c r="L83" s="138" t="s">
        <v>156</v>
      </c>
      <c r="M83" s="138">
        <v>113.78749999999999</v>
      </c>
      <c r="N83" s="138" t="s">
        <v>143</v>
      </c>
      <c r="O83" s="138" t="s">
        <v>144</v>
      </c>
    </row>
    <row r="84" spans="1:15" x14ac:dyDescent="0.25">
      <c r="A84" s="138" t="s">
        <v>114</v>
      </c>
      <c r="B84" s="138">
        <v>34</v>
      </c>
      <c r="C84" s="138"/>
      <c r="D84" s="138">
        <v>34001</v>
      </c>
      <c r="E84" s="138" t="s">
        <v>115</v>
      </c>
      <c r="F84" s="138" t="s">
        <v>97</v>
      </c>
      <c r="G84" s="138"/>
      <c r="H84" s="138">
        <v>28500201</v>
      </c>
      <c r="I84" s="138" t="s">
        <v>139</v>
      </c>
      <c r="J84" s="138" t="s">
        <v>140</v>
      </c>
      <c r="K84" s="138" t="s">
        <v>155</v>
      </c>
      <c r="L84" s="138" t="s">
        <v>156</v>
      </c>
      <c r="M84" s="138">
        <v>0.24348185999999999</v>
      </c>
      <c r="N84" s="138" t="s">
        <v>143</v>
      </c>
      <c r="O84" s="138" t="s">
        <v>144</v>
      </c>
    </row>
    <row r="85" spans="1:15" x14ac:dyDescent="0.25">
      <c r="A85" s="138" t="s">
        <v>114</v>
      </c>
      <c r="B85" s="138">
        <v>34</v>
      </c>
      <c r="C85" s="138"/>
      <c r="D85" s="138">
        <v>34003</v>
      </c>
      <c r="E85" s="138" t="s">
        <v>34</v>
      </c>
      <c r="F85" s="138" t="s">
        <v>97</v>
      </c>
      <c r="G85" s="138"/>
      <c r="H85" s="138">
        <v>28500201</v>
      </c>
      <c r="I85" s="138" t="s">
        <v>139</v>
      </c>
      <c r="J85" s="138" t="s">
        <v>140</v>
      </c>
      <c r="K85" s="138" t="s">
        <v>151</v>
      </c>
      <c r="L85" s="138" t="s">
        <v>152</v>
      </c>
      <c r="M85" s="138">
        <v>1.16415982E-2</v>
      </c>
      <c r="N85" s="138" t="s">
        <v>143</v>
      </c>
      <c r="O85" s="138" t="s">
        <v>144</v>
      </c>
    </row>
    <row r="86" spans="1:15" x14ac:dyDescent="0.25">
      <c r="A86" s="138" t="s">
        <v>114</v>
      </c>
      <c r="B86" s="138">
        <v>34</v>
      </c>
      <c r="C86" s="138"/>
      <c r="D86" s="138">
        <v>34005</v>
      </c>
      <c r="E86" s="138" t="s">
        <v>116</v>
      </c>
      <c r="F86" s="138" t="s">
        <v>97</v>
      </c>
      <c r="G86" s="138"/>
      <c r="H86" s="138">
        <v>28500201</v>
      </c>
      <c r="I86" s="138" t="s">
        <v>139</v>
      </c>
      <c r="J86" s="138" t="s">
        <v>140</v>
      </c>
      <c r="K86" s="138" t="s">
        <v>153</v>
      </c>
      <c r="L86" s="138" t="s">
        <v>154</v>
      </c>
      <c r="M86" s="138">
        <v>4.2823969999999996</v>
      </c>
      <c r="N86" s="138" t="s">
        <v>143</v>
      </c>
      <c r="O86" s="138" t="s">
        <v>144</v>
      </c>
    </row>
    <row r="87" spans="1:15" x14ac:dyDescent="0.25">
      <c r="A87" s="138" t="s">
        <v>114</v>
      </c>
      <c r="B87" s="138">
        <v>34</v>
      </c>
      <c r="C87" s="138"/>
      <c r="D87" s="138">
        <v>34007</v>
      </c>
      <c r="E87" s="138" t="s">
        <v>117</v>
      </c>
      <c r="F87" s="138" t="s">
        <v>97</v>
      </c>
      <c r="G87" s="138"/>
      <c r="H87" s="138">
        <v>28500201</v>
      </c>
      <c r="I87" s="138" t="s">
        <v>139</v>
      </c>
      <c r="J87" s="138" t="s">
        <v>140</v>
      </c>
      <c r="K87" s="138" t="s">
        <v>149</v>
      </c>
      <c r="L87" s="138" t="s">
        <v>150</v>
      </c>
      <c r="M87" s="138">
        <v>4.7551699999999997</v>
      </c>
      <c r="N87" s="138" t="s">
        <v>143</v>
      </c>
      <c r="O87" s="138" t="s">
        <v>144</v>
      </c>
    </row>
    <row r="88" spans="1:15" x14ac:dyDescent="0.25">
      <c r="A88" s="138" t="s">
        <v>114</v>
      </c>
      <c r="B88" s="138">
        <v>34</v>
      </c>
      <c r="C88" s="138"/>
      <c r="D88" s="138">
        <v>34015</v>
      </c>
      <c r="E88" s="138" t="s">
        <v>120</v>
      </c>
      <c r="F88" s="138" t="s">
        <v>97</v>
      </c>
      <c r="G88" s="138"/>
      <c r="H88" s="138">
        <v>28500201</v>
      </c>
      <c r="I88" s="138" t="s">
        <v>139</v>
      </c>
      <c r="J88" s="138" t="s">
        <v>140</v>
      </c>
      <c r="K88" s="138" t="s">
        <v>151</v>
      </c>
      <c r="L88" s="138" t="s">
        <v>152</v>
      </c>
      <c r="M88" s="138">
        <v>3.4791610000000001E-3</v>
      </c>
      <c r="N88" s="138" t="s">
        <v>143</v>
      </c>
      <c r="O88" s="138" t="s">
        <v>144</v>
      </c>
    </row>
    <row r="89" spans="1:15" x14ac:dyDescent="0.25">
      <c r="A89" s="138" t="s">
        <v>114</v>
      </c>
      <c r="B89" s="138">
        <v>34</v>
      </c>
      <c r="C89" s="138"/>
      <c r="D89" s="138">
        <v>34015</v>
      </c>
      <c r="E89" s="138" t="s">
        <v>120</v>
      </c>
      <c r="F89" s="138" t="s">
        <v>97</v>
      </c>
      <c r="G89" s="138"/>
      <c r="H89" s="138">
        <v>28500201</v>
      </c>
      <c r="I89" s="138" t="s">
        <v>139</v>
      </c>
      <c r="J89" s="138" t="s">
        <v>140</v>
      </c>
      <c r="K89" s="138" t="s">
        <v>141</v>
      </c>
      <c r="L89" s="138" t="s">
        <v>142</v>
      </c>
      <c r="M89" s="138">
        <v>3.0870699999999999E-3</v>
      </c>
      <c r="N89" s="138" t="s">
        <v>143</v>
      </c>
      <c r="O89" s="138" t="s">
        <v>144</v>
      </c>
    </row>
    <row r="90" spans="1:15" x14ac:dyDescent="0.25">
      <c r="A90" s="138" t="s">
        <v>114</v>
      </c>
      <c r="B90" s="138">
        <v>34</v>
      </c>
      <c r="C90" s="138"/>
      <c r="D90" s="138">
        <v>34035</v>
      </c>
      <c r="E90" s="138" t="s">
        <v>50</v>
      </c>
      <c r="F90" s="138" t="s">
        <v>97</v>
      </c>
      <c r="G90" s="138"/>
      <c r="H90" s="138">
        <v>28500201</v>
      </c>
      <c r="I90" s="138" t="s">
        <v>139</v>
      </c>
      <c r="J90" s="138" t="s">
        <v>140</v>
      </c>
      <c r="K90" s="138" t="s">
        <v>155</v>
      </c>
      <c r="L90" s="138" t="s">
        <v>156</v>
      </c>
      <c r="M90" s="138">
        <v>7.6001991599999998</v>
      </c>
      <c r="N90" s="138" t="s">
        <v>143</v>
      </c>
      <c r="O90" s="138" t="s">
        <v>144</v>
      </c>
    </row>
    <row r="91" spans="1:15" x14ac:dyDescent="0.25">
      <c r="A91" s="138" t="s">
        <v>114</v>
      </c>
      <c r="B91" s="138">
        <v>34</v>
      </c>
      <c r="C91" s="138"/>
      <c r="D91" s="138">
        <v>34035</v>
      </c>
      <c r="E91" s="138" t="s">
        <v>50</v>
      </c>
      <c r="F91" s="138" t="s">
        <v>97</v>
      </c>
      <c r="G91" s="138"/>
      <c r="H91" s="138">
        <v>28500201</v>
      </c>
      <c r="I91" s="138" t="s">
        <v>139</v>
      </c>
      <c r="J91" s="138" t="s">
        <v>140</v>
      </c>
      <c r="K91" s="138" t="s">
        <v>141</v>
      </c>
      <c r="L91" s="138" t="s">
        <v>142</v>
      </c>
      <c r="M91" s="138">
        <v>2.2762431100000001E-2</v>
      </c>
      <c r="N91" s="138" t="s">
        <v>143</v>
      </c>
      <c r="O91" s="138" t="s">
        <v>144</v>
      </c>
    </row>
    <row r="92" spans="1:15" x14ac:dyDescent="0.25">
      <c r="A92" s="138" t="s">
        <v>114</v>
      </c>
      <c r="B92" s="138">
        <v>34</v>
      </c>
      <c r="C92" s="138"/>
      <c r="D92" s="138">
        <v>34039</v>
      </c>
      <c r="E92" s="138" t="s">
        <v>54</v>
      </c>
      <c r="F92" s="138" t="s">
        <v>97</v>
      </c>
      <c r="G92" s="138"/>
      <c r="H92" s="138">
        <v>28500201</v>
      </c>
      <c r="I92" s="138" t="s">
        <v>139</v>
      </c>
      <c r="J92" s="138" t="s">
        <v>140</v>
      </c>
      <c r="K92" s="138" t="s">
        <v>145</v>
      </c>
      <c r="L92" s="138" t="s">
        <v>146</v>
      </c>
      <c r="M92" s="138">
        <v>2.2691512</v>
      </c>
      <c r="N92" s="138" t="s">
        <v>143</v>
      </c>
      <c r="O92" s="138" t="s">
        <v>144</v>
      </c>
    </row>
    <row r="93" spans="1:15" x14ac:dyDescent="0.25">
      <c r="A93" s="138" t="s">
        <v>114</v>
      </c>
      <c r="B93" s="138">
        <v>34</v>
      </c>
      <c r="C93" s="138"/>
      <c r="D93" s="138">
        <v>34013</v>
      </c>
      <c r="E93" s="138" t="s">
        <v>36</v>
      </c>
      <c r="F93" s="138" t="s">
        <v>97</v>
      </c>
      <c r="G93" s="138"/>
      <c r="H93" s="138">
        <v>28500201</v>
      </c>
      <c r="I93" s="138" t="s">
        <v>139</v>
      </c>
      <c r="J93" s="138" t="s">
        <v>140</v>
      </c>
      <c r="K93" s="138" t="s">
        <v>155</v>
      </c>
      <c r="L93" s="138" t="s">
        <v>156</v>
      </c>
      <c r="M93" s="138">
        <v>35.928060199999997</v>
      </c>
      <c r="N93" s="138" t="s">
        <v>143</v>
      </c>
      <c r="O93" s="138" t="s">
        <v>144</v>
      </c>
    </row>
    <row r="94" spans="1:15" x14ac:dyDescent="0.25">
      <c r="A94" s="138" t="s">
        <v>114</v>
      </c>
      <c r="B94" s="138">
        <v>34</v>
      </c>
      <c r="C94" s="138"/>
      <c r="D94" s="138">
        <v>34011</v>
      </c>
      <c r="E94" s="138" t="s">
        <v>119</v>
      </c>
      <c r="F94" s="138" t="s">
        <v>97</v>
      </c>
      <c r="G94" s="138"/>
      <c r="H94" s="138">
        <v>28500201</v>
      </c>
      <c r="I94" s="138" t="s">
        <v>139</v>
      </c>
      <c r="J94" s="138" t="s">
        <v>140</v>
      </c>
      <c r="K94" s="138" t="s">
        <v>149</v>
      </c>
      <c r="L94" s="138" t="s">
        <v>150</v>
      </c>
      <c r="M94" s="138">
        <v>0.42467500000000002</v>
      </c>
      <c r="N94" s="138" t="s">
        <v>143</v>
      </c>
      <c r="O94" s="138" t="s">
        <v>144</v>
      </c>
    </row>
    <row r="95" spans="1:15" x14ac:dyDescent="0.25">
      <c r="A95" s="138" t="s">
        <v>114</v>
      </c>
      <c r="B95" s="138">
        <v>34</v>
      </c>
      <c r="C95" s="138"/>
      <c r="D95" s="138">
        <v>34011</v>
      </c>
      <c r="E95" s="138" t="s">
        <v>119</v>
      </c>
      <c r="F95" s="138" t="s">
        <v>97</v>
      </c>
      <c r="G95" s="138"/>
      <c r="H95" s="138">
        <v>28500201</v>
      </c>
      <c r="I95" s="138" t="s">
        <v>139</v>
      </c>
      <c r="J95" s="138" t="s">
        <v>140</v>
      </c>
      <c r="K95" s="138" t="s">
        <v>145</v>
      </c>
      <c r="L95" s="138" t="s">
        <v>146</v>
      </c>
      <c r="M95" s="138">
        <v>0.16993430000000001</v>
      </c>
      <c r="N95" s="138" t="s">
        <v>143</v>
      </c>
      <c r="O95" s="138" t="s">
        <v>144</v>
      </c>
    </row>
    <row r="96" spans="1:15" x14ac:dyDescent="0.25">
      <c r="A96" s="138" t="s">
        <v>114</v>
      </c>
      <c r="B96" s="138">
        <v>34</v>
      </c>
      <c r="C96" s="138"/>
      <c r="D96" s="138">
        <v>34003</v>
      </c>
      <c r="E96" s="138" t="s">
        <v>34</v>
      </c>
      <c r="F96" s="138" t="s">
        <v>103</v>
      </c>
      <c r="G96" s="138"/>
      <c r="H96" s="138">
        <v>2285002006</v>
      </c>
      <c r="I96" s="138" t="s">
        <v>139</v>
      </c>
      <c r="J96" s="138" t="s">
        <v>140</v>
      </c>
      <c r="K96" s="138" t="s">
        <v>153</v>
      </c>
      <c r="L96" s="138" t="s">
        <v>154</v>
      </c>
      <c r="M96" s="138">
        <v>138.2149</v>
      </c>
      <c r="N96" s="138" t="s">
        <v>143</v>
      </c>
      <c r="O96" s="138" t="s">
        <v>144</v>
      </c>
    </row>
    <row r="97" spans="1:15" x14ac:dyDescent="0.25">
      <c r="A97" s="138" t="s">
        <v>114</v>
      </c>
      <c r="B97" s="138">
        <v>34</v>
      </c>
      <c r="C97" s="138"/>
      <c r="D97" s="138">
        <v>34003</v>
      </c>
      <c r="E97" s="138" t="s">
        <v>34</v>
      </c>
      <c r="F97" s="138" t="s">
        <v>103</v>
      </c>
      <c r="G97" s="138"/>
      <c r="H97" s="138">
        <v>2285002006</v>
      </c>
      <c r="I97" s="138" t="s">
        <v>139</v>
      </c>
      <c r="J97" s="138" t="s">
        <v>140</v>
      </c>
      <c r="K97" s="138" t="s">
        <v>147</v>
      </c>
      <c r="L97" s="138" t="s">
        <v>148</v>
      </c>
      <c r="M97" s="138">
        <v>3.9238629999999999</v>
      </c>
      <c r="N97" s="138" t="s">
        <v>143</v>
      </c>
      <c r="O97" s="138" t="s">
        <v>144</v>
      </c>
    </row>
    <row r="98" spans="1:15" x14ac:dyDescent="0.25">
      <c r="A98" s="138" t="s">
        <v>114</v>
      </c>
      <c r="B98" s="138">
        <v>34</v>
      </c>
      <c r="C98" s="138"/>
      <c r="D98" s="138">
        <v>34003</v>
      </c>
      <c r="E98" s="138" t="s">
        <v>34</v>
      </c>
      <c r="F98" s="138" t="s">
        <v>103</v>
      </c>
      <c r="G98" s="138"/>
      <c r="H98" s="138">
        <v>2285002006</v>
      </c>
      <c r="I98" s="138" t="s">
        <v>139</v>
      </c>
      <c r="J98" s="138" t="s">
        <v>140</v>
      </c>
      <c r="K98" s="138" t="s">
        <v>149</v>
      </c>
      <c r="L98" s="138" t="s">
        <v>150</v>
      </c>
      <c r="M98" s="138">
        <v>6.3728610000000003</v>
      </c>
      <c r="N98" s="138" t="s">
        <v>143</v>
      </c>
      <c r="O98" s="138" t="s">
        <v>144</v>
      </c>
    </row>
    <row r="99" spans="1:15" x14ac:dyDescent="0.25">
      <c r="A99" s="138" t="s">
        <v>114</v>
      </c>
      <c r="B99" s="138">
        <v>34</v>
      </c>
      <c r="C99" s="138"/>
      <c r="D99" s="138">
        <v>34013</v>
      </c>
      <c r="E99" s="138" t="s">
        <v>36</v>
      </c>
      <c r="F99" s="138" t="s">
        <v>103</v>
      </c>
      <c r="G99" s="138"/>
      <c r="H99" s="138">
        <v>2285002006</v>
      </c>
      <c r="I99" s="138" t="s">
        <v>139</v>
      </c>
      <c r="J99" s="138" t="s">
        <v>140</v>
      </c>
      <c r="K99" s="138" t="s">
        <v>155</v>
      </c>
      <c r="L99" s="138" t="s">
        <v>156</v>
      </c>
      <c r="M99" s="138">
        <v>10.27956</v>
      </c>
      <c r="N99" s="138" t="s">
        <v>143</v>
      </c>
      <c r="O99" s="138" t="s">
        <v>144</v>
      </c>
    </row>
    <row r="100" spans="1:15" x14ac:dyDescent="0.25">
      <c r="A100" s="138" t="s">
        <v>114</v>
      </c>
      <c r="B100" s="138">
        <v>34</v>
      </c>
      <c r="C100" s="138"/>
      <c r="D100" s="138">
        <v>34019</v>
      </c>
      <c r="E100" s="138" t="s">
        <v>40</v>
      </c>
      <c r="F100" s="138" t="s">
        <v>103</v>
      </c>
      <c r="G100" s="138"/>
      <c r="H100" s="138">
        <v>2285002006</v>
      </c>
      <c r="I100" s="138" t="s">
        <v>139</v>
      </c>
      <c r="J100" s="138" t="s">
        <v>140</v>
      </c>
      <c r="K100" s="138" t="s">
        <v>141</v>
      </c>
      <c r="L100" s="138" t="s">
        <v>142</v>
      </c>
      <c r="M100" s="138">
        <v>7.8393000000000004E-2</v>
      </c>
      <c r="N100" s="138" t="s">
        <v>143</v>
      </c>
      <c r="O100" s="138" t="s">
        <v>144</v>
      </c>
    </row>
    <row r="101" spans="1:15" x14ac:dyDescent="0.25">
      <c r="A101" s="138" t="s">
        <v>114</v>
      </c>
      <c r="B101" s="138">
        <v>34</v>
      </c>
      <c r="C101" s="138"/>
      <c r="D101" s="138">
        <v>34021</v>
      </c>
      <c r="E101" s="138" t="s">
        <v>121</v>
      </c>
      <c r="F101" s="138" t="s">
        <v>103</v>
      </c>
      <c r="G101" s="138"/>
      <c r="H101" s="138">
        <v>2285002006</v>
      </c>
      <c r="I101" s="138" t="s">
        <v>139</v>
      </c>
      <c r="J101" s="138" t="s">
        <v>140</v>
      </c>
      <c r="K101" s="138" t="s">
        <v>151</v>
      </c>
      <c r="L101" s="138" t="s">
        <v>152</v>
      </c>
      <c r="M101" s="138">
        <v>3.7338999999999997E-2</v>
      </c>
      <c r="N101" s="138" t="s">
        <v>143</v>
      </c>
      <c r="O101" s="138" t="s">
        <v>144</v>
      </c>
    </row>
    <row r="102" spans="1:15" x14ac:dyDescent="0.25">
      <c r="A102" s="138" t="s">
        <v>114</v>
      </c>
      <c r="B102" s="138">
        <v>34</v>
      </c>
      <c r="C102" s="138"/>
      <c r="D102" s="138">
        <v>34035</v>
      </c>
      <c r="E102" s="138" t="s">
        <v>50</v>
      </c>
      <c r="F102" s="138" t="s">
        <v>103</v>
      </c>
      <c r="G102" s="138"/>
      <c r="H102" s="138">
        <v>2285002006</v>
      </c>
      <c r="I102" s="138" t="s">
        <v>139</v>
      </c>
      <c r="J102" s="138" t="s">
        <v>140</v>
      </c>
      <c r="K102" s="138" t="s">
        <v>153</v>
      </c>
      <c r="L102" s="138" t="s">
        <v>154</v>
      </c>
      <c r="M102" s="138">
        <v>134.40450000000001</v>
      </c>
      <c r="N102" s="138" t="s">
        <v>143</v>
      </c>
      <c r="O102" s="138" t="s">
        <v>144</v>
      </c>
    </row>
    <row r="103" spans="1:15" x14ac:dyDescent="0.25">
      <c r="A103" s="138" t="s">
        <v>114</v>
      </c>
      <c r="B103" s="138">
        <v>34</v>
      </c>
      <c r="C103" s="138"/>
      <c r="D103" s="138">
        <v>34035</v>
      </c>
      <c r="E103" s="138" t="s">
        <v>50</v>
      </c>
      <c r="F103" s="138" t="s">
        <v>103</v>
      </c>
      <c r="G103" s="138"/>
      <c r="H103" s="138">
        <v>2285002006</v>
      </c>
      <c r="I103" s="138" t="s">
        <v>139</v>
      </c>
      <c r="J103" s="138" t="s">
        <v>140</v>
      </c>
      <c r="K103" s="138" t="s">
        <v>149</v>
      </c>
      <c r="L103" s="138" t="s">
        <v>150</v>
      </c>
      <c r="M103" s="138">
        <v>6.1971720000000001</v>
      </c>
      <c r="N103" s="138" t="s">
        <v>143</v>
      </c>
      <c r="O103" s="138" t="s">
        <v>144</v>
      </c>
    </row>
    <row r="104" spans="1:15" x14ac:dyDescent="0.25">
      <c r="A104" s="138" t="s">
        <v>114</v>
      </c>
      <c r="B104" s="138">
        <v>34</v>
      </c>
      <c r="C104" s="138"/>
      <c r="D104" s="138">
        <v>34001</v>
      </c>
      <c r="E104" s="138" t="s">
        <v>115</v>
      </c>
      <c r="F104" s="138" t="s">
        <v>103</v>
      </c>
      <c r="G104" s="138"/>
      <c r="H104" s="138">
        <v>2285002007</v>
      </c>
      <c r="I104" s="138" t="s">
        <v>139</v>
      </c>
      <c r="J104" s="138" t="s">
        <v>140</v>
      </c>
      <c r="K104" s="138" t="s">
        <v>155</v>
      </c>
      <c r="L104" s="138" t="s">
        <v>156</v>
      </c>
      <c r="M104" s="138">
        <v>0.74979099999999999</v>
      </c>
      <c r="N104" s="138" t="s">
        <v>143</v>
      </c>
      <c r="O104" s="138" t="s">
        <v>144</v>
      </c>
    </row>
    <row r="105" spans="1:15" x14ac:dyDescent="0.25">
      <c r="A105" s="138" t="s">
        <v>114</v>
      </c>
      <c r="B105" s="138">
        <v>34</v>
      </c>
      <c r="C105" s="138"/>
      <c r="D105" s="138">
        <v>34005</v>
      </c>
      <c r="E105" s="138" t="s">
        <v>116</v>
      </c>
      <c r="F105" s="138" t="s">
        <v>103</v>
      </c>
      <c r="G105" s="138"/>
      <c r="H105" s="138">
        <v>2285002007</v>
      </c>
      <c r="I105" s="138" t="s">
        <v>139</v>
      </c>
      <c r="J105" s="138" t="s">
        <v>140</v>
      </c>
      <c r="K105" s="138" t="s">
        <v>145</v>
      </c>
      <c r="L105" s="138" t="s">
        <v>146</v>
      </c>
      <c r="M105" s="138">
        <v>0.29355320000000001</v>
      </c>
      <c r="N105" s="138" t="s">
        <v>143</v>
      </c>
      <c r="O105" s="138" t="s">
        <v>144</v>
      </c>
    </row>
    <row r="106" spans="1:15" x14ac:dyDescent="0.25">
      <c r="A106" s="138" t="s">
        <v>114</v>
      </c>
      <c r="B106" s="138">
        <v>34</v>
      </c>
      <c r="C106" s="138"/>
      <c r="D106" s="138">
        <v>34007</v>
      </c>
      <c r="E106" s="138" t="s">
        <v>117</v>
      </c>
      <c r="F106" s="138" t="s">
        <v>103</v>
      </c>
      <c r="G106" s="138"/>
      <c r="H106" s="138">
        <v>2285002007</v>
      </c>
      <c r="I106" s="138" t="s">
        <v>139</v>
      </c>
      <c r="J106" s="138" t="s">
        <v>140</v>
      </c>
      <c r="K106" s="138" t="s">
        <v>151</v>
      </c>
      <c r="L106" s="138" t="s">
        <v>152</v>
      </c>
      <c r="M106" s="138">
        <v>1.43745E-2</v>
      </c>
      <c r="N106" s="138" t="s">
        <v>143</v>
      </c>
      <c r="O106" s="138" t="s">
        <v>144</v>
      </c>
    </row>
    <row r="107" spans="1:15" x14ac:dyDescent="0.25">
      <c r="A107" s="138" t="s">
        <v>114</v>
      </c>
      <c r="B107" s="138">
        <v>34</v>
      </c>
      <c r="C107" s="138"/>
      <c r="D107" s="138">
        <v>34011</v>
      </c>
      <c r="E107" s="138" t="s">
        <v>119</v>
      </c>
      <c r="F107" s="138" t="s">
        <v>103</v>
      </c>
      <c r="G107" s="138"/>
      <c r="H107" s="138">
        <v>2285002007</v>
      </c>
      <c r="I107" s="138" t="s">
        <v>139</v>
      </c>
      <c r="J107" s="138" t="s">
        <v>140</v>
      </c>
      <c r="K107" s="138" t="s">
        <v>141</v>
      </c>
      <c r="L107" s="138" t="s">
        <v>142</v>
      </c>
      <c r="M107" s="138">
        <v>1.7900820000000001E-2</v>
      </c>
      <c r="N107" s="138" t="s">
        <v>143</v>
      </c>
      <c r="O107" s="138" t="s">
        <v>144</v>
      </c>
    </row>
    <row r="108" spans="1:15" x14ac:dyDescent="0.25">
      <c r="A108" s="138" t="s">
        <v>114</v>
      </c>
      <c r="B108" s="138">
        <v>34</v>
      </c>
      <c r="C108" s="138"/>
      <c r="D108" s="138">
        <v>34015</v>
      </c>
      <c r="E108" s="138" t="s">
        <v>120</v>
      </c>
      <c r="F108" s="138" t="s">
        <v>103</v>
      </c>
      <c r="G108" s="138"/>
      <c r="H108" s="138">
        <v>2285002007</v>
      </c>
      <c r="I108" s="138" t="s">
        <v>139</v>
      </c>
      <c r="J108" s="138" t="s">
        <v>140</v>
      </c>
      <c r="K108" s="138" t="s">
        <v>145</v>
      </c>
      <c r="L108" s="138" t="s">
        <v>146</v>
      </c>
      <c r="M108" s="138">
        <v>1.8792279999999999</v>
      </c>
      <c r="N108" s="138" t="s">
        <v>143</v>
      </c>
      <c r="O108" s="138" t="s">
        <v>144</v>
      </c>
    </row>
    <row r="109" spans="1:15" x14ac:dyDescent="0.25">
      <c r="A109" s="138" t="s">
        <v>114</v>
      </c>
      <c r="B109" s="138">
        <v>34</v>
      </c>
      <c r="C109" s="138"/>
      <c r="D109" s="138">
        <v>34017</v>
      </c>
      <c r="E109" s="138" t="s">
        <v>38</v>
      </c>
      <c r="F109" s="138" t="s">
        <v>103</v>
      </c>
      <c r="G109" s="138"/>
      <c r="H109" s="138">
        <v>2285002007</v>
      </c>
      <c r="I109" s="138" t="s">
        <v>139</v>
      </c>
      <c r="J109" s="138" t="s">
        <v>140</v>
      </c>
      <c r="K109" s="138" t="s">
        <v>155</v>
      </c>
      <c r="L109" s="138" t="s">
        <v>156</v>
      </c>
      <c r="M109" s="138">
        <v>4.2470270000000001</v>
      </c>
      <c r="N109" s="138" t="s">
        <v>143</v>
      </c>
      <c r="O109" s="138" t="s">
        <v>144</v>
      </c>
    </row>
    <row r="110" spans="1:15" x14ac:dyDescent="0.25">
      <c r="A110" s="138" t="s">
        <v>114</v>
      </c>
      <c r="B110" s="138">
        <v>34</v>
      </c>
      <c r="C110" s="138"/>
      <c r="D110" s="138">
        <v>34017</v>
      </c>
      <c r="E110" s="138" t="s">
        <v>38</v>
      </c>
      <c r="F110" s="138" t="s">
        <v>103</v>
      </c>
      <c r="G110" s="138"/>
      <c r="H110" s="138">
        <v>2285002007</v>
      </c>
      <c r="I110" s="138" t="s">
        <v>139</v>
      </c>
      <c r="J110" s="138" t="s">
        <v>140</v>
      </c>
      <c r="K110" s="138" t="s">
        <v>141</v>
      </c>
      <c r="L110" s="138" t="s">
        <v>142</v>
      </c>
      <c r="M110" s="138">
        <v>1.328791E-2</v>
      </c>
      <c r="N110" s="138" t="s">
        <v>143</v>
      </c>
      <c r="O110" s="138" t="s">
        <v>144</v>
      </c>
    </row>
    <row r="111" spans="1:15" x14ac:dyDescent="0.25">
      <c r="A111" s="138" t="s">
        <v>114</v>
      </c>
      <c r="B111" s="138">
        <v>34</v>
      </c>
      <c r="C111" s="138"/>
      <c r="D111" s="138">
        <v>34017</v>
      </c>
      <c r="E111" s="138" t="s">
        <v>38</v>
      </c>
      <c r="F111" s="138" t="s">
        <v>103</v>
      </c>
      <c r="G111" s="138"/>
      <c r="H111" s="138">
        <v>2285002007</v>
      </c>
      <c r="I111" s="138" t="s">
        <v>139</v>
      </c>
      <c r="J111" s="138" t="s">
        <v>140</v>
      </c>
      <c r="K111" s="138" t="s">
        <v>153</v>
      </c>
      <c r="L111" s="138" t="s">
        <v>154</v>
      </c>
      <c r="M111" s="138">
        <v>33.687150000000003</v>
      </c>
      <c r="N111" s="138" t="s">
        <v>143</v>
      </c>
      <c r="O111" s="138" t="s">
        <v>144</v>
      </c>
    </row>
    <row r="112" spans="1:15" x14ac:dyDescent="0.25">
      <c r="A112" s="138" t="s">
        <v>114</v>
      </c>
      <c r="B112" s="138">
        <v>34</v>
      </c>
      <c r="C112" s="138"/>
      <c r="D112" s="138">
        <v>34017</v>
      </c>
      <c r="E112" s="138" t="s">
        <v>38</v>
      </c>
      <c r="F112" s="138" t="s">
        <v>103</v>
      </c>
      <c r="G112" s="138"/>
      <c r="H112" s="138">
        <v>2285002009</v>
      </c>
      <c r="I112" s="138" t="s">
        <v>139</v>
      </c>
      <c r="J112" s="138" t="s">
        <v>140</v>
      </c>
      <c r="K112" s="138" t="s">
        <v>153</v>
      </c>
      <c r="L112" s="138" t="s">
        <v>154</v>
      </c>
      <c r="M112" s="138">
        <v>373.67880000000002</v>
      </c>
      <c r="N112" s="138" t="s">
        <v>143</v>
      </c>
      <c r="O112" s="138" t="s">
        <v>144</v>
      </c>
    </row>
    <row r="113" spans="1:15" x14ac:dyDescent="0.25">
      <c r="A113" s="138" t="s">
        <v>114</v>
      </c>
      <c r="B113" s="138">
        <v>34</v>
      </c>
      <c r="C113" s="138"/>
      <c r="D113" s="138">
        <v>34019</v>
      </c>
      <c r="E113" s="138" t="s">
        <v>40</v>
      </c>
      <c r="F113" s="138" t="s">
        <v>103</v>
      </c>
      <c r="G113" s="138"/>
      <c r="H113" s="138">
        <v>2285002009</v>
      </c>
      <c r="I113" s="138" t="s">
        <v>139</v>
      </c>
      <c r="J113" s="138" t="s">
        <v>140</v>
      </c>
      <c r="K113" s="138" t="s">
        <v>147</v>
      </c>
      <c r="L113" s="138" t="s">
        <v>148</v>
      </c>
      <c r="M113" s="138">
        <v>6.3531740000000001</v>
      </c>
      <c r="N113" s="138" t="s">
        <v>143</v>
      </c>
      <c r="O113" s="138" t="s">
        <v>144</v>
      </c>
    </row>
    <row r="114" spans="1:15" x14ac:dyDescent="0.25">
      <c r="A114" s="138" t="s">
        <v>114</v>
      </c>
      <c r="B114" s="138">
        <v>34</v>
      </c>
      <c r="C114" s="138"/>
      <c r="D114" s="138">
        <v>34027</v>
      </c>
      <c r="E114" s="138" t="s">
        <v>46</v>
      </c>
      <c r="F114" s="138" t="s">
        <v>103</v>
      </c>
      <c r="G114" s="138"/>
      <c r="H114" s="138">
        <v>2285002007</v>
      </c>
      <c r="I114" s="138" t="s">
        <v>139</v>
      </c>
      <c r="J114" s="138" t="s">
        <v>140</v>
      </c>
      <c r="K114" s="138" t="s">
        <v>149</v>
      </c>
      <c r="L114" s="138" t="s">
        <v>150</v>
      </c>
      <c r="M114" s="138">
        <v>0.44889479999999998</v>
      </c>
      <c r="N114" s="138" t="s">
        <v>143</v>
      </c>
      <c r="O114" s="138" t="s">
        <v>144</v>
      </c>
    </row>
    <row r="115" spans="1:15" x14ac:dyDescent="0.25">
      <c r="A115" s="138" t="s">
        <v>114</v>
      </c>
      <c r="B115" s="138">
        <v>34</v>
      </c>
      <c r="C115" s="138"/>
      <c r="D115" s="138">
        <v>34023</v>
      </c>
      <c r="E115" s="138" t="s">
        <v>122</v>
      </c>
      <c r="F115" s="138" t="s">
        <v>103</v>
      </c>
      <c r="G115" s="138"/>
      <c r="H115" s="138">
        <v>2285002009</v>
      </c>
      <c r="I115" s="138" t="s">
        <v>139</v>
      </c>
      <c r="J115" s="138" t="s">
        <v>140</v>
      </c>
      <c r="K115" s="138" t="s">
        <v>155</v>
      </c>
      <c r="L115" s="138" t="s">
        <v>156</v>
      </c>
      <c r="M115" s="138">
        <v>27.733360000000001</v>
      </c>
      <c r="N115" s="138" t="s">
        <v>143</v>
      </c>
      <c r="O115" s="138" t="s">
        <v>144</v>
      </c>
    </row>
    <row r="116" spans="1:15" x14ac:dyDescent="0.25">
      <c r="A116" s="138" t="s">
        <v>114</v>
      </c>
      <c r="B116" s="138">
        <v>34</v>
      </c>
      <c r="C116" s="138"/>
      <c r="D116" s="138">
        <v>34023</v>
      </c>
      <c r="E116" s="138" t="s">
        <v>122</v>
      </c>
      <c r="F116" s="138" t="s">
        <v>103</v>
      </c>
      <c r="G116" s="138"/>
      <c r="H116" s="138">
        <v>2285002009</v>
      </c>
      <c r="I116" s="138" t="s">
        <v>139</v>
      </c>
      <c r="J116" s="138" t="s">
        <v>140</v>
      </c>
      <c r="K116" s="138" t="s">
        <v>153</v>
      </c>
      <c r="L116" s="138" t="s">
        <v>154</v>
      </c>
      <c r="M116" s="138">
        <v>223.49</v>
      </c>
      <c r="N116" s="138" t="s">
        <v>143</v>
      </c>
      <c r="O116" s="138" t="s">
        <v>144</v>
      </c>
    </row>
    <row r="117" spans="1:15" x14ac:dyDescent="0.25">
      <c r="A117" s="138" t="s">
        <v>114</v>
      </c>
      <c r="B117" s="138">
        <v>34</v>
      </c>
      <c r="C117" s="138"/>
      <c r="D117" s="138">
        <v>34025</v>
      </c>
      <c r="E117" s="138" t="s">
        <v>44</v>
      </c>
      <c r="F117" s="138" t="s">
        <v>103</v>
      </c>
      <c r="G117" s="138"/>
      <c r="H117" s="138">
        <v>2285002007</v>
      </c>
      <c r="I117" s="138" t="s">
        <v>139</v>
      </c>
      <c r="J117" s="138" t="s">
        <v>140</v>
      </c>
      <c r="K117" s="138" t="s">
        <v>141</v>
      </c>
      <c r="L117" s="138" t="s">
        <v>142</v>
      </c>
      <c r="M117" s="138">
        <v>2.4600389999999998E-3</v>
      </c>
      <c r="N117" s="138" t="s">
        <v>143</v>
      </c>
      <c r="O117" s="138" t="s">
        <v>144</v>
      </c>
    </row>
    <row r="118" spans="1:15" x14ac:dyDescent="0.25">
      <c r="A118" s="138" t="s">
        <v>114</v>
      </c>
      <c r="B118" s="138">
        <v>34</v>
      </c>
      <c r="C118" s="138"/>
      <c r="D118" s="138">
        <v>34025</v>
      </c>
      <c r="E118" s="138" t="s">
        <v>44</v>
      </c>
      <c r="F118" s="138" t="s">
        <v>103</v>
      </c>
      <c r="G118" s="138"/>
      <c r="H118" s="138">
        <v>2285002007</v>
      </c>
      <c r="I118" s="138" t="s">
        <v>139</v>
      </c>
      <c r="J118" s="138" t="s">
        <v>140</v>
      </c>
      <c r="K118" s="138" t="s">
        <v>151</v>
      </c>
      <c r="L118" s="138" t="s">
        <v>152</v>
      </c>
      <c r="M118" s="138">
        <v>2.7727189999999999E-3</v>
      </c>
      <c r="N118" s="138" t="s">
        <v>143</v>
      </c>
      <c r="O118" s="138" t="s">
        <v>144</v>
      </c>
    </row>
    <row r="119" spans="1:15" x14ac:dyDescent="0.25">
      <c r="A119" s="138" t="s">
        <v>114</v>
      </c>
      <c r="B119" s="138">
        <v>34</v>
      </c>
      <c r="C119" s="138"/>
      <c r="D119" s="138">
        <v>34027</v>
      </c>
      <c r="E119" s="138" t="s">
        <v>46</v>
      </c>
      <c r="F119" s="138" t="s">
        <v>103</v>
      </c>
      <c r="G119" s="138"/>
      <c r="H119" s="138">
        <v>2285002009</v>
      </c>
      <c r="I119" s="138" t="s">
        <v>139</v>
      </c>
      <c r="J119" s="138" t="s">
        <v>140</v>
      </c>
      <c r="K119" s="138" t="s">
        <v>141</v>
      </c>
      <c r="L119" s="138" t="s">
        <v>142</v>
      </c>
      <c r="M119" s="138">
        <v>0.1174241</v>
      </c>
      <c r="N119" s="138" t="s">
        <v>143</v>
      </c>
      <c r="O119" s="138" t="s">
        <v>144</v>
      </c>
    </row>
    <row r="120" spans="1:15" x14ac:dyDescent="0.25">
      <c r="A120" s="138" t="s">
        <v>114</v>
      </c>
      <c r="B120" s="138">
        <v>34</v>
      </c>
      <c r="C120" s="138"/>
      <c r="D120" s="138">
        <v>34029</v>
      </c>
      <c r="E120" s="138" t="s">
        <v>123</v>
      </c>
      <c r="F120" s="138" t="s">
        <v>103</v>
      </c>
      <c r="G120" s="138"/>
      <c r="H120" s="138">
        <v>2285002007</v>
      </c>
      <c r="I120" s="138" t="s">
        <v>139</v>
      </c>
      <c r="J120" s="138" t="s">
        <v>140</v>
      </c>
      <c r="K120" s="138" t="s">
        <v>149</v>
      </c>
      <c r="L120" s="138" t="s">
        <v>150</v>
      </c>
      <c r="M120" s="138">
        <v>3.5911929999999999E-3</v>
      </c>
      <c r="N120" s="138" t="s">
        <v>143</v>
      </c>
      <c r="O120" s="138" t="s">
        <v>144</v>
      </c>
    </row>
    <row r="121" spans="1:15" x14ac:dyDescent="0.25">
      <c r="A121" s="138" t="s">
        <v>114</v>
      </c>
      <c r="B121" s="138">
        <v>34</v>
      </c>
      <c r="C121" s="138"/>
      <c r="D121" s="138">
        <v>34031</v>
      </c>
      <c r="E121" s="138" t="s">
        <v>48</v>
      </c>
      <c r="F121" s="138" t="s">
        <v>103</v>
      </c>
      <c r="G121" s="138"/>
      <c r="H121" s="138">
        <v>2285002007</v>
      </c>
      <c r="I121" s="138" t="s">
        <v>139</v>
      </c>
      <c r="J121" s="138" t="s">
        <v>140</v>
      </c>
      <c r="K121" s="138" t="s">
        <v>151</v>
      </c>
      <c r="L121" s="138" t="s">
        <v>152</v>
      </c>
      <c r="M121" s="138">
        <v>6.2158200000000004E-3</v>
      </c>
      <c r="N121" s="138" t="s">
        <v>143</v>
      </c>
      <c r="O121" s="138" t="s">
        <v>144</v>
      </c>
    </row>
    <row r="122" spans="1:15" x14ac:dyDescent="0.25">
      <c r="A122" s="138" t="s">
        <v>114</v>
      </c>
      <c r="B122" s="138">
        <v>34</v>
      </c>
      <c r="C122" s="138"/>
      <c r="D122" s="138">
        <v>34033</v>
      </c>
      <c r="E122" s="138" t="s">
        <v>124</v>
      </c>
      <c r="F122" s="138" t="s">
        <v>103</v>
      </c>
      <c r="G122" s="138"/>
      <c r="H122" s="138">
        <v>2285002007</v>
      </c>
      <c r="I122" s="138" t="s">
        <v>139</v>
      </c>
      <c r="J122" s="138" t="s">
        <v>140</v>
      </c>
      <c r="K122" s="138" t="s">
        <v>153</v>
      </c>
      <c r="L122" s="138" t="s">
        <v>154</v>
      </c>
      <c r="M122" s="138">
        <v>43.027560000000001</v>
      </c>
      <c r="N122" s="138" t="s">
        <v>143</v>
      </c>
      <c r="O122" s="138" t="s">
        <v>144</v>
      </c>
    </row>
    <row r="123" spans="1:15" x14ac:dyDescent="0.25">
      <c r="A123" s="138" t="s">
        <v>114</v>
      </c>
      <c r="B123" s="138">
        <v>34</v>
      </c>
      <c r="C123" s="138"/>
      <c r="D123" s="138">
        <v>34035</v>
      </c>
      <c r="E123" s="138" t="s">
        <v>50</v>
      </c>
      <c r="F123" s="138" t="s">
        <v>103</v>
      </c>
      <c r="G123" s="138"/>
      <c r="H123" s="138">
        <v>2285002007</v>
      </c>
      <c r="I123" s="138" t="s">
        <v>139</v>
      </c>
      <c r="J123" s="138" t="s">
        <v>140</v>
      </c>
      <c r="K123" s="138" t="s">
        <v>153</v>
      </c>
      <c r="L123" s="138" t="s">
        <v>154</v>
      </c>
      <c r="M123" s="138">
        <v>1.5493189999999999</v>
      </c>
      <c r="N123" s="138" t="s">
        <v>143</v>
      </c>
      <c r="O123" s="138" t="s">
        <v>144</v>
      </c>
    </row>
    <row r="124" spans="1:15" x14ac:dyDescent="0.25">
      <c r="A124" s="138" t="s">
        <v>114</v>
      </c>
      <c r="B124" s="138">
        <v>34</v>
      </c>
      <c r="C124" s="138"/>
      <c r="D124" s="138">
        <v>34039</v>
      </c>
      <c r="E124" s="138" t="s">
        <v>54</v>
      </c>
      <c r="F124" s="138" t="s">
        <v>103</v>
      </c>
      <c r="G124" s="138"/>
      <c r="H124" s="138">
        <v>2285002007</v>
      </c>
      <c r="I124" s="138" t="s">
        <v>139</v>
      </c>
      <c r="J124" s="138" t="s">
        <v>140</v>
      </c>
      <c r="K124" s="138" t="s">
        <v>153</v>
      </c>
      <c r="L124" s="138" t="s">
        <v>154</v>
      </c>
      <c r="M124" s="138">
        <v>35.718910000000001</v>
      </c>
      <c r="N124" s="138" t="s">
        <v>143</v>
      </c>
      <c r="O124" s="138" t="s">
        <v>144</v>
      </c>
    </row>
    <row r="125" spans="1:15" x14ac:dyDescent="0.25">
      <c r="A125" s="138" t="s">
        <v>114</v>
      </c>
      <c r="B125" s="138">
        <v>34</v>
      </c>
      <c r="C125" s="138"/>
      <c r="D125" s="138">
        <v>34039</v>
      </c>
      <c r="E125" s="138" t="s">
        <v>54</v>
      </c>
      <c r="F125" s="138" t="s">
        <v>103</v>
      </c>
      <c r="G125" s="138"/>
      <c r="H125" s="138">
        <v>2285002009</v>
      </c>
      <c r="I125" s="138" t="s">
        <v>139</v>
      </c>
      <c r="J125" s="138" t="s">
        <v>140</v>
      </c>
      <c r="K125" s="138" t="s">
        <v>147</v>
      </c>
      <c r="L125" s="138" t="s">
        <v>148</v>
      </c>
      <c r="M125" s="138">
        <v>9.7256540000000005</v>
      </c>
      <c r="N125" s="138" t="s">
        <v>143</v>
      </c>
      <c r="O125" s="138" t="s">
        <v>144</v>
      </c>
    </row>
    <row r="126" spans="1:15" x14ac:dyDescent="0.25">
      <c r="A126" s="138" t="s">
        <v>114</v>
      </c>
      <c r="B126" s="138">
        <v>34</v>
      </c>
      <c r="C126" s="138"/>
      <c r="D126" s="138">
        <v>34041</v>
      </c>
      <c r="E126" s="138" t="s">
        <v>56</v>
      </c>
      <c r="F126" s="138" t="s">
        <v>103</v>
      </c>
      <c r="G126" s="138"/>
      <c r="H126" s="138">
        <v>2285002009</v>
      </c>
      <c r="I126" s="138" t="s">
        <v>139</v>
      </c>
      <c r="J126" s="138" t="s">
        <v>140</v>
      </c>
      <c r="K126" s="138" t="s">
        <v>145</v>
      </c>
      <c r="L126" s="138" t="s">
        <v>146</v>
      </c>
      <c r="M126" s="138">
        <v>0.44593310000000003</v>
      </c>
      <c r="N126" s="138" t="s">
        <v>143</v>
      </c>
      <c r="O126" s="138" t="s">
        <v>144</v>
      </c>
    </row>
    <row r="127" spans="1:15" x14ac:dyDescent="0.25">
      <c r="A127" s="138" t="s">
        <v>114</v>
      </c>
      <c r="B127" s="138">
        <v>34</v>
      </c>
      <c r="C127" s="138"/>
      <c r="D127" s="138">
        <v>34001</v>
      </c>
      <c r="E127" s="138" t="s">
        <v>115</v>
      </c>
      <c r="F127" s="138" t="s">
        <v>97</v>
      </c>
      <c r="G127" s="138"/>
      <c r="H127" s="138">
        <v>28500201</v>
      </c>
      <c r="I127" s="138" t="s">
        <v>139</v>
      </c>
      <c r="J127" s="138" t="s">
        <v>140</v>
      </c>
      <c r="K127" s="138" t="s">
        <v>151</v>
      </c>
      <c r="L127" s="138" t="s">
        <v>152</v>
      </c>
      <c r="M127" s="138">
        <v>8.2184230000000003E-4</v>
      </c>
      <c r="N127" s="138" t="s">
        <v>143</v>
      </c>
      <c r="O127" s="138" t="s">
        <v>144</v>
      </c>
    </row>
    <row r="128" spans="1:15" x14ac:dyDescent="0.25">
      <c r="A128" s="138" t="s">
        <v>114</v>
      </c>
      <c r="B128" s="138">
        <v>34</v>
      </c>
      <c r="C128" s="138"/>
      <c r="D128" s="138">
        <v>34003</v>
      </c>
      <c r="E128" s="138" t="s">
        <v>34</v>
      </c>
      <c r="F128" s="138" t="s">
        <v>97</v>
      </c>
      <c r="G128" s="138"/>
      <c r="H128" s="138">
        <v>28500201</v>
      </c>
      <c r="I128" s="138" t="s">
        <v>139</v>
      </c>
      <c r="J128" s="138" t="s">
        <v>140</v>
      </c>
      <c r="K128" s="138" t="s">
        <v>153</v>
      </c>
      <c r="L128" s="138" t="s">
        <v>154</v>
      </c>
      <c r="M128" s="138">
        <v>22.087731999999999</v>
      </c>
      <c r="N128" s="138" t="s">
        <v>143</v>
      </c>
      <c r="O128" s="138" t="s">
        <v>144</v>
      </c>
    </row>
    <row r="129" spans="1:15" x14ac:dyDescent="0.25">
      <c r="A129" s="138" t="s">
        <v>114</v>
      </c>
      <c r="B129" s="138">
        <v>34</v>
      </c>
      <c r="C129" s="138"/>
      <c r="D129" s="138">
        <v>34015</v>
      </c>
      <c r="E129" s="138" t="s">
        <v>120</v>
      </c>
      <c r="F129" s="138" t="s">
        <v>97</v>
      </c>
      <c r="G129" s="138"/>
      <c r="H129" s="138">
        <v>28500201</v>
      </c>
      <c r="I129" s="138" t="s">
        <v>139</v>
      </c>
      <c r="J129" s="138" t="s">
        <v>140</v>
      </c>
      <c r="K129" s="138" t="s">
        <v>149</v>
      </c>
      <c r="L129" s="138" t="s">
        <v>150</v>
      </c>
      <c r="M129" s="138">
        <v>0.43231320000000001</v>
      </c>
      <c r="N129" s="138" t="s">
        <v>143</v>
      </c>
      <c r="O129" s="138" t="s">
        <v>144</v>
      </c>
    </row>
    <row r="130" spans="1:15" x14ac:dyDescent="0.25">
      <c r="A130" s="138" t="s">
        <v>114</v>
      </c>
      <c r="B130" s="138">
        <v>34</v>
      </c>
      <c r="C130" s="138"/>
      <c r="D130" s="138">
        <v>34017</v>
      </c>
      <c r="E130" s="138" t="s">
        <v>38</v>
      </c>
      <c r="F130" s="138" t="s">
        <v>97</v>
      </c>
      <c r="G130" s="138"/>
      <c r="H130" s="138">
        <v>28500201</v>
      </c>
      <c r="I130" s="138" t="s">
        <v>139</v>
      </c>
      <c r="J130" s="138" t="s">
        <v>140</v>
      </c>
      <c r="K130" s="138" t="s">
        <v>141</v>
      </c>
      <c r="L130" s="138" t="s">
        <v>142</v>
      </c>
      <c r="M130" s="138">
        <v>7.6172180300000003E-2</v>
      </c>
      <c r="N130" s="138" t="s">
        <v>143</v>
      </c>
      <c r="O130" s="138" t="s">
        <v>144</v>
      </c>
    </row>
    <row r="131" spans="1:15" x14ac:dyDescent="0.25">
      <c r="A131" s="138" t="s">
        <v>114</v>
      </c>
      <c r="B131" s="138">
        <v>34</v>
      </c>
      <c r="C131" s="138"/>
      <c r="D131" s="138">
        <v>34023</v>
      </c>
      <c r="E131" s="138" t="s">
        <v>122</v>
      </c>
      <c r="F131" s="138" t="s">
        <v>97</v>
      </c>
      <c r="G131" s="138"/>
      <c r="H131" s="138">
        <v>28500201</v>
      </c>
      <c r="I131" s="138" t="s">
        <v>139</v>
      </c>
      <c r="J131" s="138" t="s">
        <v>140</v>
      </c>
      <c r="K131" s="138" t="s">
        <v>153</v>
      </c>
      <c r="L131" s="138" t="s">
        <v>154</v>
      </c>
      <c r="M131" s="138">
        <v>64.206823999999997</v>
      </c>
      <c r="N131" s="138" t="s">
        <v>143</v>
      </c>
      <c r="O131" s="138" t="s">
        <v>144</v>
      </c>
    </row>
    <row r="132" spans="1:15" x14ac:dyDescent="0.25">
      <c r="A132" s="138" t="s">
        <v>114</v>
      </c>
      <c r="B132" s="138">
        <v>34</v>
      </c>
      <c r="C132" s="138"/>
      <c r="D132" s="138">
        <v>34027</v>
      </c>
      <c r="E132" s="138" t="s">
        <v>46</v>
      </c>
      <c r="F132" s="138" t="s">
        <v>97</v>
      </c>
      <c r="G132" s="138"/>
      <c r="H132" s="138">
        <v>28500201</v>
      </c>
      <c r="I132" s="138" t="s">
        <v>139</v>
      </c>
      <c r="J132" s="138" t="s">
        <v>140</v>
      </c>
      <c r="K132" s="138" t="s">
        <v>147</v>
      </c>
      <c r="L132" s="138" t="s">
        <v>148</v>
      </c>
      <c r="M132" s="138">
        <v>0.12485673</v>
      </c>
      <c r="N132" s="138" t="s">
        <v>143</v>
      </c>
      <c r="O132" s="138" t="s">
        <v>144</v>
      </c>
    </row>
    <row r="133" spans="1:15" x14ac:dyDescent="0.25">
      <c r="A133" s="138" t="s">
        <v>114</v>
      </c>
      <c r="B133" s="138">
        <v>34</v>
      </c>
      <c r="C133" s="138"/>
      <c r="D133" s="138">
        <v>34013</v>
      </c>
      <c r="E133" s="138" t="s">
        <v>36</v>
      </c>
      <c r="F133" s="138" t="s">
        <v>103</v>
      </c>
      <c r="G133" s="138"/>
      <c r="H133" s="138">
        <v>2285002006</v>
      </c>
      <c r="I133" s="138" t="s">
        <v>139</v>
      </c>
      <c r="J133" s="138" t="s">
        <v>140</v>
      </c>
      <c r="K133" s="138" t="s">
        <v>151</v>
      </c>
      <c r="L133" s="138" t="s">
        <v>152</v>
      </c>
      <c r="M133" s="138">
        <v>3.6249999999999998E-2</v>
      </c>
      <c r="N133" s="138" t="s">
        <v>143</v>
      </c>
      <c r="O133" s="138" t="s">
        <v>144</v>
      </c>
    </row>
    <row r="134" spans="1:15" x14ac:dyDescent="0.25">
      <c r="A134" s="138" t="s">
        <v>114</v>
      </c>
      <c r="B134" s="138">
        <v>34</v>
      </c>
      <c r="C134" s="138"/>
      <c r="D134" s="138">
        <v>34019</v>
      </c>
      <c r="E134" s="138" t="s">
        <v>40</v>
      </c>
      <c r="F134" s="138" t="s">
        <v>103</v>
      </c>
      <c r="G134" s="138"/>
      <c r="H134" s="138">
        <v>2285002006</v>
      </c>
      <c r="I134" s="138" t="s">
        <v>139</v>
      </c>
      <c r="J134" s="138" t="s">
        <v>140</v>
      </c>
      <c r="K134" s="138" t="s">
        <v>149</v>
      </c>
      <c r="L134" s="138" t="s">
        <v>150</v>
      </c>
      <c r="M134" s="138">
        <v>5.8479330000000003</v>
      </c>
      <c r="N134" s="138" t="s">
        <v>143</v>
      </c>
      <c r="O134" s="138" t="s">
        <v>144</v>
      </c>
    </row>
    <row r="135" spans="1:15" x14ac:dyDescent="0.25">
      <c r="A135" s="138" t="s">
        <v>114</v>
      </c>
      <c r="B135" s="138">
        <v>34</v>
      </c>
      <c r="C135" s="138"/>
      <c r="D135" s="138">
        <v>34021</v>
      </c>
      <c r="E135" s="138" t="s">
        <v>121</v>
      </c>
      <c r="F135" s="138" t="s">
        <v>103</v>
      </c>
      <c r="G135" s="138"/>
      <c r="H135" s="138">
        <v>2285002006</v>
      </c>
      <c r="I135" s="138" t="s">
        <v>139</v>
      </c>
      <c r="J135" s="138" t="s">
        <v>140</v>
      </c>
      <c r="K135" s="138" t="s">
        <v>155</v>
      </c>
      <c r="L135" s="138" t="s">
        <v>156</v>
      </c>
      <c r="M135" s="138">
        <v>10.58836</v>
      </c>
      <c r="N135" s="138" t="s">
        <v>143</v>
      </c>
      <c r="O135" s="138" t="s">
        <v>144</v>
      </c>
    </row>
    <row r="136" spans="1:15" x14ac:dyDescent="0.25">
      <c r="A136" s="138" t="s">
        <v>114</v>
      </c>
      <c r="B136" s="138">
        <v>34</v>
      </c>
      <c r="C136" s="138"/>
      <c r="D136" s="138">
        <v>34021</v>
      </c>
      <c r="E136" s="138" t="s">
        <v>121</v>
      </c>
      <c r="F136" s="138" t="s">
        <v>103</v>
      </c>
      <c r="G136" s="138"/>
      <c r="H136" s="138">
        <v>2285002006</v>
      </c>
      <c r="I136" s="138" t="s">
        <v>139</v>
      </c>
      <c r="J136" s="138" t="s">
        <v>140</v>
      </c>
      <c r="K136" s="138" t="s">
        <v>153</v>
      </c>
      <c r="L136" s="138" t="s">
        <v>154</v>
      </c>
      <c r="M136" s="138">
        <v>53.597709999999999</v>
      </c>
      <c r="N136" s="138" t="s">
        <v>143</v>
      </c>
      <c r="O136" s="138" t="s">
        <v>144</v>
      </c>
    </row>
    <row r="137" spans="1:15" x14ac:dyDescent="0.25">
      <c r="A137" s="138" t="s">
        <v>114</v>
      </c>
      <c r="B137" s="138">
        <v>34</v>
      </c>
      <c r="C137" s="138"/>
      <c r="D137" s="138">
        <v>34023</v>
      </c>
      <c r="E137" s="138" t="s">
        <v>122</v>
      </c>
      <c r="F137" s="138" t="s">
        <v>103</v>
      </c>
      <c r="G137" s="138"/>
      <c r="H137" s="138">
        <v>2285002006</v>
      </c>
      <c r="I137" s="138" t="s">
        <v>139</v>
      </c>
      <c r="J137" s="138" t="s">
        <v>140</v>
      </c>
      <c r="K137" s="138" t="s">
        <v>151</v>
      </c>
      <c r="L137" s="138" t="s">
        <v>152</v>
      </c>
      <c r="M137" s="138">
        <v>6.7649000000000001E-2</v>
      </c>
      <c r="N137" s="138" t="s">
        <v>143</v>
      </c>
      <c r="O137" s="138" t="s">
        <v>144</v>
      </c>
    </row>
    <row r="138" spans="1:15" x14ac:dyDescent="0.25">
      <c r="A138" s="138" t="s">
        <v>114</v>
      </c>
      <c r="B138" s="138">
        <v>34</v>
      </c>
      <c r="C138" s="138"/>
      <c r="D138" s="138">
        <v>34023</v>
      </c>
      <c r="E138" s="138" t="s">
        <v>122</v>
      </c>
      <c r="F138" s="138" t="s">
        <v>103</v>
      </c>
      <c r="G138" s="138"/>
      <c r="H138" s="138">
        <v>2285002006</v>
      </c>
      <c r="I138" s="138" t="s">
        <v>139</v>
      </c>
      <c r="J138" s="138" t="s">
        <v>140</v>
      </c>
      <c r="K138" s="138" t="s">
        <v>149</v>
      </c>
      <c r="L138" s="138" t="s">
        <v>150</v>
      </c>
      <c r="M138" s="138">
        <v>4.477347</v>
      </c>
      <c r="N138" s="138" t="s">
        <v>143</v>
      </c>
      <c r="O138" s="138" t="s">
        <v>144</v>
      </c>
    </row>
    <row r="139" spans="1:15" x14ac:dyDescent="0.25">
      <c r="A139" s="138" t="s">
        <v>114</v>
      </c>
      <c r="B139" s="138">
        <v>34</v>
      </c>
      <c r="C139" s="138"/>
      <c r="D139" s="138">
        <v>34035</v>
      </c>
      <c r="E139" s="138" t="s">
        <v>50</v>
      </c>
      <c r="F139" s="138" t="s">
        <v>103</v>
      </c>
      <c r="G139" s="138"/>
      <c r="H139" s="138">
        <v>2285002006</v>
      </c>
      <c r="I139" s="138" t="s">
        <v>139</v>
      </c>
      <c r="J139" s="138" t="s">
        <v>140</v>
      </c>
      <c r="K139" s="138" t="s">
        <v>141</v>
      </c>
      <c r="L139" s="138" t="s">
        <v>142</v>
      </c>
      <c r="M139" s="138">
        <v>8.3073999999999995E-2</v>
      </c>
      <c r="N139" s="138" t="s">
        <v>143</v>
      </c>
      <c r="O139" s="138" t="s">
        <v>144</v>
      </c>
    </row>
    <row r="140" spans="1:15" x14ac:dyDescent="0.25">
      <c r="A140" s="138" t="s">
        <v>114</v>
      </c>
      <c r="B140" s="138">
        <v>34</v>
      </c>
      <c r="C140" s="138"/>
      <c r="D140" s="138">
        <v>34039</v>
      </c>
      <c r="E140" s="138" t="s">
        <v>54</v>
      </c>
      <c r="F140" s="138" t="s">
        <v>103</v>
      </c>
      <c r="G140" s="138"/>
      <c r="H140" s="138">
        <v>2285002006</v>
      </c>
      <c r="I140" s="138" t="s">
        <v>139</v>
      </c>
      <c r="J140" s="138" t="s">
        <v>140</v>
      </c>
      <c r="K140" s="138" t="s">
        <v>151</v>
      </c>
      <c r="L140" s="138" t="s">
        <v>152</v>
      </c>
      <c r="M140" s="138">
        <v>6.4732999999999999E-2</v>
      </c>
      <c r="N140" s="138" t="s">
        <v>143</v>
      </c>
      <c r="O140" s="138" t="s">
        <v>144</v>
      </c>
    </row>
    <row r="141" spans="1:15" x14ac:dyDescent="0.25">
      <c r="A141" s="138" t="s">
        <v>114</v>
      </c>
      <c r="B141" s="138">
        <v>34</v>
      </c>
      <c r="C141" s="138"/>
      <c r="D141" s="138">
        <v>34041</v>
      </c>
      <c r="E141" s="138" t="s">
        <v>56</v>
      </c>
      <c r="F141" s="138" t="s">
        <v>103</v>
      </c>
      <c r="G141" s="138"/>
      <c r="H141" s="138">
        <v>2285002006</v>
      </c>
      <c r="I141" s="138" t="s">
        <v>139</v>
      </c>
      <c r="J141" s="138" t="s">
        <v>140</v>
      </c>
      <c r="K141" s="138" t="s">
        <v>141</v>
      </c>
      <c r="L141" s="138" t="s">
        <v>142</v>
      </c>
      <c r="M141" s="138">
        <v>2.4199999999999999E-2</v>
      </c>
      <c r="N141" s="138" t="s">
        <v>143</v>
      </c>
      <c r="O141" s="138" t="s">
        <v>144</v>
      </c>
    </row>
    <row r="142" spans="1:15" x14ac:dyDescent="0.25">
      <c r="A142" s="138" t="s">
        <v>114</v>
      </c>
      <c r="B142" s="138">
        <v>34</v>
      </c>
      <c r="C142" s="138"/>
      <c r="D142" s="138">
        <v>34001</v>
      </c>
      <c r="E142" s="138" t="s">
        <v>115</v>
      </c>
      <c r="F142" s="138" t="s">
        <v>103</v>
      </c>
      <c r="G142" s="138"/>
      <c r="H142" s="138">
        <v>2285002007</v>
      </c>
      <c r="I142" s="138" t="s">
        <v>139</v>
      </c>
      <c r="J142" s="138" t="s">
        <v>140</v>
      </c>
      <c r="K142" s="138" t="s">
        <v>151</v>
      </c>
      <c r="L142" s="138" t="s">
        <v>152</v>
      </c>
      <c r="M142" s="138">
        <v>2.6440869999999998E-3</v>
      </c>
      <c r="N142" s="138" t="s">
        <v>143</v>
      </c>
      <c r="O142" s="138" t="s">
        <v>144</v>
      </c>
    </row>
    <row r="143" spans="1:15" x14ac:dyDescent="0.25">
      <c r="A143" s="138" t="s">
        <v>114</v>
      </c>
      <c r="B143" s="138">
        <v>34</v>
      </c>
      <c r="C143" s="138"/>
      <c r="D143" s="138">
        <v>34001</v>
      </c>
      <c r="E143" s="138" t="s">
        <v>115</v>
      </c>
      <c r="F143" s="138" t="s">
        <v>103</v>
      </c>
      <c r="G143" s="138"/>
      <c r="H143" s="138">
        <v>2285002009</v>
      </c>
      <c r="I143" s="138" t="s">
        <v>139</v>
      </c>
      <c r="J143" s="138" t="s">
        <v>140</v>
      </c>
      <c r="K143" s="138" t="s">
        <v>147</v>
      </c>
      <c r="L143" s="138" t="s">
        <v>148</v>
      </c>
      <c r="M143" s="138">
        <v>3.568791</v>
      </c>
      <c r="N143" s="138" t="s">
        <v>143</v>
      </c>
      <c r="O143" s="138" t="s">
        <v>144</v>
      </c>
    </row>
    <row r="144" spans="1:15" x14ac:dyDescent="0.25">
      <c r="A144" s="138" t="s">
        <v>114</v>
      </c>
      <c r="B144" s="138">
        <v>34</v>
      </c>
      <c r="C144" s="138"/>
      <c r="D144" s="138">
        <v>34005</v>
      </c>
      <c r="E144" s="138" t="s">
        <v>116</v>
      </c>
      <c r="F144" s="138" t="s">
        <v>103</v>
      </c>
      <c r="G144" s="138"/>
      <c r="H144" s="138">
        <v>2285002007</v>
      </c>
      <c r="I144" s="138" t="s">
        <v>139</v>
      </c>
      <c r="J144" s="138" t="s">
        <v>140</v>
      </c>
      <c r="K144" s="138" t="s">
        <v>151</v>
      </c>
      <c r="L144" s="138" t="s">
        <v>152</v>
      </c>
      <c r="M144" s="138">
        <v>4.6450379999999998E-3</v>
      </c>
      <c r="N144" s="138" t="s">
        <v>143</v>
      </c>
      <c r="O144" s="138" t="s">
        <v>144</v>
      </c>
    </row>
    <row r="145" spans="1:15" x14ac:dyDescent="0.25">
      <c r="A145" s="138" t="s">
        <v>114</v>
      </c>
      <c r="B145" s="138">
        <v>34</v>
      </c>
      <c r="C145" s="138"/>
      <c r="D145" s="138">
        <v>34007</v>
      </c>
      <c r="E145" s="138" t="s">
        <v>117</v>
      </c>
      <c r="F145" s="138" t="s">
        <v>103</v>
      </c>
      <c r="G145" s="138"/>
      <c r="H145" s="138">
        <v>2285002007</v>
      </c>
      <c r="I145" s="138" t="s">
        <v>139</v>
      </c>
      <c r="J145" s="138" t="s">
        <v>140</v>
      </c>
      <c r="K145" s="138" t="s">
        <v>153</v>
      </c>
      <c r="L145" s="138" t="s">
        <v>154</v>
      </c>
      <c r="M145" s="138">
        <v>30.360220000000002</v>
      </c>
      <c r="N145" s="138" t="s">
        <v>143</v>
      </c>
      <c r="O145" s="138" t="s">
        <v>144</v>
      </c>
    </row>
    <row r="146" spans="1:15" x14ac:dyDescent="0.25">
      <c r="A146" s="138" t="s">
        <v>114</v>
      </c>
      <c r="B146" s="138">
        <v>34</v>
      </c>
      <c r="C146" s="138"/>
      <c r="D146" s="138">
        <v>34007</v>
      </c>
      <c r="E146" s="138" t="s">
        <v>117</v>
      </c>
      <c r="F146" s="138" t="s">
        <v>103</v>
      </c>
      <c r="G146" s="138"/>
      <c r="H146" s="138">
        <v>2285002009</v>
      </c>
      <c r="I146" s="138" t="s">
        <v>139</v>
      </c>
      <c r="J146" s="138" t="s">
        <v>140</v>
      </c>
      <c r="K146" s="138" t="s">
        <v>153</v>
      </c>
      <c r="L146" s="138" t="s">
        <v>154</v>
      </c>
      <c r="M146" s="138">
        <v>123.94450000000001</v>
      </c>
      <c r="N146" s="138" t="s">
        <v>143</v>
      </c>
      <c r="O146" s="138" t="s">
        <v>144</v>
      </c>
    </row>
    <row r="147" spans="1:15" x14ac:dyDescent="0.25">
      <c r="A147" s="138" t="s">
        <v>114</v>
      </c>
      <c r="B147" s="138">
        <v>34</v>
      </c>
      <c r="C147" s="138"/>
      <c r="D147" s="138">
        <v>34007</v>
      </c>
      <c r="E147" s="138" t="s">
        <v>117</v>
      </c>
      <c r="F147" s="138" t="s">
        <v>103</v>
      </c>
      <c r="G147" s="138"/>
      <c r="H147" s="138">
        <v>2285002009</v>
      </c>
      <c r="I147" s="138" t="s">
        <v>139</v>
      </c>
      <c r="J147" s="138" t="s">
        <v>140</v>
      </c>
      <c r="K147" s="138" t="s">
        <v>145</v>
      </c>
      <c r="L147" s="138" t="s">
        <v>146</v>
      </c>
      <c r="M147" s="138">
        <v>3.6274609999999998</v>
      </c>
      <c r="N147" s="138" t="s">
        <v>143</v>
      </c>
      <c r="O147" s="138" t="s">
        <v>144</v>
      </c>
    </row>
    <row r="148" spans="1:15" x14ac:dyDescent="0.25">
      <c r="A148" s="138" t="s">
        <v>114</v>
      </c>
      <c r="B148" s="138">
        <v>34</v>
      </c>
      <c r="C148" s="138"/>
      <c r="D148" s="138">
        <v>34009</v>
      </c>
      <c r="E148" s="138" t="s">
        <v>118</v>
      </c>
      <c r="F148" s="138" t="s">
        <v>103</v>
      </c>
      <c r="G148" s="138"/>
      <c r="H148" s="138">
        <v>2285002007</v>
      </c>
      <c r="I148" s="138" t="s">
        <v>139</v>
      </c>
      <c r="J148" s="138" t="s">
        <v>140</v>
      </c>
      <c r="K148" s="138" t="s">
        <v>147</v>
      </c>
      <c r="L148" s="138" t="s">
        <v>148</v>
      </c>
      <c r="M148" s="138">
        <v>0.1059987</v>
      </c>
      <c r="N148" s="138" t="s">
        <v>143</v>
      </c>
      <c r="O148" s="138" t="s">
        <v>144</v>
      </c>
    </row>
    <row r="149" spans="1:15" x14ac:dyDescent="0.25">
      <c r="A149" s="138" t="s">
        <v>114</v>
      </c>
      <c r="B149" s="138">
        <v>34</v>
      </c>
      <c r="C149" s="138"/>
      <c r="D149" s="138">
        <v>34011</v>
      </c>
      <c r="E149" s="138" t="s">
        <v>119</v>
      </c>
      <c r="F149" s="138" t="s">
        <v>103</v>
      </c>
      <c r="G149" s="138"/>
      <c r="H149" s="138">
        <v>2285002007</v>
      </c>
      <c r="I149" s="138" t="s">
        <v>139</v>
      </c>
      <c r="J149" s="138" t="s">
        <v>140</v>
      </c>
      <c r="K149" s="138" t="s">
        <v>155</v>
      </c>
      <c r="L149" s="138" t="s">
        <v>156</v>
      </c>
      <c r="M149" s="138">
        <v>5.7213859999999999</v>
      </c>
      <c r="N149" s="138" t="s">
        <v>143</v>
      </c>
      <c r="O149" s="138" t="s">
        <v>144</v>
      </c>
    </row>
    <row r="150" spans="1:15" x14ac:dyDescent="0.25">
      <c r="A150" s="138" t="s">
        <v>114</v>
      </c>
      <c r="B150" s="138">
        <v>34</v>
      </c>
      <c r="C150" s="138"/>
      <c r="D150" s="138">
        <v>34011</v>
      </c>
      <c r="E150" s="138" t="s">
        <v>119</v>
      </c>
      <c r="F150" s="138" t="s">
        <v>103</v>
      </c>
      <c r="G150" s="138"/>
      <c r="H150" s="138">
        <v>2285002007</v>
      </c>
      <c r="I150" s="138" t="s">
        <v>139</v>
      </c>
      <c r="J150" s="138" t="s">
        <v>140</v>
      </c>
      <c r="K150" s="138" t="s">
        <v>151</v>
      </c>
      <c r="L150" s="138" t="s">
        <v>152</v>
      </c>
      <c r="M150" s="138">
        <v>2.0176079999999999E-2</v>
      </c>
      <c r="N150" s="138" t="s">
        <v>143</v>
      </c>
      <c r="O150" s="138" t="s">
        <v>144</v>
      </c>
    </row>
    <row r="151" spans="1:15" x14ac:dyDescent="0.25">
      <c r="A151" s="138" t="s">
        <v>114</v>
      </c>
      <c r="B151" s="138">
        <v>34</v>
      </c>
      <c r="C151" s="138"/>
      <c r="D151" s="138">
        <v>34013</v>
      </c>
      <c r="E151" s="138" t="s">
        <v>36</v>
      </c>
      <c r="F151" s="138" t="s">
        <v>103</v>
      </c>
      <c r="G151" s="138"/>
      <c r="H151" s="138">
        <v>2285002007</v>
      </c>
      <c r="I151" s="138" t="s">
        <v>139</v>
      </c>
      <c r="J151" s="138" t="s">
        <v>140</v>
      </c>
      <c r="K151" s="138" t="s">
        <v>147</v>
      </c>
      <c r="L151" s="138" t="s">
        <v>148</v>
      </c>
      <c r="M151" s="138">
        <v>0.44624370000000002</v>
      </c>
      <c r="N151" s="138" t="s">
        <v>143</v>
      </c>
      <c r="O151" s="138" t="s">
        <v>144</v>
      </c>
    </row>
    <row r="152" spans="1:15" x14ac:dyDescent="0.25">
      <c r="A152" s="138" t="s">
        <v>114</v>
      </c>
      <c r="B152" s="138">
        <v>34</v>
      </c>
      <c r="C152" s="138"/>
      <c r="D152" s="138">
        <v>34015</v>
      </c>
      <c r="E152" s="138" t="s">
        <v>120</v>
      </c>
      <c r="F152" s="138" t="s">
        <v>103</v>
      </c>
      <c r="G152" s="138"/>
      <c r="H152" s="138">
        <v>2285002007</v>
      </c>
      <c r="I152" s="138" t="s">
        <v>139</v>
      </c>
      <c r="J152" s="138" t="s">
        <v>140</v>
      </c>
      <c r="K152" s="138" t="s">
        <v>153</v>
      </c>
      <c r="L152" s="138" t="s">
        <v>154</v>
      </c>
      <c r="M152" s="138">
        <v>64.043639999999996</v>
      </c>
      <c r="N152" s="138" t="s">
        <v>143</v>
      </c>
      <c r="O152" s="138" t="s">
        <v>144</v>
      </c>
    </row>
    <row r="153" spans="1:15" x14ac:dyDescent="0.25">
      <c r="A153" s="138" t="s">
        <v>114</v>
      </c>
      <c r="B153" s="138">
        <v>34</v>
      </c>
      <c r="C153" s="138"/>
      <c r="D153" s="138">
        <v>34015</v>
      </c>
      <c r="E153" s="138" t="s">
        <v>120</v>
      </c>
      <c r="F153" s="138" t="s">
        <v>103</v>
      </c>
      <c r="G153" s="138"/>
      <c r="H153" s="138">
        <v>2285002007</v>
      </c>
      <c r="I153" s="138" t="s">
        <v>139</v>
      </c>
      <c r="J153" s="138" t="s">
        <v>140</v>
      </c>
      <c r="K153" s="138" t="s">
        <v>147</v>
      </c>
      <c r="L153" s="138" t="s">
        <v>148</v>
      </c>
      <c r="M153" s="138">
        <v>1.822851</v>
      </c>
      <c r="N153" s="138" t="s">
        <v>143</v>
      </c>
      <c r="O153" s="138" t="s">
        <v>144</v>
      </c>
    </row>
    <row r="154" spans="1:15" x14ac:dyDescent="0.25">
      <c r="A154" s="138" t="s">
        <v>114</v>
      </c>
      <c r="B154" s="138">
        <v>34</v>
      </c>
      <c r="C154" s="138"/>
      <c r="D154" s="138">
        <v>34015</v>
      </c>
      <c r="E154" s="138" t="s">
        <v>120</v>
      </c>
      <c r="F154" s="138" t="s">
        <v>103</v>
      </c>
      <c r="G154" s="138"/>
      <c r="H154" s="138">
        <v>2285002007</v>
      </c>
      <c r="I154" s="138" t="s">
        <v>139</v>
      </c>
      <c r="J154" s="138" t="s">
        <v>140</v>
      </c>
      <c r="K154" s="138" t="s">
        <v>149</v>
      </c>
      <c r="L154" s="138" t="s">
        <v>150</v>
      </c>
      <c r="M154" s="138">
        <v>2.9694440000000002</v>
      </c>
      <c r="N154" s="138" t="s">
        <v>143</v>
      </c>
      <c r="O154" s="138" t="s">
        <v>144</v>
      </c>
    </row>
    <row r="155" spans="1:15" x14ac:dyDescent="0.25">
      <c r="A155" s="138" t="s">
        <v>114</v>
      </c>
      <c r="B155" s="138">
        <v>34</v>
      </c>
      <c r="C155" s="138"/>
      <c r="D155" s="138">
        <v>34019</v>
      </c>
      <c r="E155" s="138" t="s">
        <v>40</v>
      </c>
      <c r="F155" s="138" t="s">
        <v>103</v>
      </c>
      <c r="G155" s="138"/>
      <c r="H155" s="138">
        <v>2285002007</v>
      </c>
      <c r="I155" s="138" t="s">
        <v>139</v>
      </c>
      <c r="J155" s="138" t="s">
        <v>140</v>
      </c>
      <c r="K155" s="138" t="s">
        <v>155</v>
      </c>
      <c r="L155" s="138" t="s">
        <v>156</v>
      </c>
      <c r="M155" s="138">
        <v>0.16743</v>
      </c>
      <c r="N155" s="138" t="s">
        <v>143</v>
      </c>
      <c r="O155" s="138" t="s">
        <v>144</v>
      </c>
    </row>
    <row r="156" spans="1:15" x14ac:dyDescent="0.25">
      <c r="A156" s="138" t="s">
        <v>114</v>
      </c>
      <c r="B156" s="138">
        <v>34</v>
      </c>
      <c r="C156" s="138"/>
      <c r="D156" s="138">
        <v>34019</v>
      </c>
      <c r="E156" s="138" t="s">
        <v>40</v>
      </c>
      <c r="F156" s="138" t="s">
        <v>103</v>
      </c>
      <c r="G156" s="138"/>
      <c r="H156" s="138">
        <v>2285002009</v>
      </c>
      <c r="I156" s="138" t="s">
        <v>139</v>
      </c>
      <c r="J156" s="138" t="s">
        <v>140</v>
      </c>
      <c r="K156" s="138" t="s">
        <v>141</v>
      </c>
      <c r="L156" s="138" t="s">
        <v>142</v>
      </c>
      <c r="M156" s="138">
        <v>8.688796E-2</v>
      </c>
      <c r="N156" s="138" t="s">
        <v>143</v>
      </c>
      <c r="O156" s="138" t="s">
        <v>144</v>
      </c>
    </row>
    <row r="157" spans="1:15" x14ac:dyDescent="0.25">
      <c r="A157" s="138" t="s">
        <v>114</v>
      </c>
      <c r="B157" s="138">
        <v>34</v>
      </c>
      <c r="C157" s="138"/>
      <c r="D157" s="138">
        <v>34021</v>
      </c>
      <c r="E157" s="138" t="s">
        <v>121</v>
      </c>
      <c r="F157" s="138" t="s">
        <v>103</v>
      </c>
      <c r="G157" s="138"/>
      <c r="H157" s="138">
        <v>2285002007</v>
      </c>
      <c r="I157" s="138" t="s">
        <v>139</v>
      </c>
      <c r="J157" s="138" t="s">
        <v>140</v>
      </c>
      <c r="K157" s="138" t="s">
        <v>147</v>
      </c>
      <c r="L157" s="138" t="s">
        <v>148</v>
      </c>
      <c r="M157" s="138">
        <v>1.02396E-2</v>
      </c>
      <c r="N157" s="138" t="s">
        <v>143</v>
      </c>
      <c r="O157" s="138" t="s">
        <v>144</v>
      </c>
    </row>
    <row r="158" spans="1:15" x14ac:dyDescent="0.25">
      <c r="A158" s="138" t="s">
        <v>114</v>
      </c>
      <c r="B158" s="138">
        <v>34</v>
      </c>
      <c r="C158" s="138"/>
      <c r="D158" s="138">
        <v>34021</v>
      </c>
      <c r="E158" s="138" t="s">
        <v>121</v>
      </c>
      <c r="F158" s="138" t="s">
        <v>103</v>
      </c>
      <c r="G158" s="138"/>
      <c r="H158" s="138">
        <v>2285002007</v>
      </c>
      <c r="I158" s="138" t="s">
        <v>139</v>
      </c>
      <c r="J158" s="138" t="s">
        <v>140</v>
      </c>
      <c r="K158" s="138" t="s">
        <v>149</v>
      </c>
      <c r="L158" s="138" t="s">
        <v>150</v>
      </c>
      <c r="M158" s="138">
        <v>1.667774E-2</v>
      </c>
      <c r="N158" s="138" t="s">
        <v>143</v>
      </c>
      <c r="O158" s="138" t="s">
        <v>144</v>
      </c>
    </row>
    <row r="159" spans="1:15" x14ac:dyDescent="0.25">
      <c r="A159" s="138" t="s">
        <v>114</v>
      </c>
      <c r="B159" s="138">
        <v>34</v>
      </c>
      <c r="C159" s="138"/>
      <c r="D159" s="138">
        <v>34021</v>
      </c>
      <c r="E159" s="138" t="s">
        <v>121</v>
      </c>
      <c r="F159" s="138" t="s">
        <v>103</v>
      </c>
      <c r="G159" s="138"/>
      <c r="H159" s="138">
        <v>2285002009</v>
      </c>
      <c r="I159" s="138" t="s">
        <v>139</v>
      </c>
      <c r="J159" s="138" t="s">
        <v>140</v>
      </c>
      <c r="K159" s="138" t="s">
        <v>147</v>
      </c>
      <c r="L159" s="138" t="s">
        <v>148</v>
      </c>
      <c r="M159" s="138">
        <v>1.669405</v>
      </c>
      <c r="N159" s="138" t="s">
        <v>143</v>
      </c>
      <c r="O159" s="138" t="s">
        <v>144</v>
      </c>
    </row>
    <row r="160" spans="1:15" x14ac:dyDescent="0.25">
      <c r="A160" s="138" t="s">
        <v>114</v>
      </c>
      <c r="B160" s="138">
        <v>34</v>
      </c>
      <c r="C160" s="138"/>
      <c r="D160" s="138">
        <v>34021</v>
      </c>
      <c r="E160" s="138" t="s">
        <v>121</v>
      </c>
      <c r="F160" s="138" t="s">
        <v>103</v>
      </c>
      <c r="G160" s="138"/>
      <c r="H160" s="138">
        <v>2285002009</v>
      </c>
      <c r="I160" s="138" t="s">
        <v>139</v>
      </c>
      <c r="J160" s="138" t="s">
        <v>140</v>
      </c>
      <c r="K160" s="138" t="s">
        <v>151</v>
      </c>
      <c r="L160" s="138" t="s">
        <v>152</v>
      </c>
      <c r="M160" s="138">
        <v>2.5733240000000001E-2</v>
      </c>
      <c r="N160" s="138" t="s">
        <v>143</v>
      </c>
      <c r="O160" s="138" t="s">
        <v>144</v>
      </c>
    </row>
    <row r="161" spans="1:15" x14ac:dyDescent="0.25">
      <c r="A161" s="138" t="s">
        <v>114</v>
      </c>
      <c r="B161" s="138">
        <v>34</v>
      </c>
      <c r="C161" s="138"/>
      <c r="D161" s="138">
        <v>34021</v>
      </c>
      <c r="E161" s="138" t="s">
        <v>121</v>
      </c>
      <c r="F161" s="138" t="s">
        <v>103</v>
      </c>
      <c r="G161" s="138"/>
      <c r="H161" s="138">
        <v>2285002009</v>
      </c>
      <c r="I161" s="138" t="s">
        <v>139</v>
      </c>
      <c r="J161" s="138" t="s">
        <v>140</v>
      </c>
      <c r="K161" s="138" t="s">
        <v>149</v>
      </c>
      <c r="L161" s="138" t="s">
        <v>150</v>
      </c>
      <c r="M161" s="138">
        <v>2.7202820000000001</v>
      </c>
      <c r="N161" s="138" t="s">
        <v>143</v>
      </c>
      <c r="O161" s="138" t="s">
        <v>144</v>
      </c>
    </row>
    <row r="162" spans="1:15" x14ac:dyDescent="0.25">
      <c r="A162" s="138" t="s">
        <v>114</v>
      </c>
      <c r="B162" s="138">
        <v>34</v>
      </c>
      <c r="C162" s="138"/>
      <c r="D162" s="138">
        <v>34021</v>
      </c>
      <c r="E162" s="138" t="s">
        <v>121</v>
      </c>
      <c r="F162" s="138" t="s">
        <v>103</v>
      </c>
      <c r="G162" s="138"/>
      <c r="H162" s="138">
        <v>2285002009</v>
      </c>
      <c r="I162" s="138" t="s">
        <v>139</v>
      </c>
      <c r="J162" s="138" t="s">
        <v>140</v>
      </c>
      <c r="K162" s="138" t="s">
        <v>141</v>
      </c>
      <c r="L162" s="138" t="s">
        <v>142</v>
      </c>
      <c r="M162" s="138">
        <v>2.2831299999999999E-2</v>
      </c>
      <c r="N162" s="138" t="s">
        <v>143</v>
      </c>
      <c r="O162" s="138" t="s">
        <v>144</v>
      </c>
    </row>
    <row r="163" spans="1:15" x14ac:dyDescent="0.25">
      <c r="A163" s="138" t="s">
        <v>114</v>
      </c>
      <c r="B163" s="138">
        <v>34</v>
      </c>
      <c r="C163" s="138"/>
      <c r="D163" s="138">
        <v>34021</v>
      </c>
      <c r="E163" s="138" t="s">
        <v>121</v>
      </c>
      <c r="F163" s="138" t="s">
        <v>103</v>
      </c>
      <c r="G163" s="138"/>
      <c r="H163" s="138">
        <v>2285002009</v>
      </c>
      <c r="I163" s="138" t="s">
        <v>139</v>
      </c>
      <c r="J163" s="138" t="s">
        <v>140</v>
      </c>
      <c r="K163" s="138" t="s">
        <v>153</v>
      </c>
      <c r="L163" s="138" t="s">
        <v>154</v>
      </c>
      <c r="M163" s="138">
        <v>58.805039999999998</v>
      </c>
      <c r="N163" s="138" t="s">
        <v>143</v>
      </c>
      <c r="O163" s="138" t="s">
        <v>144</v>
      </c>
    </row>
    <row r="164" spans="1:15" x14ac:dyDescent="0.25">
      <c r="A164" s="138" t="s">
        <v>114</v>
      </c>
      <c r="B164" s="138">
        <v>34</v>
      </c>
      <c r="C164" s="138"/>
      <c r="D164" s="138">
        <v>34021</v>
      </c>
      <c r="E164" s="138" t="s">
        <v>121</v>
      </c>
      <c r="F164" s="138" t="s">
        <v>103</v>
      </c>
      <c r="G164" s="138"/>
      <c r="H164" s="138">
        <v>2285002009</v>
      </c>
      <c r="I164" s="138" t="s">
        <v>139</v>
      </c>
      <c r="J164" s="138" t="s">
        <v>140</v>
      </c>
      <c r="K164" s="138" t="s">
        <v>145</v>
      </c>
      <c r="L164" s="138" t="s">
        <v>146</v>
      </c>
      <c r="M164" s="138">
        <v>1.721036</v>
      </c>
      <c r="N164" s="138" t="s">
        <v>143</v>
      </c>
      <c r="O164" s="138" t="s">
        <v>144</v>
      </c>
    </row>
    <row r="165" spans="1:15" x14ac:dyDescent="0.25">
      <c r="A165" s="138" t="s">
        <v>114</v>
      </c>
      <c r="B165" s="138">
        <v>34</v>
      </c>
      <c r="C165" s="138"/>
      <c r="D165" s="138">
        <v>34023</v>
      </c>
      <c r="E165" s="138" t="s">
        <v>122</v>
      </c>
      <c r="F165" s="138" t="s">
        <v>103</v>
      </c>
      <c r="G165" s="138"/>
      <c r="H165" s="138">
        <v>2285002007</v>
      </c>
      <c r="I165" s="138" t="s">
        <v>139</v>
      </c>
      <c r="J165" s="138" t="s">
        <v>140</v>
      </c>
      <c r="K165" s="138" t="s">
        <v>151</v>
      </c>
      <c r="L165" s="138" t="s">
        <v>152</v>
      </c>
      <c r="M165" s="138">
        <v>3.0615549999999998E-2</v>
      </c>
      <c r="N165" s="138" t="s">
        <v>143</v>
      </c>
      <c r="O165" s="138" t="s">
        <v>144</v>
      </c>
    </row>
    <row r="166" spans="1:15" x14ac:dyDescent="0.25">
      <c r="A166" s="138" t="s">
        <v>114</v>
      </c>
      <c r="B166" s="138">
        <v>34</v>
      </c>
      <c r="C166" s="138"/>
      <c r="D166" s="138">
        <v>34025</v>
      </c>
      <c r="E166" s="138" t="s">
        <v>44</v>
      </c>
      <c r="F166" s="138" t="s">
        <v>103</v>
      </c>
      <c r="G166" s="138"/>
      <c r="H166" s="138">
        <v>2285002009</v>
      </c>
      <c r="I166" s="138" t="s">
        <v>139</v>
      </c>
      <c r="J166" s="138" t="s">
        <v>140</v>
      </c>
      <c r="K166" s="138" t="s">
        <v>155</v>
      </c>
      <c r="L166" s="138" t="s">
        <v>156</v>
      </c>
      <c r="M166" s="138">
        <v>69.999750000000006</v>
      </c>
      <c r="N166" s="138" t="s">
        <v>143</v>
      </c>
      <c r="O166" s="138" t="s">
        <v>144</v>
      </c>
    </row>
    <row r="167" spans="1:15" x14ac:dyDescent="0.25">
      <c r="A167" s="138" t="s">
        <v>114</v>
      </c>
      <c r="B167" s="138">
        <v>34</v>
      </c>
      <c r="C167" s="138"/>
      <c r="D167" s="138">
        <v>34025</v>
      </c>
      <c r="E167" s="138" t="s">
        <v>44</v>
      </c>
      <c r="F167" s="138" t="s">
        <v>103</v>
      </c>
      <c r="G167" s="138"/>
      <c r="H167" s="138">
        <v>2285002009</v>
      </c>
      <c r="I167" s="138" t="s">
        <v>139</v>
      </c>
      <c r="J167" s="138" t="s">
        <v>140</v>
      </c>
      <c r="K167" s="138" t="s">
        <v>141</v>
      </c>
      <c r="L167" s="138" t="s">
        <v>142</v>
      </c>
      <c r="M167" s="138">
        <v>0.21901209999999999</v>
      </c>
      <c r="N167" s="138" t="s">
        <v>143</v>
      </c>
      <c r="O167" s="138" t="s">
        <v>144</v>
      </c>
    </row>
    <row r="168" spans="1:15" x14ac:dyDescent="0.25">
      <c r="A168" s="138" t="s">
        <v>114</v>
      </c>
      <c r="B168" s="138">
        <v>34</v>
      </c>
      <c r="C168" s="138"/>
      <c r="D168" s="138">
        <v>34027</v>
      </c>
      <c r="E168" s="138" t="s">
        <v>46</v>
      </c>
      <c r="F168" s="138" t="s">
        <v>103</v>
      </c>
      <c r="G168" s="138"/>
      <c r="H168" s="138">
        <v>2285002009</v>
      </c>
      <c r="I168" s="138" t="s">
        <v>139</v>
      </c>
      <c r="J168" s="138" t="s">
        <v>140</v>
      </c>
      <c r="K168" s="138" t="s">
        <v>155</v>
      </c>
      <c r="L168" s="138" t="s">
        <v>156</v>
      </c>
      <c r="M168" s="138">
        <v>37.530610000000003</v>
      </c>
      <c r="N168" s="138" t="s">
        <v>143</v>
      </c>
      <c r="O168" s="138" t="s">
        <v>144</v>
      </c>
    </row>
    <row r="169" spans="1:15" x14ac:dyDescent="0.25">
      <c r="A169" s="138" t="s">
        <v>114</v>
      </c>
      <c r="B169" s="138">
        <v>34</v>
      </c>
      <c r="C169" s="138"/>
      <c r="D169" s="138">
        <v>34027</v>
      </c>
      <c r="E169" s="138" t="s">
        <v>46</v>
      </c>
      <c r="F169" s="138" t="s">
        <v>103</v>
      </c>
      <c r="G169" s="138"/>
      <c r="H169" s="138">
        <v>2285002009</v>
      </c>
      <c r="I169" s="138" t="s">
        <v>139</v>
      </c>
      <c r="J169" s="138" t="s">
        <v>140</v>
      </c>
      <c r="K169" s="138" t="s">
        <v>145</v>
      </c>
      <c r="L169" s="138" t="s">
        <v>146</v>
      </c>
      <c r="M169" s="138">
        <v>8.8514940000000006</v>
      </c>
      <c r="N169" s="138" t="s">
        <v>143</v>
      </c>
      <c r="O169" s="138" t="s">
        <v>144</v>
      </c>
    </row>
    <row r="170" spans="1:15" x14ac:dyDescent="0.25">
      <c r="A170" s="138" t="s">
        <v>114</v>
      </c>
      <c r="B170" s="138">
        <v>34</v>
      </c>
      <c r="C170" s="138"/>
      <c r="D170" s="138">
        <v>34029</v>
      </c>
      <c r="E170" s="138" t="s">
        <v>123</v>
      </c>
      <c r="F170" s="138" t="s">
        <v>103</v>
      </c>
      <c r="G170" s="138"/>
      <c r="H170" s="138">
        <v>2285002007</v>
      </c>
      <c r="I170" s="138" t="s">
        <v>139</v>
      </c>
      <c r="J170" s="138" t="s">
        <v>140</v>
      </c>
      <c r="K170" s="138" t="s">
        <v>141</v>
      </c>
      <c r="L170" s="138" t="s">
        <v>142</v>
      </c>
      <c r="M170" s="138">
        <v>3.2508419999999997E-5</v>
      </c>
      <c r="N170" s="138" t="s">
        <v>143</v>
      </c>
      <c r="O170" s="138" t="s">
        <v>144</v>
      </c>
    </row>
    <row r="171" spans="1:15" x14ac:dyDescent="0.25">
      <c r="A171" s="138" t="s">
        <v>114</v>
      </c>
      <c r="B171" s="138">
        <v>34</v>
      </c>
      <c r="C171" s="138"/>
      <c r="D171" s="138">
        <v>34029</v>
      </c>
      <c r="E171" s="138" t="s">
        <v>123</v>
      </c>
      <c r="F171" s="138" t="s">
        <v>103</v>
      </c>
      <c r="G171" s="138"/>
      <c r="H171" s="138">
        <v>2285002009</v>
      </c>
      <c r="I171" s="138" t="s">
        <v>139</v>
      </c>
      <c r="J171" s="138" t="s">
        <v>140</v>
      </c>
      <c r="K171" s="138" t="s">
        <v>149</v>
      </c>
      <c r="L171" s="138" t="s">
        <v>150</v>
      </c>
      <c r="M171" s="138">
        <v>1.0770040000000001</v>
      </c>
      <c r="N171" s="138" t="s">
        <v>143</v>
      </c>
      <c r="O171" s="138" t="s">
        <v>144</v>
      </c>
    </row>
    <row r="172" spans="1:15" x14ac:dyDescent="0.25">
      <c r="A172" s="138" t="s">
        <v>114</v>
      </c>
      <c r="B172" s="138">
        <v>34</v>
      </c>
      <c r="C172" s="138"/>
      <c r="D172" s="138">
        <v>34031</v>
      </c>
      <c r="E172" s="138" t="s">
        <v>48</v>
      </c>
      <c r="F172" s="138" t="s">
        <v>103</v>
      </c>
      <c r="G172" s="138"/>
      <c r="H172" s="138">
        <v>2285002009</v>
      </c>
      <c r="I172" s="138" t="s">
        <v>139</v>
      </c>
      <c r="J172" s="138" t="s">
        <v>140</v>
      </c>
      <c r="K172" s="138" t="s">
        <v>153</v>
      </c>
      <c r="L172" s="138" t="s">
        <v>154</v>
      </c>
      <c r="M172" s="138">
        <v>298.37329999999997</v>
      </c>
      <c r="N172" s="138" t="s">
        <v>143</v>
      </c>
      <c r="O172" s="138" t="s">
        <v>144</v>
      </c>
    </row>
    <row r="173" spans="1:15" x14ac:dyDescent="0.25">
      <c r="A173" s="138" t="s">
        <v>114</v>
      </c>
      <c r="B173" s="138">
        <v>34</v>
      </c>
      <c r="C173" s="138"/>
      <c r="D173" s="138">
        <v>34031</v>
      </c>
      <c r="E173" s="138" t="s">
        <v>48</v>
      </c>
      <c r="F173" s="138" t="s">
        <v>103</v>
      </c>
      <c r="G173" s="138"/>
      <c r="H173" s="138">
        <v>2285002009</v>
      </c>
      <c r="I173" s="138" t="s">
        <v>139</v>
      </c>
      <c r="J173" s="138" t="s">
        <v>140</v>
      </c>
      <c r="K173" s="138" t="s">
        <v>145</v>
      </c>
      <c r="L173" s="138" t="s">
        <v>146</v>
      </c>
      <c r="M173" s="138">
        <v>8.7324350000000006</v>
      </c>
      <c r="N173" s="138" t="s">
        <v>143</v>
      </c>
      <c r="O173" s="138" t="s">
        <v>144</v>
      </c>
    </row>
    <row r="174" spans="1:15" x14ac:dyDescent="0.25">
      <c r="A174" s="138" t="s">
        <v>114</v>
      </c>
      <c r="B174" s="138">
        <v>34</v>
      </c>
      <c r="C174" s="138"/>
      <c r="D174" s="138">
        <v>34035</v>
      </c>
      <c r="E174" s="138" t="s">
        <v>50</v>
      </c>
      <c r="F174" s="138" t="s">
        <v>103</v>
      </c>
      <c r="G174" s="138"/>
      <c r="H174" s="138">
        <v>2285002007</v>
      </c>
      <c r="I174" s="138" t="s">
        <v>139</v>
      </c>
      <c r="J174" s="138" t="s">
        <v>140</v>
      </c>
      <c r="K174" s="138" t="s">
        <v>141</v>
      </c>
      <c r="L174" s="138" t="s">
        <v>142</v>
      </c>
      <c r="M174" s="138">
        <v>6.5108660000000004E-4</v>
      </c>
      <c r="N174" s="138" t="s">
        <v>143</v>
      </c>
      <c r="O174" s="138" t="s">
        <v>144</v>
      </c>
    </row>
    <row r="175" spans="1:15" x14ac:dyDescent="0.25">
      <c r="A175" s="138" t="s">
        <v>114</v>
      </c>
      <c r="B175" s="138">
        <v>34</v>
      </c>
      <c r="C175" s="138"/>
      <c r="D175" s="138">
        <v>34037</v>
      </c>
      <c r="E175" s="138" t="s">
        <v>52</v>
      </c>
      <c r="F175" s="138" t="s">
        <v>103</v>
      </c>
      <c r="G175" s="138"/>
      <c r="H175" s="138">
        <v>2285002007</v>
      </c>
      <c r="I175" s="138" t="s">
        <v>139</v>
      </c>
      <c r="J175" s="138" t="s">
        <v>140</v>
      </c>
      <c r="K175" s="138" t="s">
        <v>145</v>
      </c>
      <c r="L175" s="138" t="s">
        <v>146</v>
      </c>
      <c r="M175" s="138">
        <v>0.76205089999999998</v>
      </c>
      <c r="N175" s="138" t="s">
        <v>143</v>
      </c>
      <c r="O175" s="138" t="s">
        <v>144</v>
      </c>
    </row>
    <row r="176" spans="1:15" x14ac:dyDescent="0.25">
      <c r="A176" s="138" t="s">
        <v>114</v>
      </c>
      <c r="B176" s="138">
        <v>34</v>
      </c>
      <c r="C176" s="138"/>
      <c r="D176" s="138">
        <v>34037</v>
      </c>
      <c r="E176" s="138" t="s">
        <v>52</v>
      </c>
      <c r="F176" s="138" t="s">
        <v>103</v>
      </c>
      <c r="G176" s="138"/>
      <c r="H176" s="138">
        <v>2285002007</v>
      </c>
      <c r="I176" s="138" t="s">
        <v>139</v>
      </c>
      <c r="J176" s="138" t="s">
        <v>140</v>
      </c>
      <c r="K176" s="138" t="s">
        <v>147</v>
      </c>
      <c r="L176" s="138" t="s">
        <v>148</v>
      </c>
      <c r="M176" s="138">
        <v>0.7391894</v>
      </c>
      <c r="N176" s="138" t="s">
        <v>143</v>
      </c>
      <c r="O176" s="138" t="s">
        <v>144</v>
      </c>
    </row>
    <row r="177" spans="1:15" x14ac:dyDescent="0.25">
      <c r="A177" s="138" t="s">
        <v>114</v>
      </c>
      <c r="B177" s="138">
        <v>34</v>
      </c>
      <c r="C177" s="138"/>
      <c r="D177" s="138">
        <v>34037</v>
      </c>
      <c r="E177" s="138" t="s">
        <v>52</v>
      </c>
      <c r="F177" s="138" t="s">
        <v>103</v>
      </c>
      <c r="G177" s="138"/>
      <c r="H177" s="138">
        <v>2285002007</v>
      </c>
      <c r="I177" s="138" t="s">
        <v>139</v>
      </c>
      <c r="J177" s="138" t="s">
        <v>140</v>
      </c>
      <c r="K177" s="138" t="s">
        <v>149</v>
      </c>
      <c r="L177" s="138" t="s">
        <v>150</v>
      </c>
      <c r="M177" s="138">
        <v>1.2045030000000001</v>
      </c>
      <c r="N177" s="138" t="s">
        <v>143</v>
      </c>
      <c r="O177" s="138" t="s">
        <v>144</v>
      </c>
    </row>
    <row r="178" spans="1:15" x14ac:dyDescent="0.25">
      <c r="A178" s="138" t="s">
        <v>114</v>
      </c>
      <c r="B178" s="138">
        <v>34</v>
      </c>
      <c r="C178" s="138"/>
      <c r="D178" s="138">
        <v>34039</v>
      </c>
      <c r="E178" s="138" t="s">
        <v>54</v>
      </c>
      <c r="F178" s="138" t="s">
        <v>103</v>
      </c>
      <c r="G178" s="138"/>
      <c r="H178" s="138">
        <v>2285002007</v>
      </c>
      <c r="I178" s="138" t="s">
        <v>139</v>
      </c>
      <c r="J178" s="138" t="s">
        <v>140</v>
      </c>
      <c r="K178" s="138" t="s">
        <v>151</v>
      </c>
      <c r="L178" s="138" t="s">
        <v>152</v>
      </c>
      <c r="M178" s="138">
        <v>1.6918430000000002E-2</v>
      </c>
      <c r="N178" s="138" t="s">
        <v>143</v>
      </c>
      <c r="O178" s="138" t="s">
        <v>144</v>
      </c>
    </row>
    <row r="179" spans="1:15" x14ac:dyDescent="0.25">
      <c r="A179" s="138" t="s">
        <v>114</v>
      </c>
      <c r="B179" s="138">
        <v>34</v>
      </c>
      <c r="C179" s="138"/>
      <c r="D179" s="138">
        <v>34041</v>
      </c>
      <c r="E179" s="138" t="s">
        <v>56</v>
      </c>
      <c r="F179" s="138" t="s">
        <v>103</v>
      </c>
      <c r="G179" s="138"/>
      <c r="H179" s="138">
        <v>2285002007</v>
      </c>
      <c r="I179" s="138" t="s">
        <v>139</v>
      </c>
      <c r="J179" s="138" t="s">
        <v>140</v>
      </c>
      <c r="K179" s="138" t="s">
        <v>153</v>
      </c>
      <c r="L179" s="138" t="s">
        <v>154</v>
      </c>
      <c r="M179" s="138">
        <v>1.3140000000000001</v>
      </c>
      <c r="N179" s="138" t="s">
        <v>143</v>
      </c>
      <c r="O179" s="138" t="s">
        <v>144</v>
      </c>
    </row>
    <row r="180" spans="1:15" x14ac:dyDescent="0.25">
      <c r="A180" s="138" t="s">
        <v>114</v>
      </c>
      <c r="B180" s="138">
        <v>34</v>
      </c>
      <c r="C180" s="138"/>
      <c r="D180" s="138">
        <v>34041</v>
      </c>
      <c r="E180" s="138" t="s">
        <v>56</v>
      </c>
      <c r="F180" s="138" t="s">
        <v>103</v>
      </c>
      <c r="G180" s="138"/>
      <c r="H180" s="138">
        <v>2285002009</v>
      </c>
      <c r="I180" s="138" t="s">
        <v>139</v>
      </c>
      <c r="J180" s="138" t="s">
        <v>140</v>
      </c>
      <c r="K180" s="138" t="s">
        <v>147</v>
      </c>
      <c r="L180" s="138" t="s">
        <v>148</v>
      </c>
      <c r="M180" s="138">
        <v>0.43255510000000003</v>
      </c>
      <c r="N180" s="138" t="s">
        <v>143</v>
      </c>
      <c r="O180" s="138" t="s">
        <v>144</v>
      </c>
    </row>
    <row r="181" spans="1:15" x14ac:dyDescent="0.25">
      <c r="A181" s="138" t="s">
        <v>114</v>
      </c>
      <c r="B181" s="138">
        <v>34</v>
      </c>
      <c r="C181" s="138"/>
      <c r="D181" s="138">
        <v>34003</v>
      </c>
      <c r="E181" s="138" t="s">
        <v>34</v>
      </c>
      <c r="F181" s="138" t="s">
        <v>103</v>
      </c>
      <c r="G181" s="138"/>
      <c r="H181" s="138">
        <v>2285002007</v>
      </c>
      <c r="I181" s="138" t="s">
        <v>139</v>
      </c>
      <c r="J181" s="138" t="s">
        <v>140</v>
      </c>
      <c r="K181" s="138" t="s">
        <v>147</v>
      </c>
      <c r="L181" s="138" t="s">
        <v>148</v>
      </c>
      <c r="M181" s="138">
        <v>0.56521670000000002</v>
      </c>
      <c r="N181" s="138" t="s">
        <v>143</v>
      </c>
      <c r="O181" s="138" t="s">
        <v>144</v>
      </c>
    </row>
    <row r="182" spans="1:15" x14ac:dyDescent="0.25">
      <c r="A182" s="138" t="s">
        <v>114</v>
      </c>
      <c r="B182" s="138">
        <v>34</v>
      </c>
      <c r="C182" s="138"/>
      <c r="D182" s="138">
        <v>34003</v>
      </c>
      <c r="E182" s="138" t="s">
        <v>34</v>
      </c>
      <c r="F182" s="138" t="s">
        <v>103</v>
      </c>
      <c r="G182" s="138"/>
      <c r="H182" s="138">
        <v>2285002007</v>
      </c>
      <c r="I182" s="138" t="s">
        <v>139</v>
      </c>
      <c r="J182" s="138" t="s">
        <v>140</v>
      </c>
      <c r="K182" s="138" t="s">
        <v>149</v>
      </c>
      <c r="L182" s="138" t="s">
        <v>150</v>
      </c>
      <c r="M182" s="138">
        <v>0.9210161</v>
      </c>
      <c r="N182" s="138" t="s">
        <v>143</v>
      </c>
      <c r="O182" s="138" t="s">
        <v>144</v>
      </c>
    </row>
    <row r="183" spans="1:15" x14ac:dyDescent="0.25">
      <c r="A183" s="138" t="s">
        <v>114</v>
      </c>
      <c r="B183" s="138">
        <v>34</v>
      </c>
      <c r="C183" s="138"/>
      <c r="D183" s="138">
        <v>34003</v>
      </c>
      <c r="E183" s="138" t="s">
        <v>34</v>
      </c>
      <c r="F183" s="138" t="s">
        <v>103</v>
      </c>
      <c r="G183" s="138"/>
      <c r="H183" s="138">
        <v>2285002009</v>
      </c>
      <c r="I183" s="138" t="s">
        <v>139</v>
      </c>
      <c r="J183" s="138" t="s">
        <v>140</v>
      </c>
      <c r="K183" s="138" t="s">
        <v>151</v>
      </c>
      <c r="L183" s="138" t="s">
        <v>152</v>
      </c>
      <c r="M183" s="138">
        <v>0.4012638</v>
      </c>
      <c r="N183" s="138" t="s">
        <v>143</v>
      </c>
      <c r="O183" s="138" t="s">
        <v>144</v>
      </c>
    </row>
    <row r="184" spans="1:15" x14ac:dyDescent="0.25">
      <c r="A184" s="138" t="s">
        <v>114</v>
      </c>
      <c r="B184" s="138">
        <v>34</v>
      </c>
      <c r="C184" s="138"/>
      <c r="D184" s="138">
        <v>34001</v>
      </c>
      <c r="E184" s="138" t="s">
        <v>115</v>
      </c>
      <c r="F184" s="138" t="s">
        <v>97</v>
      </c>
      <c r="G184" s="138"/>
      <c r="H184" s="138">
        <v>28500201</v>
      </c>
      <c r="I184" s="138" t="s">
        <v>139</v>
      </c>
      <c r="J184" s="138" t="s">
        <v>140</v>
      </c>
      <c r="K184" s="138" t="s">
        <v>153</v>
      </c>
      <c r="L184" s="138" t="s">
        <v>154</v>
      </c>
      <c r="M184" s="138">
        <v>1.5592900999999999</v>
      </c>
      <c r="N184" s="138" t="s">
        <v>143</v>
      </c>
      <c r="O184" s="138" t="s">
        <v>144</v>
      </c>
    </row>
    <row r="185" spans="1:15" x14ac:dyDescent="0.25">
      <c r="A185" s="138" t="s">
        <v>114</v>
      </c>
      <c r="B185" s="138">
        <v>34</v>
      </c>
      <c r="C185" s="138"/>
      <c r="D185" s="138">
        <v>34003</v>
      </c>
      <c r="E185" s="138" t="s">
        <v>34</v>
      </c>
      <c r="F185" s="138" t="s">
        <v>97</v>
      </c>
      <c r="G185" s="138"/>
      <c r="H185" s="138">
        <v>28500201</v>
      </c>
      <c r="I185" s="138" t="s">
        <v>139</v>
      </c>
      <c r="J185" s="138" t="s">
        <v>140</v>
      </c>
      <c r="K185" s="138" t="s">
        <v>145</v>
      </c>
      <c r="L185" s="138" t="s">
        <v>146</v>
      </c>
      <c r="M185" s="138">
        <v>0.57884303000000004</v>
      </c>
      <c r="N185" s="138" t="s">
        <v>143</v>
      </c>
      <c r="O185" s="138" t="s">
        <v>144</v>
      </c>
    </row>
    <row r="186" spans="1:15" x14ac:dyDescent="0.25">
      <c r="A186" s="138" t="s">
        <v>114</v>
      </c>
      <c r="B186" s="138">
        <v>34</v>
      </c>
      <c r="C186" s="138"/>
      <c r="D186" s="138">
        <v>34005</v>
      </c>
      <c r="E186" s="138" t="s">
        <v>116</v>
      </c>
      <c r="F186" s="138" t="s">
        <v>97</v>
      </c>
      <c r="G186" s="138"/>
      <c r="H186" s="138">
        <v>28500201</v>
      </c>
      <c r="I186" s="138" t="s">
        <v>139</v>
      </c>
      <c r="J186" s="138" t="s">
        <v>140</v>
      </c>
      <c r="K186" s="138" t="s">
        <v>147</v>
      </c>
      <c r="L186" s="138" t="s">
        <v>148</v>
      </c>
      <c r="M186" s="138">
        <v>0.10886</v>
      </c>
      <c r="N186" s="138" t="s">
        <v>143</v>
      </c>
      <c r="O186" s="138" t="s">
        <v>144</v>
      </c>
    </row>
    <row r="187" spans="1:15" x14ac:dyDescent="0.25">
      <c r="A187" s="138" t="s">
        <v>114</v>
      </c>
      <c r="B187" s="138">
        <v>34</v>
      </c>
      <c r="C187" s="138"/>
      <c r="D187" s="138">
        <v>34007</v>
      </c>
      <c r="E187" s="138" t="s">
        <v>117</v>
      </c>
      <c r="F187" s="138" t="s">
        <v>97</v>
      </c>
      <c r="G187" s="138"/>
      <c r="H187" s="138">
        <v>28500201</v>
      </c>
      <c r="I187" s="138" t="s">
        <v>139</v>
      </c>
      <c r="J187" s="138" t="s">
        <v>140</v>
      </c>
      <c r="K187" s="138" t="s">
        <v>147</v>
      </c>
      <c r="L187" s="138" t="s">
        <v>148</v>
      </c>
      <c r="M187" s="138">
        <v>1.845704</v>
      </c>
      <c r="N187" s="138" t="s">
        <v>143</v>
      </c>
      <c r="O187" s="138" t="s">
        <v>144</v>
      </c>
    </row>
    <row r="188" spans="1:15" x14ac:dyDescent="0.25">
      <c r="A188" s="138" t="s">
        <v>114</v>
      </c>
      <c r="B188" s="138">
        <v>34</v>
      </c>
      <c r="C188" s="138"/>
      <c r="D188" s="138">
        <v>34015</v>
      </c>
      <c r="E188" s="138" t="s">
        <v>120</v>
      </c>
      <c r="F188" s="138" t="s">
        <v>97</v>
      </c>
      <c r="G188" s="138"/>
      <c r="H188" s="138">
        <v>28500201</v>
      </c>
      <c r="I188" s="138" t="s">
        <v>139</v>
      </c>
      <c r="J188" s="138" t="s">
        <v>140</v>
      </c>
      <c r="K188" s="138" t="s">
        <v>153</v>
      </c>
      <c r="L188" s="138" t="s">
        <v>154</v>
      </c>
      <c r="M188" s="138">
        <v>6.6010499999999999</v>
      </c>
      <c r="N188" s="138" t="s">
        <v>143</v>
      </c>
      <c r="O188" s="138" t="s">
        <v>144</v>
      </c>
    </row>
    <row r="189" spans="1:15" x14ac:dyDescent="0.25">
      <c r="A189" s="138" t="s">
        <v>114</v>
      </c>
      <c r="B189" s="138">
        <v>34</v>
      </c>
      <c r="C189" s="138"/>
      <c r="D189" s="138">
        <v>34017</v>
      </c>
      <c r="E189" s="138" t="s">
        <v>38</v>
      </c>
      <c r="F189" s="138" t="s">
        <v>97</v>
      </c>
      <c r="G189" s="138"/>
      <c r="H189" s="138">
        <v>28500201</v>
      </c>
      <c r="I189" s="138" t="s">
        <v>139</v>
      </c>
      <c r="J189" s="138" t="s">
        <v>140</v>
      </c>
      <c r="K189" s="138" t="s">
        <v>153</v>
      </c>
      <c r="L189" s="138" t="s">
        <v>154</v>
      </c>
      <c r="M189" s="138">
        <v>162.87817699999999</v>
      </c>
      <c r="N189" s="138" t="s">
        <v>143</v>
      </c>
      <c r="O189" s="138" t="s">
        <v>144</v>
      </c>
    </row>
    <row r="190" spans="1:15" x14ac:dyDescent="0.25">
      <c r="A190" s="138" t="s">
        <v>114</v>
      </c>
      <c r="B190" s="138">
        <v>34</v>
      </c>
      <c r="C190" s="138"/>
      <c r="D190" s="138">
        <v>34017</v>
      </c>
      <c r="E190" s="138" t="s">
        <v>38</v>
      </c>
      <c r="F190" s="138" t="s">
        <v>97</v>
      </c>
      <c r="G190" s="138"/>
      <c r="H190" s="138">
        <v>28500201</v>
      </c>
      <c r="I190" s="138" t="s">
        <v>139</v>
      </c>
      <c r="J190" s="138" t="s">
        <v>140</v>
      </c>
      <c r="K190" s="138" t="s">
        <v>149</v>
      </c>
      <c r="L190" s="138" t="s">
        <v>150</v>
      </c>
      <c r="M190" s="138">
        <v>10.66714872</v>
      </c>
      <c r="N190" s="138" t="s">
        <v>143</v>
      </c>
      <c r="O190" s="138" t="s">
        <v>144</v>
      </c>
    </row>
    <row r="191" spans="1:15" x14ac:dyDescent="0.25">
      <c r="A191" s="138" t="s">
        <v>114</v>
      </c>
      <c r="B191" s="138">
        <v>34</v>
      </c>
      <c r="C191" s="138"/>
      <c r="D191" s="138">
        <v>34017</v>
      </c>
      <c r="E191" s="138" t="s">
        <v>38</v>
      </c>
      <c r="F191" s="138" t="s">
        <v>97</v>
      </c>
      <c r="G191" s="138"/>
      <c r="H191" s="138">
        <v>28500201</v>
      </c>
      <c r="I191" s="138" t="s">
        <v>139</v>
      </c>
      <c r="J191" s="138" t="s">
        <v>140</v>
      </c>
      <c r="K191" s="138" t="s">
        <v>155</v>
      </c>
      <c r="L191" s="138" t="s">
        <v>156</v>
      </c>
      <c r="M191" s="138">
        <v>25.4332943</v>
      </c>
      <c r="N191" s="138" t="s">
        <v>143</v>
      </c>
      <c r="O191" s="138" t="s">
        <v>144</v>
      </c>
    </row>
    <row r="192" spans="1:15" x14ac:dyDescent="0.25">
      <c r="A192" s="138" t="s">
        <v>114</v>
      </c>
      <c r="B192" s="138">
        <v>34</v>
      </c>
      <c r="C192" s="138"/>
      <c r="D192" s="138">
        <v>34023</v>
      </c>
      <c r="E192" s="138" t="s">
        <v>122</v>
      </c>
      <c r="F192" s="138" t="s">
        <v>97</v>
      </c>
      <c r="G192" s="138"/>
      <c r="H192" s="138">
        <v>28500201</v>
      </c>
      <c r="I192" s="138" t="s">
        <v>139</v>
      </c>
      <c r="J192" s="138" t="s">
        <v>140</v>
      </c>
      <c r="K192" s="138" t="s">
        <v>141</v>
      </c>
      <c r="L192" s="138" t="s">
        <v>142</v>
      </c>
      <c r="M192" s="138">
        <v>3.0027188999999999E-2</v>
      </c>
      <c r="N192" s="138" t="s">
        <v>143</v>
      </c>
      <c r="O192" s="138" t="s">
        <v>144</v>
      </c>
    </row>
    <row r="193" spans="1:15" x14ac:dyDescent="0.25">
      <c r="A193" s="138" t="s">
        <v>114</v>
      </c>
      <c r="B193" s="138">
        <v>34</v>
      </c>
      <c r="C193" s="138"/>
      <c r="D193" s="138">
        <v>34027</v>
      </c>
      <c r="E193" s="138" t="s">
        <v>46</v>
      </c>
      <c r="F193" s="138" t="s">
        <v>97</v>
      </c>
      <c r="G193" s="138"/>
      <c r="H193" s="138">
        <v>28500201</v>
      </c>
      <c r="I193" s="138" t="s">
        <v>139</v>
      </c>
      <c r="J193" s="138" t="s">
        <v>140</v>
      </c>
      <c r="K193" s="138" t="s">
        <v>153</v>
      </c>
      <c r="L193" s="138" t="s">
        <v>154</v>
      </c>
      <c r="M193" s="138">
        <v>4.9116840000000002</v>
      </c>
      <c r="N193" s="138" t="s">
        <v>143</v>
      </c>
      <c r="O193" s="138" t="s">
        <v>144</v>
      </c>
    </row>
    <row r="194" spans="1:15" x14ac:dyDescent="0.25">
      <c r="A194" s="138" t="s">
        <v>114</v>
      </c>
      <c r="B194" s="138">
        <v>34</v>
      </c>
      <c r="C194" s="138"/>
      <c r="D194" s="138">
        <v>34027</v>
      </c>
      <c r="E194" s="138" t="s">
        <v>46</v>
      </c>
      <c r="F194" s="138" t="s">
        <v>97</v>
      </c>
      <c r="G194" s="138"/>
      <c r="H194" s="138">
        <v>28500201</v>
      </c>
      <c r="I194" s="138" t="s">
        <v>139</v>
      </c>
      <c r="J194" s="138" t="s">
        <v>140</v>
      </c>
      <c r="K194" s="138" t="s">
        <v>151</v>
      </c>
      <c r="L194" s="138" t="s">
        <v>152</v>
      </c>
      <c r="M194" s="138">
        <v>2.5887610000000002E-3</v>
      </c>
      <c r="N194" s="138" t="s">
        <v>143</v>
      </c>
      <c r="O194" s="138" t="s">
        <v>144</v>
      </c>
    </row>
    <row r="195" spans="1:15" x14ac:dyDescent="0.25">
      <c r="A195" s="138" t="s">
        <v>114</v>
      </c>
      <c r="B195" s="138">
        <v>34</v>
      </c>
      <c r="C195" s="138"/>
      <c r="D195" s="138">
        <v>34035</v>
      </c>
      <c r="E195" s="138" t="s">
        <v>50</v>
      </c>
      <c r="F195" s="138" t="s">
        <v>97</v>
      </c>
      <c r="G195" s="138"/>
      <c r="H195" s="138">
        <v>28500201</v>
      </c>
      <c r="I195" s="138" t="s">
        <v>139</v>
      </c>
      <c r="J195" s="138" t="s">
        <v>140</v>
      </c>
      <c r="K195" s="138" t="s">
        <v>153</v>
      </c>
      <c r="L195" s="138" t="s">
        <v>154</v>
      </c>
      <c r="M195" s="138">
        <v>48.6726715</v>
      </c>
      <c r="N195" s="138" t="s">
        <v>143</v>
      </c>
      <c r="O195" s="138" t="s">
        <v>144</v>
      </c>
    </row>
    <row r="196" spans="1:15" x14ac:dyDescent="0.25">
      <c r="A196" s="138" t="s">
        <v>114</v>
      </c>
      <c r="B196" s="138">
        <v>34</v>
      </c>
      <c r="C196" s="138"/>
      <c r="D196" s="138">
        <v>34035</v>
      </c>
      <c r="E196" s="138" t="s">
        <v>50</v>
      </c>
      <c r="F196" s="138" t="s">
        <v>97</v>
      </c>
      <c r="G196" s="138"/>
      <c r="H196" s="138">
        <v>28500201</v>
      </c>
      <c r="I196" s="138" t="s">
        <v>139</v>
      </c>
      <c r="J196" s="138" t="s">
        <v>140</v>
      </c>
      <c r="K196" s="138" t="s">
        <v>151</v>
      </c>
      <c r="L196" s="138" t="s">
        <v>152</v>
      </c>
      <c r="M196" s="138">
        <v>2.56535125E-2</v>
      </c>
      <c r="N196" s="138" t="s">
        <v>143</v>
      </c>
      <c r="O196" s="138" t="s">
        <v>144</v>
      </c>
    </row>
    <row r="197" spans="1:15" x14ac:dyDescent="0.25">
      <c r="A197" s="138" t="s">
        <v>114</v>
      </c>
      <c r="B197" s="138">
        <v>34</v>
      </c>
      <c r="C197" s="138"/>
      <c r="D197" s="138">
        <v>34039</v>
      </c>
      <c r="E197" s="138" t="s">
        <v>54</v>
      </c>
      <c r="F197" s="138" t="s">
        <v>97</v>
      </c>
      <c r="G197" s="138"/>
      <c r="H197" s="138">
        <v>28500201</v>
      </c>
      <c r="I197" s="138" t="s">
        <v>139</v>
      </c>
      <c r="J197" s="138" t="s">
        <v>140</v>
      </c>
      <c r="K197" s="138" t="s">
        <v>141</v>
      </c>
      <c r="L197" s="138" t="s">
        <v>142</v>
      </c>
      <c r="M197" s="138">
        <v>4.0493671000000002E-2</v>
      </c>
      <c r="N197" s="138" t="s">
        <v>143</v>
      </c>
      <c r="O197" s="138" t="s">
        <v>144</v>
      </c>
    </row>
    <row r="198" spans="1:15" x14ac:dyDescent="0.25">
      <c r="A198" s="138" t="s">
        <v>114</v>
      </c>
      <c r="B198" s="138">
        <v>34</v>
      </c>
      <c r="C198" s="138"/>
      <c r="D198" s="138">
        <v>34013</v>
      </c>
      <c r="E198" s="138" t="s">
        <v>36</v>
      </c>
      <c r="F198" s="138" t="s">
        <v>97</v>
      </c>
      <c r="G198" s="138"/>
      <c r="H198" s="138">
        <v>28500201</v>
      </c>
      <c r="I198" s="138" t="s">
        <v>139</v>
      </c>
      <c r="J198" s="138" t="s">
        <v>140</v>
      </c>
      <c r="K198" s="138" t="s">
        <v>141</v>
      </c>
      <c r="L198" s="138" t="s">
        <v>142</v>
      </c>
      <c r="M198" s="138">
        <v>0.107603769</v>
      </c>
      <c r="N198" s="138" t="s">
        <v>143</v>
      </c>
      <c r="O198" s="138" t="s">
        <v>144</v>
      </c>
    </row>
    <row r="199" spans="1:15" x14ac:dyDescent="0.25">
      <c r="A199" s="138" t="s">
        <v>114</v>
      </c>
      <c r="B199" s="138">
        <v>34</v>
      </c>
      <c r="C199" s="138"/>
      <c r="D199" s="138">
        <v>34013</v>
      </c>
      <c r="E199" s="138" t="s">
        <v>36</v>
      </c>
      <c r="F199" s="138" t="s">
        <v>97</v>
      </c>
      <c r="G199" s="138"/>
      <c r="H199" s="138">
        <v>28500201</v>
      </c>
      <c r="I199" s="138" t="s">
        <v>139</v>
      </c>
      <c r="J199" s="138" t="s">
        <v>140</v>
      </c>
      <c r="K199" s="138" t="s">
        <v>149</v>
      </c>
      <c r="L199" s="138" t="s">
        <v>150</v>
      </c>
      <c r="M199" s="138">
        <v>15.068827499999999</v>
      </c>
      <c r="N199" s="138" t="s">
        <v>143</v>
      </c>
      <c r="O199" s="138" t="s">
        <v>144</v>
      </c>
    </row>
    <row r="200" spans="1:15" x14ac:dyDescent="0.25">
      <c r="A200" s="138" t="s">
        <v>114</v>
      </c>
      <c r="B200" s="138">
        <v>34</v>
      </c>
      <c r="C200" s="138"/>
      <c r="D200" s="138">
        <v>34011</v>
      </c>
      <c r="E200" s="138" t="s">
        <v>119</v>
      </c>
      <c r="F200" s="138" t="s">
        <v>97</v>
      </c>
      <c r="G200" s="138"/>
      <c r="H200" s="138">
        <v>28500201</v>
      </c>
      <c r="I200" s="138" t="s">
        <v>139</v>
      </c>
      <c r="J200" s="138" t="s">
        <v>140</v>
      </c>
      <c r="K200" s="138" t="s">
        <v>147</v>
      </c>
      <c r="L200" s="138" t="s">
        <v>148</v>
      </c>
      <c r="M200" s="138">
        <v>0.16483629999999999</v>
      </c>
      <c r="N200" s="138" t="s">
        <v>143</v>
      </c>
      <c r="O200" s="138" t="s">
        <v>144</v>
      </c>
    </row>
    <row r="201" spans="1:15" x14ac:dyDescent="0.25">
      <c r="A201" s="138" t="s">
        <v>114</v>
      </c>
      <c r="B201" s="138">
        <v>34</v>
      </c>
      <c r="C201" s="138"/>
      <c r="D201" s="138">
        <v>34013</v>
      </c>
      <c r="E201" s="138" t="s">
        <v>36</v>
      </c>
      <c r="F201" s="138" t="s">
        <v>103</v>
      </c>
      <c r="G201" s="138"/>
      <c r="H201" s="138">
        <v>2285002006</v>
      </c>
      <c r="I201" s="138" t="s">
        <v>139</v>
      </c>
      <c r="J201" s="138" t="s">
        <v>140</v>
      </c>
      <c r="K201" s="138" t="s">
        <v>141</v>
      </c>
      <c r="L201" s="138" t="s">
        <v>142</v>
      </c>
      <c r="M201" s="138">
        <v>3.2162000000000003E-2</v>
      </c>
      <c r="N201" s="138" t="s">
        <v>143</v>
      </c>
      <c r="O201" s="138" t="s">
        <v>144</v>
      </c>
    </row>
    <row r="202" spans="1:15" x14ac:dyDescent="0.25">
      <c r="A202" s="138" t="s">
        <v>114</v>
      </c>
      <c r="B202" s="138">
        <v>34</v>
      </c>
      <c r="C202" s="138"/>
      <c r="D202" s="138">
        <v>34013</v>
      </c>
      <c r="E202" s="138" t="s">
        <v>36</v>
      </c>
      <c r="F202" s="138" t="s">
        <v>103</v>
      </c>
      <c r="G202" s="138"/>
      <c r="H202" s="138">
        <v>2285002006</v>
      </c>
      <c r="I202" s="138" t="s">
        <v>139</v>
      </c>
      <c r="J202" s="138" t="s">
        <v>140</v>
      </c>
      <c r="K202" s="138" t="s">
        <v>145</v>
      </c>
      <c r="L202" s="138" t="s">
        <v>146</v>
      </c>
      <c r="M202" s="138">
        <v>1.5229490000000001</v>
      </c>
      <c r="N202" s="138" t="s">
        <v>143</v>
      </c>
      <c r="O202" s="138" t="s">
        <v>144</v>
      </c>
    </row>
    <row r="203" spans="1:15" x14ac:dyDescent="0.25">
      <c r="A203" s="138" t="s">
        <v>114</v>
      </c>
      <c r="B203" s="138">
        <v>34</v>
      </c>
      <c r="C203" s="138"/>
      <c r="D203" s="138">
        <v>34017</v>
      </c>
      <c r="E203" s="138" t="s">
        <v>38</v>
      </c>
      <c r="F203" s="138" t="s">
        <v>103</v>
      </c>
      <c r="G203" s="138"/>
      <c r="H203" s="138">
        <v>2285002006</v>
      </c>
      <c r="I203" s="138" t="s">
        <v>139</v>
      </c>
      <c r="J203" s="138" t="s">
        <v>140</v>
      </c>
      <c r="K203" s="138" t="s">
        <v>155</v>
      </c>
      <c r="L203" s="138" t="s">
        <v>156</v>
      </c>
      <c r="M203" s="138">
        <v>24.308350000000001</v>
      </c>
      <c r="N203" s="138" t="s">
        <v>143</v>
      </c>
      <c r="O203" s="138" t="s">
        <v>144</v>
      </c>
    </row>
    <row r="204" spans="1:15" x14ac:dyDescent="0.25">
      <c r="A204" s="138" t="s">
        <v>114</v>
      </c>
      <c r="B204" s="138">
        <v>34</v>
      </c>
      <c r="C204" s="138"/>
      <c r="D204" s="138">
        <v>34017</v>
      </c>
      <c r="E204" s="138" t="s">
        <v>38</v>
      </c>
      <c r="F204" s="138" t="s">
        <v>103</v>
      </c>
      <c r="G204" s="138"/>
      <c r="H204" s="138">
        <v>2285002006</v>
      </c>
      <c r="I204" s="138" t="s">
        <v>139</v>
      </c>
      <c r="J204" s="138" t="s">
        <v>140</v>
      </c>
      <c r="K204" s="138" t="s">
        <v>153</v>
      </c>
      <c r="L204" s="138" t="s">
        <v>154</v>
      </c>
      <c r="M204" s="138">
        <v>123.0475</v>
      </c>
      <c r="N204" s="138" t="s">
        <v>143</v>
      </c>
      <c r="O204" s="138" t="s">
        <v>144</v>
      </c>
    </row>
    <row r="205" spans="1:15" x14ac:dyDescent="0.25">
      <c r="A205" s="138" t="s">
        <v>114</v>
      </c>
      <c r="B205" s="138">
        <v>34</v>
      </c>
      <c r="C205" s="138"/>
      <c r="D205" s="138">
        <v>34017</v>
      </c>
      <c r="E205" s="138" t="s">
        <v>38</v>
      </c>
      <c r="F205" s="138" t="s">
        <v>103</v>
      </c>
      <c r="G205" s="138"/>
      <c r="H205" s="138">
        <v>2285002006</v>
      </c>
      <c r="I205" s="138" t="s">
        <v>139</v>
      </c>
      <c r="J205" s="138" t="s">
        <v>140</v>
      </c>
      <c r="K205" s="138" t="s">
        <v>151</v>
      </c>
      <c r="L205" s="138" t="s">
        <v>152</v>
      </c>
      <c r="M205" s="138">
        <v>8.5722000000000007E-2</v>
      </c>
      <c r="N205" s="138" t="s">
        <v>143</v>
      </c>
      <c r="O205" s="138" t="s">
        <v>144</v>
      </c>
    </row>
    <row r="206" spans="1:15" x14ac:dyDescent="0.25">
      <c r="A206" s="138" t="s">
        <v>114</v>
      </c>
      <c r="B206" s="138">
        <v>34</v>
      </c>
      <c r="C206" s="138"/>
      <c r="D206" s="138">
        <v>34021</v>
      </c>
      <c r="E206" s="138" t="s">
        <v>121</v>
      </c>
      <c r="F206" s="138" t="s">
        <v>103</v>
      </c>
      <c r="G206" s="138"/>
      <c r="H206" s="138">
        <v>2285002006</v>
      </c>
      <c r="I206" s="138" t="s">
        <v>139</v>
      </c>
      <c r="J206" s="138" t="s">
        <v>140</v>
      </c>
      <c r="K206" s="138" t="s">
        <v>147</v>
      </c>
      <c r="L206" s="138" t="s">
        <v>148</v>
      </c>
      <c r="M206" s="138">
        <v>1.521617</v>
      </c>
      <c r="N206" s="138" t="s">
        <v>143</v>
      </c>
      <c r="O206" s="138" t="s">
        <v>144</v>
      </c>
    </row>
    <row r="207" spans="1:15" x14ac:dyDescent="0.25">
      <c r="A207" s="138" t="s">
        <v>114</v>
      </c>
      <c r="B207" s="138">
        <v>34</v>
      </c>
      <c r="C207" s="138"/>
      <c r="D207" s="138">
        <v>34021</v>
      </c>
      <c r="E207" s="138" t="s">
        <v>121</v>
      </c>
      <c r="F207" s="138" t="s">
        <v>103</v>
      </c>
      <c r="G207" s="138"/>
      <c r="H207" s="138">
        <v>2285002006</v>
      </c>
      <c r="I207" s="138" t="s">
        <v>139</v>
      </c>
      <c r="J207" s="138" t="s">
        <v>140</v>
      </c>
      <c r="K207" s="138" t="s">
        <v>149</v>
      </c>
      <c r="L207" s="138" t="s">
        <v>150</v>
      </c>
      <c r="M207" s="138">
        <v>2.4713020000000001</v>
      </c>
      <c r="N207" s="138" t="s">
        <v>143</v>
      </c>
      <c r="O207" s="138" t="s">
        <v>144</v>
      </c>
    </row>
    <row r="208" spans="1:15" x14ac:dyDescent="0.25">
      <c r="A208" s="138" t="s">
        <v>114</v>
      </c>
      <c r="B208" s="138">
        <v>34</v>
      </c>
      <c r="C208" s="138"/>
      <c r="D208" s="138">
        <v>34023</v>
      </c>
      <c r="E208" s="138" t="s">
        <v>122</v>
      </c>
      <c r="F208" s="138" t="s">
        <v>103</v>
      </c>
      <c r="G208" s="138"/>
      <c r="H208" s="138">
        <v>2285002006</v>
      </c>
      <c r="I208" s="138" t="s">
        <v>139</v>
      </c>
      <c r="J208" s="138" t="s">
        <v>140</v>
      </c>
      <c r="K208" s="138" t="s">
        <v>145</v>
      </c>
      <c r="L208" s="138" t="s">
        <v>146</v>
      </c>
      <c r="M208" s="138">
        <v>2.842069</v>
      </c>
      <c r="N208" s="138" t="s">
        <v>143</v>
      </c>
      <c r="O208" s="138" t="s">
        <v>144</v>
      </c>
    </row>
    <row r="209" spans="1:15" x14ac:dyDescent="0.25">
      <c r="A209" s="138" t="s">
        <v>114</v>
      </c>
      <c r="B209" s="138">
        <v>34</v>
      </c>
      <c r="C209" s="138"/>
      <c r="D209" s="138">
        <v>34035</v>
      </c>
      <c r="E209" s="138" t="s">
        <v>50</v>
      </c>
      <c r="F209" s="138" t="s">
        <v>103</v>
      </c>
      <c r="G209" s="138"/>
      <c r="H209" s="138">
        <v>2285002006</v>
      </c>
      <c r="I209" s="138" t="s">
        <v>139</v>
      </c>
      <c r="J209" s="138" t="s">
        <v>140</v>
      </c>
      <c r="K209" s="138" t="s">
        <v>155</v>
      </c>
      <c r="L209" s="138" t="s">
        <v>156</v>
      </c>
      <c r="M209" s="138">
        <v>26.551950000000001</v>
      </c>
      <c r="N209" s="138" t="s">
        <v>143</v>
      </c>
      <c r="O209" s="138" t="s">
        <v>144</v>
      </c>
    </row>
    <row r="210" spans="1:15" x14ac:dyDescent="0.25">
      <c r="A210" s="138" t="s">
        <v>114</v>
      </c>
      <c r="B210" s="138">
        <v>34</v>
      </c>
      <c r="C210" s="138"/>
      <c r="D210" s="138">
        <v>34041</v>
      </c>
      <c r="E210" s="138" t="s">
        <v>56</v>
      </c>
      <c r="F210" s="138" t="s">
        <v>103</v>
      </c>
      <c r="G210" s="138"/>
      <c r="H210" s="138">
        <v>2285002006</v>
      </c>
      <c r="I210" s="138" t="s">
        <v>139</v>
      </c>
      <c r="J210" s="138" t="s">
        <v>140</v>
      </c>
      <c r="K210" s="138" t="s">
        <v>145</v>
      </c>
      <c r="L210" s="138" t="s">
        <v>146</v>
      </c>
      <c r="M210" s="138">
        <v>1.1459429999999999</v>
      </c>
      <c r="N210" s="138" t="s">
        <v>143</v>
      </c>
      <c r="O210" s="138" t="s">
        <v>144</v>
      </c>
    </row>
    <row r="211" spans="1:15" x14ac:dyDescent="0.25">
      <c r="A211" s="138" t="s">
        <v>114</v>
      </c>
      <c r="B211" s="138">
        <v>34</v>
      </c>
      <c r="C211" s="138"/>
      <c r="D211" s="138">
        <v>34041</v>
      </c>
      <c r="E211" s="138" t="s">
        <v>56</v>
      </c>
      <c r="F211" s="138" t="s">
        <v>103</v>
      </c>
      <c r="G211" s="138"/>
      <c r="H211" s="138">
        <v>2285002006</v>
      </c>
      <c r="I211" s="138" t="s">
        <v>139</v>
      </c>
      <c r="J211" s="138" t="s">
        <v>140</v>
      </c>
      <c r="K211" s="138" t="s">
        <v>147</v>
      </c>
      <c r="L211" s="138" t="s">
        <v>148</v>
      </c>
      <c r="M211" s="138">
        <v>1.1115489999999999</v>
      </c>
      <c r="N211" s="138" t="s">
        <v>143</v>
      </c>
      <c r="O211" s="138" t="s">
        <v>144</v>
      </c>
    </row>
    <row r="212" spans="1:15" x14ac:dyDescent="0.25">
      <c r="A212" s="138" t="s">
        <v>114</v>
      </c>
      <c r="B212" s="138">
        <v>34</v>
      </c>
      <c r="C212" s="138"/>
      <c r="D212" s="138">
        <v>34001</v>
      </c>
      <c r="E212" s="138" t="s">
        <v>115</v>
      </c>
      <c r="F212" s="138" t="s">
        <v>103</v>
      </c>
      <c r="G212" s="138"/>
      <c r="H212" s="138">
        <v>2285002009</v>
      </c>
      <c r="I212" s="138" t="s">
        <v>139</v>
      </c>
      <c r="J212" s="138" t="s">
        <v>140</v>
      </c>
      <c r="K212" s="138" t="s">
        <v>151</v>
      </c>
      <c r="L212" s="138" t="s">
        <v>152</v>
      </c>
      <c r="M212" s="138">
        <v>5.5011560000000001E-2</v>
      </c>
      <c r="N212" s="138" t="s">
        <v>143</v>
      </c>
      <c r="O212" s="138" t="s">
        <v>144</v>
      </c>
    </row>
    <row r="213" spans="1:15" x14ac:dyDescent="0.25">
      <c r="A213" s="138" t="s">
        <v>114</v>
      </c>
      <c r="B213" s="138">
        <v>34</v>
      </c>
      <c r="C213" s="138"/>
      <c r="D213" s="138">
        <v>34005</v>
      </c>
      <c r="E213" s="138" t="s">
        <v>116</v>
      </c>
      <c r="F213" s="138" t="s">
        <v>103</v>
      </c>
      <c r="G213" s="138"/>
      <c r="H213" s="138">
        <v>2285002007</v>
      </c>
      <c r="I213" s="138" t="s">
        <v>139</v>
      </c>
      <c r="J213" s="138" t="s">
        <v>140</v>
      </c>
      <c r="K213" s="138" t="s">
        <v>149</v>
      </c>
      <c r="L213" s="138" t="s">
        <v>150</v>
      </c>
      <c r="M213" s="138">
        <v>0.46383459999999999</v>
      </c>
      <c r="N213" s="138" t="s">
        <v>143</v>
      </c>
      <c r="O213" s="138" t="s">
        <v>144</v>
      </c>
    </row>
    <row r="214" spans="1:15" x14ac:dyDescent="0.25">
      <c r="A214" s="138" t="s">
        <v>114</v>
      </c>
      <c r="B214" s="138">
        <v>34</v>
      </c>
      <c r="C214" s="138"/>
      <c r="D214" s="138">
        <v>34007</v>
      </c>
      <c r="E214" s="138" t="s">
        <v>117</v>
      </c>
      <c r="F214" s="138" t="s">
        <v>103</v>
      </c>
      <c r="G214" s="138"/>
      <c r="H214" s="138">
        <v>2285002009</v>
      </c>
      <c r="I214" s="138" t="s">
        <v>139</v>
      </c>
      <c r="J214" s="138" t="s">
        <v>140</v>
      </c>
      <c r="K214" s="138" t="s">
        <v>155</v>
      </c>
      <c r="L214" s="138" t="s">
        <v>156</v>
      </c>
      <c r="M214" s="138">
        <v>15.380549999999999</v>
      </c>
      <c r="N214" s="138" t="s">
        <v>143</v>
      </c>
      <c r="O214" s="138" t="s">
        <v>144</v>
      </c>
    </row>
    <row r="215" spans="1:15" x14ac:dyDescent="0.25">
      <c r="A215" s="138" t="s">
        <v>114</v>
      </c>
      <c r="B215" s="138">
        <v>34</v>
      </c>
      <c r="C215" s="138"/>
      <c r="D215" s="138">
        <v>34009</v>
      </c>
      <c r="E215" s="138" t="s">
        <v>118</v>
      </c>
      <c r="F215" s="138" t="s">
        <v>103</v>
      </c>
      <c r="G215" s="138"/>
      <c r="H215" s="138">
        <v>2285002007</v>
      </c>
      <c r="I215" s="138" t="s">
        <v>139</v>
      </c>
      <c r="J215" s="138" t="s">
        <v>140</v>
      </c>
      <c r="K215" s="138" t="s">
        <v>145</v>
      </c>
      <c r="L215" s="138" t="s">
        <v>146</v>
      </c>
      <c r="M215" s="138">
        <v>0.109277</v>
      </c>
      <c r="N215" s="138" t="s">
        <v>143</v>
      </c>
      <c r="O215" s="138" t="s">
        <v>144</v>
      </c>
    </row>
    <row r="216" spans="1:15" x14ac:dyDescent="0.25">
      <c r="A216" s="138" t="s">
        <v>114</v>
      </c>
      <c r="B216" s="138">
        <v>34</v>
      </c>
      <c r="C216" s="138"/>
      <c r="D216" s="138">
        <v>34017</v>
      </c>
      <c r="E216" s="138" t="s">
        <v>38</v>
      </c>
      <c r="F216" s="138" t="s">
        <v>103</v>
      </c>
      <c r="G216" s="138"/>
      <c r="H216" s="138">
        <v>2285002009</v>
      </c>
      <c r="I216" s="138" t="s">
        <v>139</v>
      </c>
      <c r="J216" s="138" t="s">
        <v>140</v>
      </c>
      <c r="K216" s="138" t="s">
        <v>141</v>
      </c>
      <c r="L216" s="138" t="s">
        <v>142</v>
      </c>
      <c r="M216" s="138">
        <v>0.1450823</v>
      </c>
      <c r="N216" s="138" t="s">
        <v>143</v>
      </c>
      <c r="O216" s="138" t="s">
        <v>144</v>
      </c>
    </row>
    <row r="217" spans="1:15" x14ac:dyDescent="0.25">
      <c r="A217" s="138" t="s">
        <v>114</v>
      </c>
      <c r="B217" s="138">
        <v>34</v>
      </c>
      <c r="C217" s="138"/>
      <c r="D217" s="138">
        <v>34017</v>
      </c>
      <c r="E217" s="138" t="s">
        <v>38</v>
      </c>
      <c r="F217" s="138" t="s">
        <v>103</v>
      </c>
      <c r="G217" s="138"/>
      <c r="H217" s="138">
        <v>2285002009</v>
      </c>
      <c r="I217" s="138" t="s">
        <v>139</v>
      </c>
      <c r="J217" s="138" t="s">
        <v>140</v>
      </c>
      <c r="K217" s="138" t="s">
        <v>149</v>
      </c>
      <c r="L217" s="138" t="s">
        <v>150</v>
      </c>
      <c r="M217" s="138">
        <v>17.28613</v>
      </c>
      <c r="N217" s="138" t="s">
        <v>143</v>
      </c>
      <c r="O217" s="138" t="s">
        <v>144</v>
      </c>
    </row>
    <row r="218" spans="1:15" x14ac:dyDescent="0.25">
      <c r="A218" s="138" t="s">
        <v>114</v>
      </c>
      <c r="B218" s="138">
        <v>34</v>
      </c>
      <c r="C218" s="138"/>
      <c r="D218" s="138">
        <v>34019</v>
      </c>
      <c r="E218" s="138" t="s">
        <v>40</v>
      </c>
      <c r="F218" s="138" t="s">
        <v>103</v>
      </c>
      <c r="G218" s="138"/>
      <c r="H218" s="138">
        <v>2285002007</v>
      </c>
      <c r="I218" s="138" t="s">
        <v>139</v>
      </c>
      <c r="J218" s="138" t="s">
        <v>140</v>
      </c>
      <c r="K218" s="138" t="s">
        <v>147</v>
      </c>
      <c r="L218" s="138" t="s">
        <v>148</v>
      </c>
      <c r="M218" s="138">
        <v>3.830327E-2</v>
      </c>
      <c r="N218" s="138" t="s">
        <v>143</v>
      </c>
      <c r="O218" s="138" t="s">
        <v>144</v>
      </c>
    </row>
    <row r="219" spans="1:15" x14ac:dyDescent="0.25">
      <c r="A219" s="138" t="s">
        <v>114</v>
      </c>
      <c r="B219" s="138">
        <v>34</v>
      </c>
      <c r="C219" s="138"/>
      <c r="D219" s="138">
        <v>34019</v>
      </c>
      <c r="E219" s="138" t="s">
        <v>40</v>
      </c>
      <c r="F219" s="138" t="s">
        <v>103</v>
      </c>
      <c r="G219" s="138"/>
      <c r="H219" s="138">
        <v>2285002007</v>
      </c>
      <c r="I219" s="138" t="s">
        <v>139</v>
      </c>
      <c r="J219" s="138" t="s">
        <v>140</v>
      </c>
      <c r="K219" s="138" t="s">
        <v>149</v>
      </c>
      <c r="L219" s="138" t="s">
        <v>150</v>
      </c>
      <c r="M219" s="138">
        <v>6.2414879999999999E-2</v>
      </c>
      <c r="N219" s="138" t="s">
        <v>143</v>
      </c>
      <c r="O219" s="138" t="s">
        <v>144</v>
      </c>
    </row>
    <row r="220" spans="1:15" x14ac:dyDescent="0.25">
      <c r="A220" s="138" t="s">
        <v>114</v>
      </c>
      <c r="B220" s="138">
        <v>34</v>
      </c>
      <c r="C220" s="138"/>
      <c r="D220" s="138">
        <v>34019</v>
      </c>
      <c r="E220" s="138" t="s">
        <v>40</v>
      </c>
      <c r="F220" s="138" t="s">
        <v>103</v>
      </c>
      <c r="G220" s="138"/>
      <c r="H220" s="138">
        <v>2285002009</v>
      </c>
      <c r="I220" s="138" t="s">
        <v>139</v>
      </c>
      <c r="J220" s="138" t="s">
        <v>140</v>
      </c>
      <c r="K220" s="138" t="s">
        <v>153</v>
      </c>
      <c r="L220" s="138" t="s">
        <v>154</v>
      </c>
      <c r="M220" s="138">
        <v>223.79150000000001</v>
      </c>
      <c r="N220" s="138" t="s">
        <v>143</v>
      </c>
      <c r="O220" s="138" t="s">
        <v>144</v>
      </c>
    </row>
    <row r="221" spans="1:15" x14ac:dyDescent="0.25">
      <c r="A221" s="138" t="s">
        <v>114</v>
      </c>
      <c r="B221" s="138">
        <v>34</v>
      </c>
      <c r="C221" s="138"/>
      <c r="D221" s="138">
        <v>34019</v>
      </c>
      <c r="E221" s="138" t="s">
        <v>40</v>
      </c>
      <c r="F221" s="138" t="s">
        <v>103</v>
      </c>
      <c r="G221" s="138"/>
      <c r="H221" s="138">
        <v>2285002009</v>
      </c>
      <c r="I221" s="138" t="s">
        <v>139</v>
      </c>
      <c r="J221" s="138" t="s">
        <v>140</v>
      </c>
      <c r="K221" s="138" t="s">
        <v>151</v>
      </c>
      <c r="L221" s="138" t="s">
        <v>152</v>
      </c>
      <c r="M221" s="138">
        <v>9.7931760000000007E-2</v>
      </c>
      <c r="N221" s="138" t="s">
        <v>143</v>
      </c>
      <c r="O221" s="138" t="s">
        <v>144</v>
      </c>
    </row>
    <row r="222" spans="1:15" x14ac:dyDescent="0.25">
      <c r="A222" s="138" t="s">
        <v>114</v>
      </c>
      <c r="B222" s="138">
        <v>34</v>
      </c>
      <c r="C222" s="138"/>
      <c r="D222" s="138">
        <v>34023</v>
      </c>
      <c r="E222" s="138" t="s">
        <v>122</v>
      </c>
      <c r="F222" s="138" t="s">
        <v>103</v>
      </c>
      <c r="G222" s="138"/>
      <c r="H222" s="138">
        <v>2285002007</v>
      </c>
      <c r="I222" s="138" t="s">
        <v>139</v>
      </c>
      <c r="J222" s="138" t="s">
        <v>140</v>
      </c>
      <c r="K222" s="138" t="s">
        <v>155</v>
      </c>
      <c r="L222" s="138" t="s">
        <v>156</v>
      </c>
      <c r="M222" s="138">
        <v>8.6817349999999998</v>
      </c>
      <c r="N222" s="138" t="s">
        <v>143</v>
      </c>
      <c r="O222" s="138" t="s">
        <v>144</v>
      </c>
    </row>
    <row r="223" spans="1:15" x14ac:dyDescent="0.25">
      <c r="A223" s="138" t="s">
        <v>114</v>
      </c>
      <c r="B223" s="138">
        <v>34</v>
      </c>
      <c r="C223" s="138"/>
      <c r="D223" s="138">
        <v>34023</v>
      </c>
      <c r="E223" s="138" t="s">
        <v>122</v>
      </c>
      <c r="F223" s="138" t="s">
        <v>103</v>
      </c>
      <c r="G223" s="138"/>
      <c r="H223" s="138">
        <v>2285002007</v>
      </c>
      <c r="I223" s="138" t="s">
        <v>139</v>
      </c>
      <c r="J223" s="138" t="s">
        <v>140</v>
      </c>
      <c r="K223" s="138" t="s">
        <v>141</v>
      </c>
      <c r="L223" s="138" t="s">
        <v>142</v>
      </c>
      <c r="M223" s="138">
        <v>2.716302E-2</v>
      </c>
      <c r="N223" s="138" t="s">
        <v>143</v>
      </c>
      <c r="O223" s="138" t="s">
        <v>144</v>
      </c>
    </row>
    <row r="224" spans="1:15" x14ac:dyDescent="0.25">
      <c r="A224" s="138" t="s">
        <v>114</v>
      </c>
      <c r="B224" s="138">
        <v>34</v>
      </c>
      <c r="C224" s="138"/>
      <c r="D224" s="138">
        <v>34023</v>
      </c>
      <c r="E224" s="138" t="s">
        <v>122</v>
      </c>
      <c r="F224" s="138" t="s">
        <v>103</v>
      </c>
      <c r="G224" s="138"/>
      <c r="H224" s="138">
        <v>2285002007</v>
      </c>
      <c r="I224" s="138" t="s">
        <v>139</v>
      </c>
      <c r="J224" s="138" t="s">
        <v>140</v>
      </c>
      <c r="K224" s="138" t="s">
        <v>147</v>
      </c>
      <c r="L224" s="138" t="s">
        <v>148</v>
      </c>
      <c r="M224" s="138">
        <v>1.8549659999999999</v>
      </c>
      <c r="N224" s="138" t="s">
        <v>143</v>
      </c>
      <c r="O224" s="138" t="s">
        <v>144</v>
      </c>
    </row>
    <row r="225" spans="1:15" x14ac:dyDescent="0.25">
      <c r="A225" s="138" t="s">
        <v>114</v>
      </c>
      <c r="B225" s="138">
        <v>34</v>
      </c>
      <c r="C225" s="138"/>
      <c r="D225" s="138">
        <v>34027</v>
      </c>
      <c r="E225" s="138" t="s">
        <v>46</v>
      </c>
      <c r="F225" s="138" t="s">
        <v>103</v>
      </c>
      <c r="G225" s="138"/>
      <c r="H225" s="138">
        <v>2285002007</v>
      </c>
      <c r="I225" s="138" t="s">
        <v>139</v>
      </c>
      <c r="J225" s="138" t="s">
        <v>140</v>
      </c>
      <c r="K225" s="138" t="s">
        <v>141</v>
      </c>
      <c r="L225" s="138" t="s">
        <v>142</v>
      </c>
      <c r="M225" s="138">
        <v>3.7675690000000001E-3</v>
      </c>
      <c r="N225" s="138" t="s">
        <v>143</v>
      </c>
      <c r="O225" s="138" t="s">
        <v>144</v>
      </c>
    </row>
    <row r="226" spans="1:15" x14ac:dyDescent="0.25">
      <c r="A226" s="138" t="s">
        <v>114</v>
      </c>
      <c r="B226" s="138">
        <v>34</v>
      </c>
      <c r="C226" s="138"/>
      <c r="D226" s="138">
        <v>34027</v>
      </c>
      <c r="E226" s="138" t="s">
        <v>46</v>
      </c>
      <c r="F226" s="138" t="s">
        <v>103</v>
      </c>
      <c r="G226" s="138"/>
      <c r="H226" s="138">
        <v>2285002007</v>
      </c>
      <c r="I226" s="138" t="s">
        <v>139</v>
      </c>
      <c r="J226" s="138" t="s">
        <v>140</v>
      </c>
      <c r="K226" s="138" t="s">
        <v>151</v>
      </c>
      <c r="L226" s="138" t="s">
        <v>152</v>
      </c>
      <c r="M226" s="138">
        <v>4.2464419999999996E-3</v>
      </c>
      <c r="N226" s="138" t="s">
        <v>143</v>
      </c>
      <c r="O226" s="138" t="s">
        <v>144</v>
      </c>
    </row>
    <row r="227" spans="1:15" x14ac:dyDescent="0.25">
      <c r="A227" s="138" t="s">
        <v>114</v>
      </c>
      <c r="B227" s="138">
        <v>34</v>
      </c>
      <c r="C227" s="138"/>
      <c r="D227" s="138">
        <v>34025</v>
      </c>
      <c r="E227" s="138" t="s">
        <v>44</v>
      </c>
      <c r="F227" s="138" t="s">
        <v>103</v>
      </c>
      <c r="G227" s="138"/>
      <c r="H227" s="138">
        <v>2285002007</v>
      </c>
      <c r="I227" s="138" t="s">
        <v>139</v>
      </c>
      <c r="J227" s="138" t="s">
        <v>140</v>
      </c>
      <c r="K227" s="138" t="s">
        <v>149</v>
      </c>
      <c r="L227" s="138" t="s">
        <v>150</v>
      </c>
      <c r="M227" s="138">
        <v>0.28320459999999997</v>
      </c>
      <c r="N227" s="138" t="s">
        <v>143</v>
      </c>
      <c r="O227" s="138" t="s">
        <v>144</v>
      </c>
    </row>
    <row r="228" spans="1:15" x14ac:dyDescent="0.25">
      <c r="A228" s="138" t="s">
        <v>114</v>
      </c>
      <c r="B228" s="138">
        <v>34</v>
      </c>
      <c r="C228" s="138"/>
      <c r="D228" s="138">
        <v>34025</v>
      </c>
      <c r="E228" s="138" t="s">
        <v>44</v>
      </c>
      <c r="F228" s="138" t="s">
        <v>103</v>
      </c>
      <c r="G228" s="138"/>
      <c r="H228" s="138">
        <v>2285002009</v>
      </c>
      <c r="I228" s="138" t="s">
        <v>139</v>
      </c>
      <c r="J228" s="138" t="s">
        <v>140</v>
      </c>
      <c r="K228" s="138" t="s">
        <v>149</v>
      </c>
      <c r="L228" s="138" t="s">
        <v>150</v>
      </c>
      <c r="M228" s="138">
        <v>26.094650000000001</v>
      </c>
      <c r="N228" s="138" t="s">
        <v>143</v>
      </c>
      <c r="O228" s="138" t="s">
        <v>144</v>
      </c>
    </row>
    <row r="229" spans="1:15" x14ac:dyDescent="0.25">
      <c r="A229" s="138" t="s">
        <v>114</v>
      </c>
      <c r="B229" s="138">
        <v>34</v>
      </c>
      <c r="C229" s="138"/>
      <c r="D229" s="138">
        <v>34031</v>
      </c>
      <c r="E229" s="138" t="s">
        <v>48</v>
      </c>
      <c r="F229" s="138" t="s">
        <v>103</v>
      </c>
      <c r="G229" s="138"/>
      <c r="H229" s="138">
        <v>2285002007</v>
      </c>
      <c r="I229" s="138" t="s">
        <v>139</v>
      </c>
      <c r="J229" s="138" t="s">
        <v>140</v>
      </c>
      <c r="K229" s="138" t="s">
        <v>145</v>
      </c>
      <c r="L229" s="138" t="s">
        <v>146</v>
      </c>
      <c r="M229" s="138">
        <v>0.4157132</v>
      </c>
      <c r="N229" s="138" t="s">
        <v>143</v>
      </c>
      <c r="O229" s="138" t="s">
        <v>144</v>
      </c>
    </row>
    <row r="230" spans="1:15" x14ac:dyDescent="0.25">
      <c r="A230" s="138" t="s">
        <v>114</v>
      </c>
      <c r="B230" s="138">
        <v>34</v>
      </c>
      <c r="C230" s="138"/>
      <c r="D230" s="138">
        <v>34035</v>
      </c>
      <c r="E230" s="138" t="s">
        <v>50</v>
      </c>
      <c r="F230" s="138" t="s">
        <v>103</v>
      </c>
      <c r="G230" s="138"/>
      <c r="H230" s="138">
        <v>2285002007</v>
      </c>
      <c r="I230" s="138" t="s">
        <v>139</v>
      </c>
      <c r="J230" s="138" t="s">
        <v>140</v>
      </c>
      <c r="K230" s="138" t="s">
        <v>145</v>
      </c>
      <c r="L230" s="138" t="s">
        <v>146</v>
      </c>
      <c r="M230" s="138">
        <v>4.5525589999999998E-2</v>
      </c>
      <c r="N230" s="138" t="s">
        <v>143</v>
      </c>
      <c r="O230" s="138" t="s">
        <v>144</v>
      </c>
    </row>
    <row r="231" spans="1:15" x14ac:dyDescent="0.25">
      <c r="A231" s="138" t="s">
        <v>114</v>
      </c>
      <c r="B231" s="138">
        <v>34</v>
      </c>
      <c r="C231" s="138"/>
      <c r="D231" s="138">
        <v>34035</v>
      </c>
      <c r="E231" s="138" t="s">
        <v>50</v>
      </c>
      <c r="F231" s="138" t="s">
        <v>103</v>
      </c>
      <c r="G231" s="138"/>
      <c r="H231" s="138">
        <v>2285002007</v>
      </c>
      <c r="I231" s="138" t="s">
        <v>139</v>
      </c>
      <c r="J231" s="138" t="s">
        <v>140</v>
      </c>
      <c r="K231" s="138" t="s">
        <v>147</v>
      </c>
      <c r="L231" s="138" t="s">
        <v>148</v>
      </c>
      <c r="M231" s="138">
        <v>4.4159820000000002E-2</v>
      </c>
      <c r="N231" s="138" t="s">
        <v>143</v>
      </c>
      <c r="O231" s="138" t="s">
        <v>144</v>
      </c>
    </row>
    <row r="232" spans="1:15" x14ac:dyDescent="0.25">
      <c r="A232" s="138" t="s">
        <v>114</v>
      </c>
      <c r="B232" s="138">
        <v>34</v>
      </c>
      <c r="C232" s="138"/>
      <c r="D232" s="138">
        <v>34035</v>
      </c>
      <c r="E232" s="138" t="s">
        <v>50</v>
      </c>
      <c r="F232" s="138" t="s">
        <v>103</v>
      </c>
      <c r="G232" s="138"/>
      <c r="H232" s="138">
        <v>2285002009</v>
      </c>
      <c r="I232" s="138" t="s">
        <v>139</v>
      </c>
      <c r="J232" s="138" t="s">
        <v>140</v>
      </c>
      <c r="K232" s="138" t="s">
        <v>155</v>
      </c>
      <c r="L232" s="138" t="s">
        <v>156</v>
      </c>
      <c r="M232" s="138">
        <v>28.340039999999998</v>
      </c>
      <c r="N232" s="138" t="s">
        <v>143</v>
      </c>
      <c r="O232" s="138" t="s">
        <v>144</v>
      </c>
    </row>
    <row r="233" spans="1:15" x14ac:dyDescent="0.25">
      <c r="A233" s="138" t="s">
        <v>114</v>
      </c>
      <c r="B233" s="138">
        <v>34</v>
      </c>
      <c r="C233" s="138"/>
      <c r="D233" s="138">
        <v>34037</v>
      </c>
      <c r="E233" s="138" t="s">
        <v>52</v>
      </c>
      <c r="F233" s="138" t="s">
        <v>103</v>
      </c>
      <c r="G233" s="138"/>
      <c r="H233" s="138">
        <v>2285002007</v>
      </c>
      <c r="I233" s="138" t="s">
        <v>139</v>
      </c>
      <c r="J233" s="138" t="s">
        <v>140</v>
      </c>
      <c r="K233" s="138" t="s">
        <v>153</v>
      </c>
      <c r="L233" s="138" t="s">
        <v>154</v>
      </c>
      <c r="M233" s="138">
        <v>26.038060000000002</v>
      </c>
      <c r="N233" s="138" t="s">
        <v>143</v>
      </c>
      <c r="O233" s="138" t="s">
        <v>144</v>
      </c>
    </row>
    <row r="234" spans="1:15" x14ac:dyDescent="0.25">
      <c r="A234" s="138" t="s">
        <v>114</v>
      </c>
      <c r="B234" s="138">
        <v>34</v>
      </c>
      <c r="C234" s="138"/>
      <c r="D234" s="138">
        <v>34039</v>
      </c>
      <c r="E234" s="138" t="s">
        <v>54</v>
      </c>
      <c r="F234" s="138" t="s">
        <v>103</v>
      </c>
      <c r="G234" s="138"/>
      <c r="H234" s="138">
        <v>2285002007</v>
      </c>
      <c r="I234" s="138" t="s">
        <v>139</v>
      </c>
      <c r="J234" s="138" t="s">
        <v>140</v>
      </c>
      <c r="K234" s="138" t="s">
        <v>141</v>
      </c>
      <c r="L234" s="138" t="s">
        <v>142</v>
      </c>
      <c r="M234" s="138">
        <v>1.5010529999999999E-2</v>
      </c>
      <c r="N234" s="138" t="s">
        <v>143</v>
      </c>
      <c r="O234" s="138" t="s">
        <v>144</v>
      </c>
    </row>
    <row r="235" spans="1:15" x14ac:dyDescent="0.25">
      <c r="A235" s="138" t="s">
        <v>114</v>
      </c>
      <c r="B235" s="138">
        <v>34</v>
      </c>
      <c r="C235" s="138"/>
      <c r="D235" s="138">
        <v>34041</v>
      </c>
      <c r="E235" s="138" t="s">
        <v>56</v>
      </c>
      <c r="F235" s="138" t="s">
        <v>103</v>
      </c>
      <c r="G235" s="138"/>
      <c r="H235" s="138">
        <v>2285002007</v>
      </c>
      <c r="I235" s="138" t="s">
        <v>139</v>
      </c>
      <c r="J235" s="138" t="s">
        <v>140</v>
      </c>
      <c r="K235" s="138" t="s">
        <v>147</v>
      </c>
      <c r="L235" s="138" t="s">
        <v>148</v>
      </c>
      <c r="M235" s="138">
        <v>3.7302889999999998E-2</v>
      </c>
      <c r="N235" s="138" t="s">
        <v>143</v>
      </c>
      <c r="O235" s="138" t="s">
        <v>144</v>
      </c>
    </row>
    <row r="236" spans="1:15" x14ac:dyDescent="0.25">
      <c r="A236" s="138" t="s">
        <v>114</v>
      </c>
      <c r="B236" s="138">
        <v>34</v>
      </c>
      <c r="C236" s="138"/>
      <c r="D236" s="138">
        <v>34041</v>
      </c>
      <c r="E236" s="138" t="s">
        <v>56</v>
      </c>
      <c r="F236" s="138" t="s">
        <v>103</v>
      </c>
      <c r="G236" s="138"/>
      <c r="H236" s="138">
        <v>2285002007</v>
      </c>
      <c r="I236" s="138" t="s">
        <v>139</v>
      </c>
      <c r="J236" s="138" t="s">
        <v>140</v>
      </c>
      <c r="K236" s="138" t="s">
        <v>151</v>
      </c>
      <c r="L236" s="138" t="s">
        <v>152</v>
      </c>
      <c r="M236" s="138">
        <v>5.7500990000000001E-4</v>
      </c>
      <c r="N236" s="138" t="s">
        <v>143</v>
      </c>
      <c r="O236" s="138" t="s">
        <v>144</v>
      </c>
    </row>
    <row r="237" spans="1:15" x14ac:dyDescent="0.25">
      <c r="A237" s="138" t="s">
        <v>114</v>
      </c>
      <c r="B237" s="138">
        <v>34</v>
      </c>
      <c r="C237" s="138"/>
      <c r="D237" s="138">
        <v>34041</v>
      </c>
      <c r="E237" s="138" t="s">
        <v>56</v>
      </c>
      <c r="F237" s="138" t="s">
        <v>103</v>
      </c>
      <c r="G237" s="138"/>
      <c r="H237" s="138">
        <v>2285002009</v>
      </c>
      <c r="I237" s="138" t="s">
        <v>139</v>
      </c>
      <c r="J237" s="138" t="s">
        <v>140</v>
      </c>
      <c r="K237" s="138" t="s">
        <v>155</v>
      </c>
      <c r="L237" s="138" t="s">
        <v>156</v>
      </c>
      <c r="M237" s="138">
        <v>1.8907700000000001</v>
      </c>
      <c r="N237" s="138" t="s">
        <v>143</v>
      </c>
      <c r="O237" s="138" t="s">
        <v>144</v>
      </c>
    </row>
    <row r="238" spans="1:15" x14ac:dyDescent="0.25">
      <c r="A238" s="138" t="s">
        <v>114</v>
      </c>
      <c r="B238" s="138">
        <v>34</v>
      </c>
      <c r="C238" s="138"/>
      <c r="D238" s="138">
        <v>34003</v>
      </c>
      <c r="E238" s="138" t="s">
        <v>34</v>
      </c>
      <c r="F238" s="138" t="s">
        <v>103</v>
      </c>
      <c r="G238" s="138"/>
      <c r="H238" s="138">
        <v>2285002007</v>
      </c>
      <c r="I238" s="138" t="s">
        <v>139</v>
      </c>
      <c r="J238" s="138" t="s">
        <v>140</v>
      </c>
      <c r="K238" s="138" t="s">
        <v>155</v>
      </c>
      <c r="L238" s="138" t="s">
        <v>156</v>
      </c>
      <c r="M238" s="138">
        <v>2.470656</v>
      </c>
      <c r="N238" s="138" t="s">
        <v>143</v>
      </c>
      <c r="O238" s="138" t="s">
        <v>144</v>
      </c>
    </row>
    <row r="239" spans="1:15" x14ac:dyDescent="0.25">
      <c r="A239" s="138" t="s">
        <v>114</v>
      </c>
      <c r="B239" s="138">
        <v>34</v>
      </c>
      <c r="C239" s="138"/>
      <c r="D239" s="138">
        <v>34001</v>
      </c>
      <c r="E239" s="138" t="s">
        <v>115</v>
      </c>
      <c r="F239" s="138" t="s">
        <v>97</v>
      </c>
      <c r="G239" s="138"/>
      <c r="H239" s="138">
        <v>28500201</v>
      </c>
      <c r="I239" s="138" t="s">
        <v>139</v>
      </c>
      <c r="J239" s="138" t="s">
        <v>140</v>
      </c>
      <c r="K239" s="138" t="s">
        <v>141</v>
      </c>
      <c r="L239" s="138" t="s">
        <v>142</v>
      </c>
      <c r="M239" s="138">
        <v>7.2922310000000001E-4</v>
      </c>
      <c r="N239" s="138" t="s">
        <v>143</v>
      </c>
      <c r="O239" s="138" t="s">
        <v>144</v>
      </c>
    </row>
    <row r="240" spans="1:15" x14ac:dyDescent="0.25">
      <c r="A240" s="138" t="s">
        <v>114</v>
      </c>
      <c r="B240" s="138">
        <v>34</v>
      </c>
      <c r="C240" s="138"/>
      <c r="D240" s="138">
        <v>34003</v>
      </c>
      <c r="E240" s="138" t="s">
        <v>34</v>
      </c>
      <c r="F240" s="138" t="s">
        <v>97</v>
      </c>
      <c r="G240" s="138"/>
      <c r="H240" s="138">
        <v>28500201</v>
      </c>
      <c r="I240" s="138" t="s">
        <v>139</v>
      </c>
      <c r="J240" s="138" t="s">
        <v>140</v>
      </c>
      <c r="K240" s="138" t="s">
        <v>147</v>
      </c>
      <c r="L240" s="138" t="s">
        <v>148</v>
      </c>
      <c r="M240" s="138">
        <v>0.56147778999999998</v>
      </c>
      <c r="N240" s="138" t="s">
        <v>143</v>
      </c>
      <c r="O240" s="138" t="s">
        <v>144</v>
      </c>
    </row>
    <row r="241" spans="1:15" x14ac:dyDescent="0.25">
      <c r="A241" s="138" t="s">
        <v>114</v>
      </c>
      <c r="B241" s="138">
        <v>34</v>
      </c>
      <c r="C241" s="138"/>
      <c r="D241" s="138">
        <v>34003</v>
      </c>
      <c r="E241" s="138" t="s">
        <v>34</v>
      </c>
      <c r="F241" s="138" t="s">
        <v>97</v>
      </c>
      <c r="G241" s="138"/>
      <c r="H241" s="138">
        <v>28500201</v>
      </c>
      <c r="I241" s="138" t="s">
        <v>139</v>
      </c>
      <c r="J241" s="138" t="s">
        <v>140</v>
      </c>
      <c r="K241" s="138" t="s">
        <v>141</v>
      </c>
      <c r="L241" s="138" t="s">
        <v>142</v>
      </c>
      <c r="M241" s="138">
        <v>1.0329624500000001E-2</v>
      </c>
      <c r="N241" s="138" t="s">
        <v>143</v>
      </c>
      <c r="O241" s="138" t="s">
        <v>144</v>
      </c>
    </row>
    <row r="242" spans="1:15" x14ac:dyDescent="0.25">
      <c r="A242" s="138" t="s">
        <v>114</v>
      </c>
      <c r="B242" s="138">
        <v>34</v>
      </c>
      <c r="C242" s="138"/>
      <c r="D242" s="138">
        <v>34007</v>
      </c>
      <c r="E242" s="138" t="s">
        <v>117</v>
      </c>
      <c r="F242" s="138" t="s">
        <v>97</v>
      </c>
      <c r="G242" s="138"/>
      <c r="H242" s="138">
        <v>28500201</v>
      </c>
      <c r="I242" s="138" t="s">
        <v>139</v>
      </c>
      <c r="J242" s="138" t="s">
        <v>140</v>
      </c>
      <c r="K242" s="138" t="s">
        <v>141</v>
      </c>
      <c r="L242" s="138" t="s">
        <v>142</v>
      </c>
      <c r="M242" s="138">
        <v>3.3955810000000003E-2</v>
      </c>
      <c r="N242" s="138" t="s">
        <v>143</v>
      </c>
      <c r="O242" s="138" t="s">
        <v>144</v>
      </c>
    </row>
    <row r="243" spans="1:15" x14ac:dyDescent="0.25">
      <c r="A243" s="138" t="s">
        <v>114</v>
      </c>
      <c r="B243" s="138">
        <v>34</v>
      </c>
      <c r="C243" s="138"/>
      <c r="D243" s="138">
        <v>34007</v>
      </c>
      <c r="E243" s="138" t="s">
        <v>117</v>
      </c>
      <c r="F243" s="138" t="s">
        <v>97</v>
      </c>
      <c r="G243" s="138"/>
      <c r="H243" s="138">
        <v>28500201</v>
      </c>
      <c r="I243" s="138" t="s">
        <v>139</v>
      </c>
      <c r="J243" s="138" t="s">
        <v>140</v>
      </c>
      <c r="K243" s="138" t="s">
        <v>145</v>
      </c>
      <c r="L243" s="138" t="s">
        <v>146</v>
      </c>
      <c r="M243" s="138">
        <v>1.9027879999999999</v>
      </c>
      <c r="N243" s="138" t="s">
        <v>143</v>
      </c>
      <c r="O243" s="138" t="s">
        <v>144</v>
      </c>
    </row>
    <row r="244" spans="1:15" x14ac:dyDescent="0.25">
      <c r="A244" s="138" t="s">
        <v>114</v>
      </c>
      <c r="B244" s="138">
        <v>34</v>
      </c>
      <c r="C244" s="138"/>
      <c r="D244" s="138">
        <v>34015</v>
      </c>
      <c r="E244" s="138" t="s">
        <v>120</v>
      </c>
      <c r="F244" s="138" t="s">
        <v>97</v>
      </c>
      <c r="G244" s="138"/>
      <c r="H244" s="138">
        <v>28500201</v>
      </c>
      <c r="I244" s="138" t="s">
        <v>139</v>
      </c>
      <c r="J244" s="138" t="s">
        <v>140</v>
      </c>
      <c r="K244" s="138" t="s">
        <v>147</v>
      </c>
      <c r="L244" s="138" t="s">
        <v>148</v>
      </c>
      <c r="M244" s="138">
        <v>0.16780100000000001</v>
      </c>
      <c r="N244" s="138" t="s">
        <v>143</v>
      </c>
      <c r="O244" s="138" t="s">
        <v>144</v>
      </c>
    </row>
    <row r="245" spans="1:15" x14ac:dyDescent="0.25">
      <c r="A245" s="138" t="s">
        <v>114</v>
      </c>
      <c r="B245" s="138">
        <v>34</v>
      </c>
      <c r="C245" s="138"/>
      <c r="D245" s="138">
        <v>34017</v>
      </c>
      <c r="E245" s="138" t="s">
        <v>38</v>
      </c>
      <c r="F245" s="138" t="s">
        <v>97</v>
      </c>
      <c r="G245" s="138"/>
      <c r="H245" s="138">
        <v>28500201</v>
      </c>
      <c r="I245" s="138" t="s">
        <v>139</v>
      </c>
      <c r="J245" s="138" t="s">
        <v>140</v>
      </c>
      <c r="K245" s="138" t="s">
        <v>151</v>
      </c>
      <c r="L245" s="138" t="s">
        <v>152</v>
      </c>
      <c r="M245" s="138">
        <v>8.5846863699999998E-2</v>
      </c>
      <c r="N245" s="138" t="s">
        <v>143</v>
      </c>
      <c r="O245" s="138" t="s">
        <v>144</v>
      </c>
    </row>
    <row r="246" spans="1:15" x14ac:dyDescent="0.25">
      <c r="A246" s="138" t="s">
        <v>114</v>
      </c>
      <c r="B246" s="138">
        <v>34</v>
      </c>
      <c r="C246" s="138"/>
      <c r="D246" s="138">
        <v>34023</v>
      </c>
      <c r="E246" s="138" t="s">
        <v>122</v>
      </c>
      <c r="F246" s="138" t="s">
        <v>97</v>
      </c>
      <c r="G246" s="138"/>
      <c r="H246" s="138">
        <v>28500201</v>
      </c>
      <c r="I246" s="138" t="s">
        <v>139</v>
      </c>
      <c r="J246" s="138" t="s">
        <v>140</v>
      </c>
      <c r="K246" s="138" t="s">
        <v>145</v>
      </c>
      <c r="L246" s="138" t="s">
        <v>146</v>
      </c>
      <c r="M246" s="138">
        <v>1.6826392999999999</v>
      </c>
      <c r="N246" s="138" t="s">
        <v>143</v>
      </c>
      <c r="O246" s="138" t="s">
        <v>144</v>
      </c>
    </row>
    <row r="247" spans="1:15" x14ac:dyDescent="0.25">
      <c r="A247" s="138" t="s">
        <v>114</v>
      </c>
      <c r="B247" s="138">
        <v>34</v>
      </c>
      <c r="C247" s="138"/>
      <c r="D247" s="138">
        <v>34023</v>
      </c>
      <c r="E247" s="138" t="s">
        <v>122</v>
      </c>
      <c r="F247" s="138" t="s">
        <v>97</v>
      </c>
      <c r="G247" s="138"/>
      <c r="H247" s="138">
        <v>28500201</v>
      </c>
      <c r="I247" s="138" t="s">
        <v>139</v>
      </c>
      <c r="J247" s="138" t="s">
        <v>140</v>
      </c>
      <c r="K247" s="138" t="s">
        <v>151</v>
      </c>
      <c r="L247" s="138" t="s">
        <v>152</v>
      </c>
      <c r="M247" s="138">
        <v>3.3840958999999997E-2</v>
      </c>
      <c r="N247" s="138" t="s">
        <v>143</v>
      </c>
      <c r="O247" s="138" t="s">
        <v>144</v>
      </c>
    </row>
    <row r="248" spans="1:15" x14ac:dyDescent="0.25">
      <c r="A248" s="138" t="s">
        <v>114</v>
      </c>
      <c r="B248" s="138">
        <v>34</v>
      </c>
      <c r="C248" s="138"/>
      <c r="D248" s="138">
        <v>34011</v>
      </c>
      <c r="E248" s="138" t="s">
        <v>119</v>
      </c>
      <c r="F248" s="138" t="s">
        <v>97</v>
      </c>
      <c r="G248" s="138"/>
      <c r="H248" s="138">
        <v>28500201</v>
      </c>
      <c r="I248" s="138" t="s">
        <v>139</v>
      </c>
      <c r="J248" s="138" t="s">
        <v>140</v>
      </c>
      <c r="K248" s="138" t="s">
        <v>141</v>
      </c>
      <c r="L248" s="138" t="s">
        <v>142</v>
      </c>
      <c r="M248" s="138">
        <v>3.0325270000000001E-3</v>
      </c>
      <c r="N248" s="138" t="s">
        <v>143</v>
      </c>
      <c r="O248" s="138" t="s">
        <v>144</v>
      </c>
    </row>
    <row r="249" spans="1:15" x14ac:dyDescent="0.25">
      <c r="A249" s="138" t="s">
        <v>114</v>
      </c>
      <c r="B249" s="138">
        <v>34</v>
      </c>
      <c r="C249" s="138"/>
      <c r="D249" s="138">
        <v>34003</v>
      </c>
      <c r="E249" s="138" t="s">
        <v>34</v>
      </c>
      <c r="F249" s="138" t="s">
        <v>103</v>
      </c>
      <c r="G249" s="138"/>
      <c r="H249" s="138">
        <v>2285002006</v>
      </c>
      <c r="I249" s="138" t="s">
        <v>139</v>
      </c>
      <c r="J249" s="138" t="s">
        <v>140</v>
      </c>
      <c r="K249" s="138" t="s">
        <v>145</v>
      </c>
      <c r="L249" s="138" t="s">
        <v>146</v>
      </c>
      <c r="M249" s="138">
        <v>4.0452779999999997</v>
      </c>
      <c r="N249" s="138" t="s">
        <v>143</v>
      </c>
      <c r="O249" s="138" t="s">
        <v>144</v>
      </c>
    </row>
    <row r="250" spans="1:15" x14ac:dyDescent="0.25">
      <c r="A250" s="138" t="s">
        <v>114</v>
      </c>
      <c r="B250" s="138">
        <v>34</v>
      </c>
      <c r="C250" s="138"/>
      <c r="D250" s="138">
        <v>34013</v>
      </c>
      <c r="E250" s="138" t="s">
        <v>36</v>
      </c>
      <c r="F250" s="138" t="s">
        <v>103</v>
      </c>
      <c r="G250" s="138"/>
      <c r="H250" s="138">
        <v>2285002006</v>
      </c>
      <c r="I250" s="138" t="s">
        <v>139</v>
      </c>
      <c r="J250" s="138" t="s">
        <v>140</v>
      </c>
      <c r="K250" s="138" t="s">
        <v>147</v>
      </c>
      <c r="L250" s="138" t="s">
        <v>148</v>
      </c>
      <c r="M250" s="138">
        <v>1.477239</v>
      </c>
      <c r="N250" s="138" t="s">
        <v>143</v>
      </c>
      <c r="O250" s="138" t="s">
        <v>144</v>
      </c>
    </row>
    <row r="251" spans="1:15" x14ac:dyDescent="0.25">
      <c r="A251" s="138" t="s">
        <v>114</v>
      </c>
      <c r="B251" s="138">
        <v>34</v>
      </c>
      <c r="C251" s="138"/>
      <c r="D251" s="138">
        <v>34017</v>
      </c>
      <c r="E251" s="138" t="s">
        <v>38</v>
      </c>
      <c r="F251" s="138" t="s">
        <v>103</v>
      </c>
      <c r="G251" s="138"/>
      <c r="H251" s="138">
        <v>2285002006</v>
      </c>
      <c r="I251" s="138" t="s">
        <v>139</v>
      </c>
      <c r="J251" s="138" t="s">
        <v>140</v>
      </c>
      <c r="K251" s="138" t="s">
        <v>145</v>
      </c>
      <c r="L251" s="138" t="s">
        <v>146</v>
      </c>
      <c r="M251" s="138">
        <v>3.601359</v>
      </c>
      <c r="N251" s="138" t="s">
        <v>143</v>
      </c>
      <c r="O251" s="138" t="s">
        <v>144</v>
      </c>
    </row>
    <row r="252" spans="1:15" x14ac:dyDescent="0.25">
      <c r="A252" s="138" t="s">
        <v>114</v>
      </c>
      <c r="B252" s="138">
        <v>34</v>
      </c>
      <c r="C252" s="138"/>
      <c r="D252" s="138">
        <v>34019</v>
      </c>
      <c r="E252" s="138" t="s">
        <v>40</v>
      </c>
      <c r="F252" s="138" t="s">
        <v>103</v>
      </c>
      <c r="G252" s="138"/>
      <c r="H252" s="138">
        <v>2285002006</v>
      </c>
      <c r="I252" s="138" t="s">
        <v>139</v>
      </c>
      <c r="J252" s="138" t="s">
        <v>140</v>
      </c>
      <c r="K252" s="138" t="s">
        <v>153</v>
      </c>
      <c r="L252" s="138" t="s">
        <v>154</v>
      </c>
      <c r="M252" s="138">
        <v>126.8302</v>
      </c>
      <c r="N252" s="138" t="s">
        <v>143</v>
      </c>
      <c r="O252" s="138" t="s">
        <v>144</v>
      </c>
    </row>
    <row r="253" spans="1:15" x14ac:dyDescent="0.25">
      <c r="A253" s="138" t="s">
        <v>114</v>
      </c>
      <c r="B253" s="138">
        <v>34</v>
      </c>
      <c r="C253" s="138"/>
      <c r="D253" s="138">
        <v>34019</v>
      </c>
      <c r="E253" s="138" t="s">
        <v>40</v>
      </c>
      <c r="F253" s="138" t="s">
        <v>103</v>
      </c>
      <c r="G253" s="138"/>
      <c r="H253" s="138">
        <v>2285002006</v>
      </c>
      <c r="I253" s="138" t="s">
        <v>139</v>
      </c>
      <c r="J253" s="138" t="s">
        <v>140</v>
      </c>
      <c r="K253" s="138" t="s">
        <v>145</v>
      </c>
      <c r="L253" s="138" t="s">
        <v>146</v>
      </c>
      <c r="M253" s="138">
        <v>3.7120709999999999</v>
      </c>
      <c r="N253" s="138" t="s">
        <v>143</v>
      </c>
      <c r="O253" s="138" t="s">
        <v>144</v>
      </c>
    </row>
    <row r="254" spans="1:15" x14ac:dyDescent="0.25">
      <c r="A254" s="138" t="s">
        <v>114</v>
      </c>
      <c r="B254" s="138">
        <v>34</v>
      </c>
      <c r="C254" s="138"/>
      <c r="D254" s="138">
        <v>34019</v>
      </c>
      <c r="E254" s="138" t="s">
        <v>40</v>
      </c>
      <c r="F254" s="138" t="s">
        <v>103</v>
      </c>
      <c r="G254" s="138"/>
      <c r="H254" s="138">
        <v>2285002006</v>
      </c>
      <c r="I254" s="138" t="s">
        <v>139</v>
      </c>
      <c r="J254" s="138" t="s">
        <v>140</v>
      </c>
      <c r="K254" s="138" t="s">
        <v>147</v>
      </c>
      <c r="L254" s="138" t="s">
        <v>148</v>
      </c>
      <c r="M254" s="138">
        <v>3.6006580000000001</v>
      </c>
      <c r="N254" s="138" t="s">
        <v>143</v>
      </c>
      <c r="O254" s="138" t="s">
        <v>144</v>
      </c>
    </row>
    <row r="255" spans="1:15" x14ac:dyDescent="0.25">
      <c r="A255" s="138" t="s">
        <v>114</v>
      </c>
      <c r="B255" s="138">
        <v>34</v>
      </c>
      <c r="C255" s="138"/>
      <c r="D255" s="138">
        <v>34021</v>
      </c>
      <c r="E255" s="138" t="s">
        <v>121</v>
      </c>
      <c r="F255" s="138" t="s">
        <v>103</v>
      </c>
      <c r="G255" s="138"/>
      <c r="H255" s="138">
        <v>2285002006</v>
      </c>
      <c r="I255" s="138" t="s">
        <v>139</v>
      </c>
      <c r="J255" s="138" t="s">
        <v>140</v>
      </c>
      <c r="K255" s="138" t="s">
        <v>145</v>
      </c>
      <c r="L255" s="138" t="s">
        <v>146</v>
      </c>
      <c r="M255" s="138">
        <v>1.5686990000000001</v>
      </c>
      <c r="N255" s="138" t="s">
        <v>143</v>
      </c>
      <c r="O255" s="138" t="s">
        <v>144</v>
      </c>
    </row>
    <row r="256" spans="1:15" x14ac:dyDescent="0.25">
      <c r="A256" s="138" t="s">
        <v>114</v>
      </c>
      <c r="B256" s="138">
        <v>34</v>
      </c>
      <c r="C256" s="138"/>
      <c r="D256" s="138">
        <v>34023</v>
      </c>
      <c r="E256" s="138" t="s">
        <v>122</v>
      </c>
      <c r="F256" s="138" t="s">
        <v>103</v>
      </c>
      <c r="G256" s="138"/>
      <c r="H256" s="138">
        <v>2285002006</v>
      </c>
      <c r="I256" s="138" t="s">
        <v>139</v>
      </c>
      <c r="J256" s="138" t="s">
        <v>140</v>
      </c>
      <c r="K256" s="138" t="s">
        <v>155</v>
      </c>
      <c r="L256" s="138" t="s">
        <v>156</v>
      </c>
      <c r="M256" s="138">
        <v>19.183309999999999</v>
      </c>
      <c r="N256" s="138" t="s">
        <v>143</v>
      </c>
      <c r="O256" s="138" t="s">
        <v>144</v>
      </c>
    </row>
    <row r="257" spans="1:15" x14ac:dyDescent="0.25">
      <c r="A257" s="138" t="s">
        <v>114</v>
      </c>
      <c r="B257" s="138">
        <v>34</v>
      </c>
      <c r="C257" s="138"/>
      <c r="D257" s="138">
        <v>34023</v>
      </c>
      <c r="E257" s="138" t="s">
        <v>122</v>
      </c>
      <c r="F257" s="138" t="s">
        <v>103</v>
      </c>
      <c r="G257" s="138"/>
      <c r="H257" s="138">
        <v>2285002006</v>
      </c>
      <c r="I257" s="138" t="s">
        <v>139</v>
      </c>
      <c r="J257" s="138" t="s">
        <v>140</v>
      </c>
      <c r="K257" s="138" t="s">
        <v>141</v>
      </c>
      <c r="L257" s="138" t="s">
        <v>142</v>
      </c>
      <c r="M257" s="138">
        <v>6.0019999999999997E-2</v>
      </c>
      <c r="N257" s="138" t="s">
        <v>143</v>
      </c>
      <c r="O257" s="138" t="s">
        <v>144</v>
      </c>
    </row>
    <row r="258" spans="1:15" x14ac:dyDescent="0.25">
      <c r="A258" s="138" t="s">
        <v>114</v>
      </c>
      <c r="B258" s="138">
        <v>34</v>
      </c>
      <c r="C258" s="138"/>
      <c r="D258" s="138">
        <v>34035</v>
      </c>
      <c r="E258" s="138" t="s">
        <v>50</v>
      </c>
      <c r="F258" s="138" t="s">
        <v>103</v>
      </c>
      <c r="G258" s="138"/>
      <c r="H258" s="138">
        <v>2285002006</v>
      </c>
      <c r="I258" s="138" t="s">
        <v>139</v>
      </c>
      <c r="J258" s="138" t="s">
        <v>140</v>
      </c>
      <c r="K258" s="138" t="s">
        <v>147</v>
      </c>
      <c r="L258" s="138" t="s">
        <v>148</v>
      </c>
      <c r="M258" s="138">
        <v>3.8156889999999999</v>
      </c>
      <c r="N258" s="138" t="s">
        <v>143</v>
      </c>
      <c r="O258" s="138" t="s">
        <v>144</v>
      </c>
    </row>
    <row r="259" spans="1:15" x14ac:dyDescent="0.25">
      <c r="A259" s="138" t="s">
        <v>114</v>
      </c>
      <c r="B259" s="138">
        <v>34</v>
      </c>
      <c r="C259" s="138"/>
      <c r="D259" s="138">
        <v>34041</v>
      </c>
      <c r="E259" s="138" t="s">
        <v>56</v>
      </c>
      <c r="F259" s="138" t="s">
        <v>103</v>
      </c>
      <c r="G259" s="138"/>
      <c r="H259" s="138">
        <v>2285002006</v>
      </c>
      <c r="I259" s="138" t="s">
        <v>139</v>
      </c>
      <c r="J259" s="138" t="s">
        <v>140</v>
      </c>
      <c r="K259" s="138" t="s">
        <v>155</v>
      </c>
      <c r="L259" s="138" t="s">
        <v>156</v>
      </c>
      <c r="M259" s="138">
        <v>7.7348499999999998</v>
      </c>
      <c r="N259" s="138" t="s">
        <v>143</v>
      </c>
      <c r="O259" s="138" t="s">
        <v>144</v>
      </c>
    </row>
    <row r="260" spans="1:15" x14ac:dyDescent="0.25">
      <c r="A260" s="138" t="s">
        <v>114</v>
      </c>
      <c r="B260" s="138">
        <v>34</v>
      </c>
      <c r="C260" s="138"/>
      <c r="D260" s="138">
        <v>34001</v>
      </c>
      <c r="E260" s="138" t="s">
        <v>115</v>
      </c>
      <c r="F260" s="138" t="s">
        <v>103</v>
      </c>
      <c r="G260" s="138"/>
      <c r="H260" s="138">
        <v>2285002007</v>
      </c>
      <c r="I260" s="138" t="s">
        <v>139</v>
      </c>
      <c r="J260" s="138" t="s">
        <v>140</v>
      </c>
      <c r="K260" s="138" t="s">
        <v>147</v>
      </c>
      <c r="L260" s="138" t="s">
        <v>148</v>
      </c>
      <c r="M260" s="138">
        <v>0.1601504</v>
      </c>
      <c r="N260" s="138" t="s">
        <v>143</v>
      </c>
      <c r="O260" s="138" t="s">
        <v>144</v>
      </c>
    </row>
    <row r="261" spans="1:15" x14ac:dyDescent="0.25">
      <c r="A261" s="138" t="s">
        <v>114</v>
      </c>
      <c r="B261" s="138">
        <v>34</v>
      </c>
      <c r="C261" s="138"/>
      <c r="D261" s="138">
        <v>34001</v>
      </c>
      <c r="E261" s="138" t="s">
        <v>115</v>
      </c>
      <c r="F261" s="138" t="s">
        <v>103</v>
      </c>
      <c r="G261" s="138"/>
      <c r="H261" s="138">
        <v>2285002009</v>
      </c>
      <c r="I261" s="138" t="s">
        <v>139</v>
      </c>
      <c r="J261" s="138" t="s">
        <v>140</v>
      </c>
      <c r="K261" s="138" t="s">
        <v>153</v>
      </c>
      <c r="L261" s="138" t="s">
        <v>154</v>
      </c>
      <c r="M261" s="138">
        <v>125.71120000000001</v>
      </c>
      <c r="N261" s="138" t="s">
        <v>143</v>
      </c>
      <c r="O261" s="138" t="s">
        <v>144</v>
      </c>
    </row>
    <row r="262" spans="1:15" x14ac:dyDescent="0.25">
      <c r="A262" s="138" t="s">
        <v>114</v>
      </c>
      <c r="B262" s="138">
        <v>34</v>
      </c>
      <c r="C262" s="138"/>
      <c r="D262" s="138">
        <v>34001</v>
      </c>
      <c r="E262" s="138" t="s">
        <v>115</v>
      </c>
      <c r="F262" s="138" t="s">
        <v>103</v>
      </c>
      <c r="G262" s="138"/>
      <c r="H262" s="138">
        <v>2285002009</v>
      </c>
      <c r="I262" s="138" t="s">
        <v>139</v>
      </c>
      <c r="J262" s="138" t="s">
        <v>140</v>
      </c>
      <c r="K262" s="138" t="s">
        <v>149</v>
      </c>
      <c r="L262" s="138" t="s">
        <v>150</v>
      </c>
      <c r="M262" s="138">
        <v>5.8153160000000002</v>
      </c>
      <c r="N262" s="138" t="s">
        <v>143</v>
      </c>
      <c r="O262" s="138" t="s">
        <v>144</v>
      </c>
    </row>
    <row r="263" spans="1:15" x14ac:dyDescent="0.25">
      <c r="A263" s="138" t="s">
        <v>114</v>
      </c>
      <c r="B263" s="138">
        <v>34</v>
      </c>
      <c r="C263" s="138"/>
      <c r="D263" s="138">
        <v>34007</v>
      </c>
      <c r="E263" s="138" t="s">
        <v>117</v>
      </c>
      <c r="F263" s="138" t="s">
        <v>103</v>
      </c>
      <c r="G263" s="138"/>
      <c r="H263" s="138">
        <v>2285002009</v>
      </c>
      <c r="I263" s="138" t="s">
        <v>139</v>
      </c>
      <c r="J263" s="138" t="s">
        <v>140</v>
      </c>
      <c r="K263" s="138" t="s">
        <v>147</v>
      </c>
      <c r="L263" s="138" t="s">
        <v>148</v>
      </c>
      <c r="M263" s="138">
        <v>3.518637</v>
      </c>
      <c r="N263" s="138" t="s">
        <v>143</v>
      </c>
      <c r="O263" s="138" t="s">
        <v>144</v>
      </c>
    </row>
    <row r="264" spans="1:15" x14ac:dyDescent="0.25">
      <c r="A264" s="138" t="s">
        <v>114</v>
      </c>
      <c r="B264" s="138">
        <v>34</v>
      </c>
      <c r="C264" s="138"/>
      <c r="D264" s="138">
        <v>34009</v>
      </c>
      <c r="E264" s="138" t="s">
        <v>118</v>
      </c>
      <c r="F264" s="138" t="s">
        <v>103</v>
      </c>
      <c r="G264" s="138"/>
      <c r="H264" s="138">
        <v>2285002007</v>
      </c>
      <c r="I264" s="138" t="s">
        <v>139</v>
      </c>
      <c r="J264" s="138" t="s">
        <v>140</v>
      </c>
      <c r="K264" s="138" t="s">
        <v>149</v>
      </c>
      <c r="L264" s="138" t="s">
        <v>150</v>
      </c>
      <c r="M264" s="138">
        <v>0.17268330000000001</v>
      </c>
      <c r="N264" s="138" t="s">
        <v>143</v>
      </c>
      <c r="O264" s="138" t="s">
        <v>144</v>
      </c>
    </row>
    <row r="265" spans="1:15" x14ac:dyDescent="0.25">
      <c r="A265" s="138" t="s">
        <v>114</v>
      </c>
      <c r="B265" s="138">
        <v>34</v>
      </c>
      <c r="C265" s="138"/>
      <c r="D265" s="138">
        <v>34013</v>
      </c>
      <c r="E265" s="138" t="s">
        <v>36</v>
      </c>
      <c r="F265" s="138" t="s">
        <v>103</v>
      </c>
      <c r="G265" s="138"/>
      <c r="H265" s="138">
        <v>2285002007</v>
      </c>
      <c r="I265" s="138" t="s">
        <v>139</v>
      </c>
      <c r="J265" s="138" t="s">
        <v>140</v>
      </c>
      <c r="K265" s="138" t="s">
        <v>155</v>
      </c>
      <c r="L265" s="138" t="s">
        <v>156</v>
      </c>
      <c r="M265" s="138">
        <v>2.1023429999999999</v>
      </c>
      <c r="N265" s="138" t="s">
        <v>143</v>
      </c>
      <c r="O265" s="138" t="s">
        <v>144</v>
      </c>
    </row>
    <row r="266" spans="1:15" x14ac:dyDescent="0.25">
      <c r="A266" s="138" t="s">
        <v>114</v>
      </c>
      <c r="B266" s="138">
        <v>34</v>
      </c>
      <c r="C266" s="138"/>
      <c r="D266" s="138">
        <v>34013</v>
      </c>
      <c r="E266" s="138" t="s">
        <v>36</v>
      </c>
      <c r="F266" s="138" t="s">
        <v>103</v>
      </c>
      <c r="G266" s="138"/>
      <c r="H266" s="138">
        <v>2285002007</v>
      </c>
      <c r="I266" s="138" t="s">
        <v>139</v>
      </c>
      <c r="J266" s="138" t="s">
        <v>140</v>
      </c>
      <c r="K266" s="138" t="s">
        <v>141</v>
      </c>
      <c r="L266" s="138" t="s">
        <v>142</v>
      </c>
      <c r="M266" s="138">
        <v>6.5777179999999998E-3</v>
      </c>
      <c r="N266" s="138" t="s">
        <v>143</v>
      </c>
      <c r="O266" s="138" t="s">
        <v>144</v>
      </c>
    </row>
    <row r="267" spans="1:15" x14ac:dyDescent="0.25">
      <c r="A267" s="138" t="s">
        <v>114</v>
      </c>
      <c r="B267" s="138">
        <v>34</v>
      </c>
      <c r="C267" s="138"/>
      <c r="D267" s="138">
        <v>34013</v>
      </c>
      <c r="E267" s="138" t="s">
        <v>36</v>
      </c>
      <c r="F267" s="138" t="s">
        <v>103</v>
      </c>
      <c r="G267" s="138"/>
      <c r="H267" s="138">
        <v>2285002007</v>
      </c>
      <c r="I267" s="138" t="s">
        <v>139</v>
      </c>
      <c r="J267" s="138" t="s">
        <v>140</v>
      </c>
      <c r="K267" s="138" t="s">
        <v>145</v>
      </c>
      <c r="L267" s="138" t="s">
        <v>146</v>
      </c>
      <c r="M267" s="138">
        <v>0.46004509999999998</v>
      </c>
      <c r="N267" s="138" t="s">
        <v>143</v>
      </c>
      <c r="O267" s="138" t="s">
        <v>144</v>
      </c>
    </row>
    <row r="268" spans="1:15" x14ac:dyDescent="0.25">
      <c r="A268" s="138" t="s">
        <v>114</v>
      </c>
      <c r="B268" s="138">
        <v>34</v>
      </c>
      <c r="C268" s="138"/>
      <c r="D268" s="138">
        <v>34013</v>
      </c>
      <c r="E268" s="138" t="s">
        <v>36</v>
      </c>
      <c r="F268" s="138" t="s">
        <v>103</v>
      </c>
      <c r="G268" s="138"/>
      <c r="H268" s="138">
        <v>2285002007</v>
      </c>
      <c r="I268" s="138" t="s">
        <v>139</v>
      </c>
      <c r="J268" s="138" t="s">
        <v>140</v>
      </c>
      <c r="K268" s="138" t="s">
        <v>151</v>
      </c>
      <c r="L268" s="138" t="s">
        <v>152</v>
      </c>
      <c r="M268" s="138">
        <v>7.4137710000000004E-3</v>
      </c>
      <c r="N268" s="138" t="s">
        <v>143</v>
      </c>
      <c r="O268" s="138" t="s">
        <v>144</v>
      </c>
    </row>
    <row r="269" spans="1:15" x14ac:dyDescent="0.25">
      <c r="A269" s="138" t="s">
        <v>114</v>
      </c>
      <c r="B269" s="138">
        <v>34</v>
      </c>
      <c r="C269" s="138"/>
      <c r="D269" s="138">
        <v>34013</v>
      </c>
      <c r="E269" s="138" t="s">
        <v>36</v>
      </c>
      <c r="F269" s="138" t="s">
        <v>103</v>
      </c>
      <c r="G269" s="138"/>
      <c r="H269" s="138">
        <v>2285002009</v>
      </c>
      <c r="I269" s="138" t="s">
        <v>139</v>
      </c>
      <c r="J269" s="138" t="s">
        <v>140</v>
      </c>
      <c r="K269" s="138" t="s">
        <v>147</v>
      </c>
      <c r="L269" s="138" t="s">
        <v>148</v>
      </c>
      <c r="M269" s="138">
        <v>5.0587980000000003</v>
      </c>
      <c r="N269" s="138" t="s">
        <v>143</v>
      </c>
      <c r="O269" s="138" t="s">
        <v>144</v>
      </c>
    </row>
    <row r="270" spans="1:15" x14ac:dyDescent="0.25">
      <c r="A270" s="138" t="s">
        <v>114</v>
      </c>
      <c r="B270" s="138">
        <v>34</v>
      </c>
      <c r="C270" s="138"/>
      <c r="D270" s="138">
        <v>34015</v>
      </c>
      <c r="E270" s="138" t="s">
        <v>120</v>
      </c>
      <c r="F270" s="138" t="s">
        <v>103</v>
      </c>
      <c r="G270" s="138"/>
      <c r="H270" s="138">
        <v>2285002007</v>
      </c>
      <c r="I270" s="138" t="s">
        <v>139</v>
      </c>
      <c r="J270" s="138" t="s">
        <v>140</v>
      </c>
      <c r="K270" s="138" t="s">
        <v>155</v>
      </c>
      <c r="L270" s="138" t="s">
        <v>156</v>
      </c>
      <c r="M270" s="138">
        <v>8.3716740000000005</v>
      </c>
      <c r="N270" s="138" t="s">
        <v>143</v>
      </c>
      <c r="O270" s="138" t="s">
        <v>144</v>
      </c>
    </row>
    <row r="271" spans="1:15" x14ac:dyDescent="0.25">
      <c r="A271" s="138" t="s">
        <v>114</v>
      </c>
      <c r="B271" s="138">
        <v>34</v>
      </c>
      <c r="C271" s="138"/>
      <c r="D271" s="138">
        <v>34017</v>
      </c>
      <c r="E271" s="138" t="s">
        <v>38</v>
      </c>
      <c r="F271" s="138" t="s">
        <v>103</v>
      </c>
      <c r="G271" s="138"/>
      <c r="H271" s="138">
        <v>2285002009</v>
      </c>
      <c r="I271" s="138" t="s">
        <v>139</v>
      </c>
      <c r="J271" s="138" t="s">
        <v>140</v>
      </c>
      <c r="K271" s="138" t="s">
        <v>151</v>
      </c>
      <c r="L271" s="138" t="s">
        <v>152</v>
      </c>
      <c r="M271" s="138">
        <v>0.1635228</v>
      </c>
      <c r="N271" s="138" t="s">
        <v>143</v>
      </c>
      <c r="O271" s="138" t="s">
        <v>144</v>
      </c>
    </row>
    <row r="272" spans="1:15" x14ac:dyDescent="0.25">
      <c r="A272" s="138" t="s">
        <v>114</v>
      </c>
      <c r="B272" s="138">
        <v>34</v>
      </c>
      <c r="C272" s="138"/>
      <c r="D272" s="138">
        <v>34019</v>
      </c>
      <c r="E272" s="138" t="s">
        <v>40</v>
      </c>
      <c r="F272" s="138" t="s">
        <v>103</v>
      </c>
      <c r="G272" s="138"/>
      <c r="H272" s="138">
        <v>2285002009</v>
      </c>
      <c r="I272" s="138" t="s">
        <v>139</v>
      </c>
      <c r="J272" s="138" t="s">
        <v>140</v>
      </c>
      <c r="K272" s="138" t="s">
        <v>155</v>
      </c>
      <c r="L272" s="138" t="s">
        <v>156</v>
      </c>
      <c r="M272" s="138">
        <v>27.770779999999998</v>
      </c>
      <c r="N272" s="138" t="s">
        <v>143</v>
      </c>
      <c r="O272" s="138" t="s">
        <v>144</v>
      </c>
    </row>
    <row r="273" spans="1:15" x14ac:dyDescent="0.25">
      <c r="A273" s="138" t="s">
        <v>114</v>
      </c>
      <c r="B273" s="138">
        <v>34</v>
      </c>
      <c r="C273" s="138"/>
      <c r="D273" s="138">
        <v>34019</v>
      </c>
      <c r="E273" s="138" t="s">
        <v>40</v>
      </c>
      <c r="F273" s="138" t="s">
        <v>103</v>
      </c>
      <c r="G273" s="138"/>
      <c r="H273" s="138">
        <v>2285002009</v>
      </c>
      <c r="I273" s="138" t="s">
        <v>139</v>
      </c>
      <c r="J273" s="138" t="s">
        <v>140</v>
      </c>
      <c r="K273" s="138" t="s">
        <v>149</v>
      </c>
      <c r="L273" s="138" t="s">
        <v>150</v>
      </c>
      <c r="M273" s="138">
        <v>10.352449999999999</v>
      </c>
      <c r="N273" s="138" t="s">
        <v>143</v>
      </c>
      <c r="O273" s="138" t="s">
        <v>144</v>
      </c>
    </row>
    <row r="274" spans="1:15" x14ac:dyDescent="0.25">
      <c r="A274" s="138" t="s">
        <v>114</v>
      </c>
      <c r="B274" s="138">
        <v>34</v>
      </c>
      <c r="C274" s="138"/>
      <c r="D274" s="138">
        <v>34025</v>
      </c>
      <c r="E274" s="138" t="s">
        <v>44</v>
      </c>
      <c r="F274" s="138" t="s">
        <v>103</v>
      </c>
      <c r="G274" s="138"/>
      <c r="H274" s="138">
        <v>2285002007</v>
      </c>
      <c r="I274" s="138" t="s">
        <v>139</v>
      </c>
      <c r="J274" s="138" t="s">
        <v>140</v>
      </c>
      <c r="K274" s="138" t="s">
        <v>153</v>
      </c>
      <c r="L274" s="138" t="s">
        <v>154</v>
      </c>
      <c r="M274" s="138">
        <v>6.1124520000000002</v>
      </c>
      <c r="N274" s="138" t="s">
        <v>143</v>
      </c>
      <c r="O274" s="138" t="s">
        <v>144</v>
      </c>
    </row>
    <row r="275" spans="1:15" x14ac:dyDescent="0.25">
      <c r="A275" s="138" t="s">
        <v>114</v>
      </c>
      <c r="B275" s="138">
        <v>34</v>
      </c>
      <c r="C275" s="138"/>
      <c r="D275" s="138">
        <v>34025</v>
      </c>
      <c r="E275" s="138" t="s">
        <v>44</v>
      </c>
      <c r="F275" s="138" t="s">
        <v>103</v>
      </c>
      <c r="G275" s="138"/>
      <c r="H275" s="138">
        <v>2285002009</v>
      </c>
      <c r="I275" s="138" t="s">
        <v>139</v>
      </c>
      <c r="J275" s="138" t="s">
        <v>140</v>
      </c>
      <c r="K275" s="138" t="s">
        <v>145</v>
      </c>
      <c r="L275" s="138" t="s">
        <v>146</v>
      </c>
      <c r="M275" s="138">
        <v>16.509260000000001</v>
      </c>
      <c r="N275" s="138" t="s">
        <v>143</v>
      </c>
      <c r="O275" s="138" t="s">
        <v>144</v>
      </c>
    </row>
    <row r="276" spans="1:15" x14ac:dyDescent="0.25">
      <c r="A276" s="138" t="s">
        <v>114</v>
      </c>
      <c r="B276" s="138">
        <v>34</v>
      </c>
      <c r="C276" s="138"/>
      <c r="D276" s="138">
        <v>34027</v>
      </c>
      <c r="E276" s="138" t="s">
        <v>46</v>
      </c>
      <c r="F276" s="138" t="s">
        <v>103</v>
      </c>
      <c r="G276" s="138"/>
      <c r="H276" s="138">
        <v>2285002009</v>
      </c>
      <c r="I276" s="138" t="s">
        <v>139</v>
      </c>
      <c r="J276" s="138" t="s">
        <v>140</v>
      </c>
      <c r="K276" s="138" t="s">
        <v>153</v>
      </c>
      <c r="L276" s="138" t="s">
        <v>154</v>
      </c>
      <c r="M276" s="138">
        <v>302.44130000000001</v>
      </c>
      <c r="N276" s="138" t="s">
        <v>143</v>
      </c>
      <c r="O276" s="138" t="s">
        <v>144</v>
      </c>
    </row>
    <row r="277" spans="1:15" x14ac:dyDescent="0.25">
      <c r="A277" s="138" t="s">
        <v>114</v>
      </c>
      <c r="B277" s="138">
        <v>34</v>
      </c>
      <c r="C277" s="138"/>
      <c r="D277" s="138">
        <v>34029</v>
      </c>
      <c r="E277" s="138" t="s">
        <v>123</v>
      </c>
      <c r="F277" s="138" t="s">
        <v>103</v>
      </c>
      <c r="G277" s="138"/>
      <c r="H277" s="138">
        <v>2285002007</v>
      </c>
      <c r="I277" s="138" t="s">
        <v>139</v>
      </c>
      <c r="J277" s="138" t="s">
        <v>140</v>
      </c>
      <c r="K277" s="138" t="s">
        <v>147</v>
      </c>
      <c r="L277" s="138" t="s">
        <v>148</v>
      </c>
      <c r="M277" s="138">
        <v>2.2048770000000001E-3</v>
      </c>
      <c r="N277" s="138" t="s">
        <v>143</v>
      </c>
      <c r="O277" s="138" t="s">
        <v>144</v>
      </c>
    </row>
    <row r="278" spans="1:15" x14ac:dyDescent="0.25">
      <c r="A278" s="138" t="s">
        <v>114</v>
      </c>
      <c r="B278" s="138">
        <v>34</v>
      </c>
      <c r="C278" s="138"/>
      <c r="D278" s="138">
        <v>34029</v>
      </c>
      <c r="E278" s="138" t="s">
        <v>123</v>
      </c>
      <c r="F278" s="138" t="s">
        <v>103</v>
      </c>
      <c r="G278" s="138"/>
      <c r="H278" s="138">
        <v>2285002009</v>
      </c>
      <c r="I278" s="138" t="s">
        <v>139</v>
      </c>
      <c r="J278" s="138" t="s">
        <v>140</v>
      </c>
      <c r="K278" s="138" t="s">
        <v>151</v>
      </c>
      <c r="L278" s="138" t="s">
        <v>152</v>
      </c>
      <c r="M278" s="138">
        <v>1.018821E-2</v>
      </c>
      <c r="N278" s="138" t="s">
        <v>143</v>
      </c>
      <c r="O278" s="138" t="s">
        <v>144</v>
      </c>
    </row>
    <row r="279" spans="1:15" x14ac:dyDescent="0.25">
      <c r="A279" s="138" t="s">
        <v>114</v>
      </c>
      <c r="B279" s="138">
        <v>34</v>
      </c>
      <c r="C279" s="138"/>
      <c r="D279" s="138">
        <v>34031</v>
      </c>
      <c r="E279" s="138" t="s">
        <v>48</v>
      </c>
      <c r="F279" s="138" t="s">
        <v>103</v>
      </c>
      <c r="G279" s="138"/>
      <c r="H279" s="138">
        <v>2285002007</v>
      </c>
      <c r="I279" s="138" t="s">
        <v>139</v>
      </c>
      <c r="J279" s="138" t="s">
        <v>140</v>
      </c>
      <c r="K279" s="138" t="s">
        <v>149</v>
      </c>
      <c r="L279" s="138" t="s">
        <v>150</v>
      </c>
      <c r="M279" s="138">
        <v>0.65707939999999998</v>
      </c>
      <c r="N279" s="138" t="s">
        <v>143</v>
      </c>
      <c r="O279" s="138" t="s">
        <v>144</v>
      </c>
    </row>
    <row r="280" spans="1:15" x14ac:dyDescent="0.25">
      <c r="A280" s="138" t="s">
        <v>114</v>
      </c>
      <c r="B280" s="138">
        <v>34</v>
      </c>
      <c r="C280" s="138"/>
      <c r="D280" s="138">
        <v>34031</v>
      </c>
      <c r="E280" s="138" t="s">
        <v>48</v>
      </c>
      <c r="F280" s="138" t="s">
        <v>103</v>
      </c>
      <c r="G280" s="138"/>
      <c r="H280" s="138">
        <v>2285002009</v>
      </c>
      <c r="I280" s="138" t="s">
        <v>139</v>
      </c>
      <c r="J280" s="138" t="s">
        <v>140</v>
      </c>
      <c r="K280" s="138" t="s">
        <v>155</v>
      </c>
      <c r="L280" s="138" t="s">
        <v>156</v>
      </c>
      <c r="M280" s="138">
        <v>37.025790000000001</v>
      </c>
      <c r="N280" s="138" t="s">
        <v>143</v>
      </c>
      <c r="O280" s="138" t="s">
        <v>144</v>
      </c>
    </row>
    <row r="281" spans="1:15" x14ac:dyDescent="0.25">
      <c r="A281" s="138" t="s">
        <v>114</v>
      </c>
      <c r="B281" s="138">
        <v>34</v>
      </c>
      <c r="C281" s="138"/>
      <c r="D281" s="138">
        <v>34031</v>
      </c>
      <c r="E281" s="138" t="s">
        <v>48</v>
      </c>
      <c r="F281" s="138" t="s">
        <v>103</v>
      </c>
      <c r="G281" s="138"/>
      <c r="H281" s="138">
        <v>2285002009</v>
      </c>
      <c r="I281" s="138" t="s">
        <v>139</v>
      </c>
      <c r="J281" s="138" t="s">
        <v>140</v>
      </c>
      <c r="K281" s="138" t="s">
        <v>141</v>
      </c>
      <c r="L281" s="138" t="s">
        <v>142</v>
      </c>
      <c r="M281" s="138">
        <v>0.11584460000000001</v>
      </c>
      <c r="N281" s="138" t="s">
        <v>143</v>
      </c>
      <c r="O281" s="138" t="s">
        <v>144</v>
      </c>
    </row>
    <row r="282" spans="1:15" x14ac:dyDescent="0.25">
      <c r="A282" s="138" t="s">
        <v>114</v>
      </c>
      <c r="B282" s="138">
        <v>34</v>
      </c>
      <c r="C282" s="138"/>
      <c r="D282" s="138">
        <v>34035</v>
      </c>
      <c r="E282" s="138" t="s">
        <v>50</v>
      </c>
      <c r="F282" s="138" t="s">
        <v>103</v>
      </c>
      <c r="G282" s="138"/>
      <c r="H282" s="138">
        <v>2285002007</v>
      </c>
      <c r="I282" s="138" t="s">
        <v>139</v>
      </c>
      <c r="J282" s="138" t="s">
        <v>140</v>
      </c>
      <c r="K282" s="138" t="s">
        <v>149</v>
      </c>
      <c r="L282" s="138" t="s">
        <v>150</v>
      </c>
      <c r="M282" s="138">
        <v>7.1925299999999998E-2</v>
      </c>
      <c r="N282" s="138" t="s">
        <v>143</v>
      </c>
      <c r="O282" s="138" t="s">
        <v>144</v>
      </c>
    </row>
    <row r="283" spans="1:15" x14ac:dyDescent="0.25">
      <c r="A283" s="138" t="s">
        <v>114</v>
      </c>
      <c r="B283" s="138">
        <v>34</v>
      </c>
      <c r="C283" s="138"/>
      <c r="D283" s="138">
        <v>34035</v>
      </c>
      <c r="E283" s="138" t="s">
        <v>50</v>
      </c>
      <c r="F283" s="138" t="s">
        <v>103</v>
      </c>
      <c r="G283" s="138"/>
      <c r="H283" s="138">
        <v>2285002009</v>
      </c>
      <c r="I283" s="138" t="s">
        <v>139</v>
      </c>
      <c r="J283" s="138" t="s">
        <v>140</v>
      </c>
      <c r="K283" s="138" t="s">
        <v>149</v>
      </c>
      <c r="L283" s="138" t="s">
        <v>150</v>
      </c>
      <c r="M283" s="138">
        <v>10.56466</v>
      </c>
      <c r="N283" s="138" t="s">
        <v>143</v>
      </c>
      <c r="O283" s="138" t="s">
        <v>144</v>
      </c>
    </row>
    <row r="284" spans="1:15" x14ac:dyDescent="0.25">
      <c r="A284" s="138" t="s">
        <v>114</v>
      </c>
      <c r="B284" s="138">
        <v>34</v>
      </c>
      <c r="C284" s="138"/>
      <c r="D284" s="138">
        <v>34039</v>
      </c>
      <c r="E284" s="138" t="s">
        <v>54</v>
      </c>
      <c r="F284" s="138" t="s">
        <v>103</v>
      </c>
      <c r="G284" s="138"/>
      <c r="H284" s="138">
        <v>2285002009</v>
      </c>
      <c r="I284" s="138" t="s">
        <v>139</v>
      </c>
      <c r="J284" s="138" t="s">
        <v>140</v>
      </c>
      <c r="K284" s="138" t="s">
        <v>141</v>
      </c>
      <c r="L284" s="138" t="s">
        <v>142</v>
      </c>
      <c r="M284" s="138">
        <v>0.13301099999999999</v>
      </c>
      <c r="N284" s="138" t="s">
        <v>143</v>
      </c>
      <c r="O284" s="138" t="s">
        <v>144</v>
      </c>
    </row>
    <row r="285" spans="1:15" x14ac:dyDescent="0.25">
      <c r="A285" s="138" t="s">
        <v>114</v>
      </c>
      <c r="B285" s="138">
        <v>34</v>
      </c>
      <c r="C285" s="138"/>
      <c r="D285" s="138">
        <v>34003</v>
      </c>
      <c r="E285" s="138" t="s">
        <v>34</v>
      </c>
      <c r="F285" s="138" t="s">
        <v>103</v>
      </c>
      <c r="G285" s="138"/>
      <c r="H285" s="138">
        <v>2285002007</v>
      </c>
      <c r="I285" s="138" t="s">
        <v>139</v>
      </c>
      <c r="J285" s="138" t="s">
        <v>140</v>
      </c>
      <c r="K285" s="138" t="s">
        <v>141</v>
      </c>
      <c r="L285" s="138" t="s">
        <v>142</v>
      </c>
      <c r="M285" s="138">
        <v>7.7300770000000001E-3</v>
      </c>
      <c r="N285" s="138" t="s">
        <v>143</v>
      </c>
      <c r="O285" s="138" t="s">
        <v>144</v>
      </c>
    </row>
    <row r="286" spans="1:15" x14ac:dyDescent="0.25">
      <c r="A286" s="138" t="s">
        <v>114</v>
      </c>
      <c r="B286" s="138">
        <v>34</v>
      </c>
      <c r="C286" s="138"/>
      <c r="D286" s="138">
        <v>34003</v>
      </c>
      <c r="E286" s="138" t="s">
        <v>34</v>
      </c>
      <c r="F286" s="138" t="s">
        <v>103</v>
      </c>
      <c r="G286" s="138"/>
      <c r="H286" s="138">
        <v>2285002007</v>
      </c>
      <c r="I286" s="138" t="s">
        <v>139</v>
      </c>
      <c r="J286" s="138" t="s">
        <v>140</v>
      </c>
      <c r="K286" s="138" t="s">
        <v>151</v>
      </c>
      <c r="L286" s="138" t="s">
        <v>152</v>
      </c>
      <c r="M286" s="138">
        <v>8.7125999999999992E-3</v>
      </c>
      <c r="N286" s="138" t="s">
        <v>143</v>
      </c>
      <c r="O286" s="138" t="s">
        <v>144</v>
      </c>
    </row>
    <row r="287" spans="1:15" x14ac:dyDescent="0.25">
      <c r="A287" s="138" t="s">
        <v>114</v>
      </c>
      <c r="B287" s="138">
        <v>34</v>
      </c>
      <c r="C287" s="138"/>
      <c r="D287" s="138">
        <v>34003</v>
      </c>
      <c r="E287" s="138" t="s">
        <v>34</v>
      </c>
      <c r="F287" s="138" t="s">
        <v>103</v>
      </c>
      <c r="G287" s="138"/>
      <c r="H287" s="138">
        <v>2285002009</v>
      </c>
      <c r="I287" s="138" t="s">
        <v>139</v>
      </c>
      <c r="J287" s="138" t="s">
        <v>140</v>
      </c>
      <c r="K287" s="138" t="s">
        <v>149</v>
      </c>
      <c r="L287" s="138" t="s">
        <v>150</v>
      </c>
      <c r="M287" s="138">
        <v>42.417920000000002</v>
      </c>
      <c r="N287" s="138" t="s">
        <v>143</v>
      </c>
      <c r="O287" s="138" t="s">
        <v>144</v>
      </c>
    </row>
    <row r="288" spans="1:15" x14ac:dyDescent="0.25">
      <c r="A288" s="138" t="s">
        <v>114</v>
      </c>
      <c r="B288" s="138">
        <v>34</v>
      </c>
      <c r="C288" s="138"/>
      <c r="D288" s="138">
        <v>34005</v>
      </c>
      <c r="E288" s="138" t="s">
        <v>116</v>
      </c>
      <c r="F288" s="138" t="s">
        <v>97</v>
      </c>
      <c r="G288" s="138"/>
      <c r="H288" s="138">
        <v>28500201</v>
      </c>
      <c r="I288" s="138" t="s">
        <v>139</v>
      </c>
      <c r="J288" s="138" t="s">
        <v>140</v>
      </c>
      <c r="K288" s="138" t="s">
        <v>151</v>
      </c>
      <c r="L288" s="138" t="s">
        <v>152</v>
      </c>
      <c r="M288" s="138">
        <v>2.257088E-3</v>
      </c>
      <c r="N288" s="138" t="s">
        <v>143</v>
      </c>
      <c r="O288" s="138" t="s">
        <v>144</v>
      </c>
    </row>
    <row r="289" spans="1:15" x14ac:dyDescent="0.25">
      <c r="A289" s="138" t="s">
        <v>114</v>
      </c>
      <c r="B289" s="138">
        <v>34</v>
      </c>
      <c r="C289" s="138"/>
      <c r="D289" s="138">
        <v>34005</v>
      </c>
      <c r="E289" s="138" t="s">
        <v>116</v>
      </c>
      <c r="F289" s="138" t="s">
        <v>97</v>
      </c>
      <c r="G289" s="138"/>
      <c r="H289" s="138">
        <v>28500201</v>
      </c>
      <c r="I289" s="138" t="s">
        <v>139</v>
      </c>
      <c r="J289" s="138" t="s">
        <v>140</v>
      </c>
      <c r="K289" s="138" t="s">
        <v>155</v>
      </c>
      <c r="L289" s="138" t="s">
        <v>156</v>
      </c>
      <c r="M289" s="138">
        <v>0.66869270000000003</v>
      </c>
      <c r="N289" s="138" t="s">
        <v>143</v>
      </c>
      <c r="O289" s="138" t="s">
        <v>144</v>
      </c>
    </row>
    <row r="290" spans="1:15" x14ac:dyDescent="0.25">
      <c r="A290" s="138" t="s">
        <v>114</v>
      </c>
      <c r="B290" s="138">
        <v>34</v>
      </c>
      <c r="C290" s="138"/>
      <c r="D290" s="138">
        <v>34005</v>
      </c>
      <c r="E290" s="138" t="s">
        <v>116</v>
      </c>
      <c r="F290" s="138" t="s">
        <v>97</v>
      </c>
      <c r="G290" s="138"/>
      <c r="H290" s="138">
        <v>28500201</v>
      </c>
      <c r="I290" s="138" t="s">
        <v>139</v>
      </c>
      <c r="J290" s="138" t="s">
        <v>140</v>
      </c>
      <c r="K290" s="138" t="s">
        <v>145</v>
      </c>
      <c r="L290" s="138" t="s">
        <v>146</v>
      </c>
      <c r="M290" s="138">
        <v>0.1122268</v>
      </c>
      <c r="N290" s="138" t="s">
        <v>143</v>
      </c>
      <c r="O290" s="138" t="s">
        <v>144</v>
      </c>
    </row>
    <row r="291" spans="1:15" x14ac:dyDescent="0.25">
      <c r="A291" s="138" t="s">
        <v>114</v>
      </c>
      <c r="B291" s="138">
        <v>34</v>
      </c>
      <c r="C291" s="138"/>
      <c r="D291" s="138">
        <v>34005</v>
      </c>
      <c r="E291" s="138" t="s">
        <v>116</v>
      </c>
      <c r="F291" s="138" t="s">
        <v>97</v>
      </c>
      <c r="G291" s="138"/>
      <c r="H291" s="138">
        <v>28500201</v>
      </c>
      <c r="I291" s="138" t="s">
        <v>139</v>
      </c>
      <c r="J291" s="138" t="s">
        <v>140</v>
      </c>
      <c r="K291" s="138" t="s">
        <v>141</v>
      </c>
      <c r="L291" s="138" t="s">
        <v>142</v>
      </c>
      <c r="M291" s="138">
        <v>2.0027209999999998E-3</v>
      </c>
      <c r="N291" s="138" t="s">
        <v>143</v>
      </c>
      <c r="O291" s="138" t="s">
        <v>144</v>
      </c>
    </row>
    <row r="292" spans="1:15" x14ac:dyDescent="0.25">
      <c r="A292" s="138" t="s">
        <v>114</v>
      </c>
      <c r="B292" s="138">
        <v>34</v>
      </c>
      <c r="C292" s="138"/>
      <c r="D292" s="138">
        <v>34007</v>
      </c>
      <c r="E292" s="138" t="s">
        <v>117</v>
      </c>
      <c r="F292" s="138" t="s">
        <v>97</v>
      </c>
      <c r="G292" s="138"/>
      <c r="H292" s="138">
        <v>28500201</v>
      </c>
      <c r="I292" s="138" t="s">
        <v>139</v>
      </c>
      <c r="J292" s="138" t="s">
        <v>140</v>
      </c>
      <c r="K292" s="138" t="s">
        <v>151</v>
      </c>
      <c r="L292" s="138" t="s">
        <v>152</v>
      </c>
      <c r="M292" s="138">
        <v>3.826856E-2</v>
      </c>
      <c r="N292" s="138" t="s">
        <v>143</v>
      </c>
      <c r="O292" s="138" t="s">
        <v>144</v>
      </c>
    </row>
    <row r="293" spans="1:15" x14ac:dyDescent="0.25">
      <c r="A293" s="138" t="s">
        <v>114</v>
      </c>
      <c r="B293" s="138">
        <v>34</v>
      </c>
      <c r="C293" s="138"/>
      <c r="D293" s="138">
        <v>34017</v>
      </c>
      <c r="E293" s="138" t="s">
        <v>38</v>
      </c>
      <c r="F293" s="138" t="s">
        <v>97</v>
      </c>
      <c r="G293" s="138"/>
      <c r="H293" s="138">
        <v>28500201</v>
      </c>
      <c r="I293" s="138" t="s">
        <v>139</v>
      </c>
      <c r="J293" s="138" t="s">
        <v>140</v>
      </c>
      <c r="K293" s="138" t="s">
        <v>147</v>
      </c>
      <c r="L293" s="138" t="s">
        <v>148</v>
      </c>
      <c r="M293" s="138">
        <v>4.1404197700000003</v>
      </c>
      <c r="N293" s="138" t="s">
        <v>143</v>
      </c>
      <c r="O293" s="138" t="s">
        <v>144</v>
      </c>
    </row>
    <row r="294" spans="1:15" x14ac:dyDescent="0.25">
      <c r="A294" s="138" t="s">
        <v>114</v>
      </c>
      <c r="B294" s="138">
        <v>34</v>
      </c>
      <c r="C294" s="138"/>
      <c r="D294" s="138">
        <v>34023</v>
      </c>
      <c r="E294" s="138" t="s">
        <v>122</v>
      </c>
      <c r="F294" s="138" t="s">
        <v>97</v>
      </c>
      <c r="G294" s="138"/>
      <c r="H294" s="138">
        <v>28500201</v>
      </c>
      <c r="I294" s="138" t="s">
        <v>139</v>
      </c>
      <c r="J294" s="138" t="s">
        <v>140</v>
      </c>
      <c r="K294" s="138" t="s">
        <v>155</v>
      </c>
      <c r="L294" s="138" t="s">
        <v>156</v>
      </c>
      <c r="M294" s="138">
        <v>10.0258436</v>
      </c>
      <c r="N294" s="138" t="s">
        <v>143</v>
      </c>
      <c r="O294" s="138" t="s">
        <v>144</v>
      </c>
    </row>
    <row r="295" spans="1:15" x14ac:dyDescent="0.25">
      <c r="A295" s="138" t="s">
        <v>114</v>
      </c>
      <c r="B295" s="138">
        <v>34</v>
      </c>
      <c r="C295" s="138"/>
      <c r="D295" s="138">
        <v>34027</v>
      </c>
      <c r="E295" s="138" t="s">
        <v>46</v>
      </c>
      <c r="F295" s="138" t="s">
        <v>97</v>
      </c>
      <c r="G295" s="138"/>
      <c r="H295" s="138">
        <v>28500201</v>
      </c>
      <c r="I295" s="138" t="s">
        <v>139</v>
      </c>
      <c r="J295" s="138" t="s">
        <v>140</v>
      </c>
      <c r="K295" s="138" t="s">
        <v>141</v>
      </c>
      <c r="L295" s="138" t="s">
        <v>142</v>
      </c>
      <c r="M295" s="138">
        <v>2.2970159999999998E-3</v>
      </c>
      <c r="N295" s="138" t="s">
        <v>143</v>
      </c>
      <c r="O295" s="138" t="s">
        <v>144</v>
      </c>
    </row>
    <row r="296" spans="1:15" x14ac:dyDescent="0.25">
      <c r="A296" s="138" t="s">
        <v>114</v>
      </c>
      <c r="B296" s="138">
        <v>34</v>
      </c>
      <c r="C296" s="138"/>
      <c r="D296" s="138">
        <v>34027</v>
      </c>
      <c r="E296" s="138" t="s">
        <v>46</v>
      </c>
      <c r="F296" s="138" t="s">
        <v>97</v>
      </c>
      <c r="G296" s="138"/>
      <c r="H296" s="138">
        <v>28500201</v>
      </c>
      <c r="I296" s="138" t="s">
        <v>139</v>
      </c>
      <c r="J296" s="138" t="s">
        <v>140</v>
      </c>
      <c r="K296" s="138" t="s">
        <v>145</v>
      </c>
      <c r="L296" s="138" t="s">
        <v>146</v>
      </c>
      <c r="M296" s="138">
        <v>0.12871827999999999</v>
      </c>
      <c r="N296" s="138" t="s">
        <v>143</v>
      </c>
      <c r="O296" s="138" t="s">
        <v>144</v>
      </c>
    </row>
    <row r="297" spans="1:15" x14ac:dyDescent="0.25">
      <c r="A297" s="138" t="s">
        <v>114</v>
      </c>
      <c r="B297" s="138">
        <v>34</v>
      </c>
      <c r="C297" s="138"/>
      <c r="D297" s="138">
        <v>34035</v>
      </c>
      <c r="E297" s="138" t="s">
        <v>50</v>
      </c>
      <c r="F297" s="138" t="s">
        <v>97</v>
      </c>
      <c r="G297" s="138"/>
      <c r="H297" s="138">
        <v>28500201</v>
      </c>
      <c r="I297" s="138" t="s">
        <v>139</v>
      </c>
      <c r="J297" s="138" t="s">
        <v>140</v>
      </c>
      <c r="K297" s="138" t="s">
        <v>149</v>
      </c>
      <c r="L297" s="138" t="s">
        <v>150</v>
      </c>
      <c r="M297" s="138">
        <v>3.1876509</v>
      </c>
      <c r="N297" s="138" t="s">
        <v>143</v>
      </c>
      <c r="O297" s="138" t="s">
        <v>144</v>
      </c>
    </row>
    <row r="298" spans="1:15" x14ac:dyDescent="0.25">
      <c r="A298" s="138" t="s">
        <v>114</v>
      </c>
      <c r="B298" s="138">
        <v>34</v>
      </c>
      <c r="C298" s="138"/>
      <c r="D298" s="138">
        <v>34039</v>
      </c>
      <c r="E298" s="138" t="s">
        <v>54</v>
      </c>
      <c r="F298" s="138" t="s">
        <v>97</v>
      </c>
      <c r="G298" s="138"/>
      <c r="H298" s="138">
        <v>28500201</v>
      </c>
      <c r="I298" s="138" t="s">
        <v>139</v>
      </c>
      <c r="J298" s="138" t="s">
        <v>140</v>
      </c>
      <c r="K298" s="138" t="s">
        <v>147</v>
      </c>
      <c r="L298" s="138" t="s">
        <v>148</v>
      </c>
      <c r="M298" s="138">
        <v>2.2010768000000001</v>
      </c>
      <c r="N298" s="138" t="s">
        <v>143</v>
      </c>
      <c r="O298" s="138" t="s">
        <v>144</v>
      </c>
    </row>
    <row r="299" spans="1:15" x14ac:dyDescent="0.25">
      <c r="A299" s="138" t="s">
        <v>114</v>
      </c>
      <c r="B299" s="138">
        <v>34</v>
      </c>
      <c r="C299" s="138"/>
      <c r="D299" s="138">
        <v>34013</v>
      </c>
      <c r="E299" s="138" t="s">
        <v>36</v>
      </c>
      <c r="F299" s="138" t="s">
        <v>97</v>
      </c>
      <c r="G299" s="138"/>
      <c r="H299" s="138">
        <v>28500201</v>
      </c>
      <c r="I299" s="138" t="s">
        <v>139</v>
      </c>
      <c r="J299" s="138" t="s">
        <v>140</v>
      </c>
      <c r="K299" s="138" t="s">
        <v>153</v>
      </c>
      <c r="L299" s="138" t="s">
        <v>154</v>
      </c>
      <c r="M299" s="138">
        <v>230.08800299999999</v>
      </c>
      <c r="N299" s="138" t="s">
        <v>143</v>
      </c>
      <c r="O299" s="138" t="s">
        <v>144</v>
      </c>
    </row>
    <row r="300" spans="1:15" x14ac:dyDescent="0.25">
      <c r="A300" s="138" t="s">
        <v>114</v>
      </c>
      <c r="B300" s="138">
        <v>34</v>
      </c>
      <c r="C300" s="138"/>
      <c r="D300" s="138">
        <v>34013</v>
      </c>
      <c r="E300" s="138" t="s">
        <v>36</v>
      </c>
      <c r="F300" s="138" t="s">
        <v>97</v>
      </c>
      <c r="G300" s="138"/>
      <c r="H300" s="138">
        <v>28500201</v>
      </c>
      <c r="I300" s="138" t="s">
        <v>139</v>
      </c>
      <c r="J300" s="138" t="s">
        <v>140</v>
      </c>
      <c r="K300" s="138" t="s">
        <v>147</v>
      </c>
      <c r="L300" s="138" t="s">
        <v>148</v>
      </c>
      <c r="M300" s="138">
        <v>5.8489176599999997</v>
      </c>
      <c r="N300" s="138" t="s">
        <v>143</v>
      </c>
      <c r="O300" s="138" t="s">
        <v>144</v>
      </c>
    </row>
    <row r="301" spans="1:15" x14ac:dyDescent="0.25">
      <c r="A301" s="138" t="s">
        <v>114</v>
      </c>
      <c r="B301" s="138">
        <v>34</v>
      </c>
      <c r="C301" s="138"/>
      <c r="D301" s="138">
        <v>34013</v>
      </c>
      <c r="E301" s="138" t="s">
        <v>36</v>
      </c>
      <c r="F301" s="138" t="s">
        <v>97</v>
      </c>
      <c r="G301" s="138"/>
      <c r="H301" s="138">
        <v>28500201</v>
      </c>
      <c r="I301" s="138" t="s">
        <v>139</v>
      </c>
      <c r="J301" s="138" t="s">
        <v>140</v>
      </c>
      <c r="K301" s="138" t="s">
        <v>151</v>
      </c>
      <c r="L301" s="138" t="s">
        <v>152</v>
      </c>
      <c r="M301" s="138">
        <v>0.121270605</v>
      </c>
      <c r="N301" s="138" t="s">
        <v>143</v>
      </c>
      <c r="O301" s="138" t="s">
        <v>144</v>
      </c>
    </row>
    <row r="302" spans="1:15" x14ac:dyDescent="0.25">
      <c r="A302" s="138" t="s">
        <v>114</v>
      </c>
      <c r="B302" s="138">
        <v>34</v>
      </c>
      <c r="C302" s="138"/>
      <c r="D302" s="138">
        <v>34011</v>
      </c>
      <c r="E302" s="138" t="s">
        <v>119</v>
      </c>
      <c r="F302" s="138" t="s">
        <v>97</v>
      </c>
      <c r="G302" s="138"/>
      <c r="H302" s="138">
        <v>28500201</v>
      </c>
      <c r="I302" s="138" t="s">
        <v>139</v>
      </c>
      <c r="J302" s="138" t="s">
        <v>140</v>
      </c>
      <c r="K302" s="138" t="s">
        <v>155</v>
      </c>
      <c r="L302" s="138" t="s">
        <v>156</v>
      </c>
      <c r="M302" s="138">
        <v>1.012537</v>
      </c>
      <c r="N302" s="138" t="s">
        <v>143</v>
      </c>
      <c r="O302" s="138" t="s">
        <v>144</v>
      </c>
    </row>
    <row r="303" spans="1:15" x14ac:dyDescent="0.25">
      <c r="A303" s="138" t="s">
        <v>114</v>
      </c>
      <c r="B303" s="138">
        <v>34</v>
      </c>
      <c r="C303" s="138"/>
      <c r="D303" s="138">
        <v>34003</v>
      </c>
      <c r="E303" s="138" t="s">
        <v>34</v>
      </c>
      <c r="F303" s="138" t="s">
        <v>103</v>
      </c>
      <c r="G303" s="138"/>
      <c r="H303" s="138">
        <v>2285002006</v>
      </c>
      <c r="I303" s="138" t="s">
        <v>139</v>
      </c>
      <c r="J303" s="138" t="s">
        <v>140</v>
      </c>
      <c r="K303" s="138" t="s">
        <v>141</v>
      </c>
      <c r="L303" s="138" t="s">
        <v>142</v>
      </c>
      <c r="M303" s="138">
        <v>8.5430000000000006E-2</v>
      </c>
      <c r="N303" s="138" t="s">
        <v>143</v>
      </c>
      <c r="O303" s="138" t="s">
        <v>144</v>
      </c>
    </row>
    <row r="304" spans="1:15" x14ac:dyDescent="0.25">
      <c r="A304" s="138" t="s">
        <v>114</v>
      </c>
      <c r="B304" s="138">
        <v>34</v>
      </c>
      <c r="C304" s="138"/>
      <c r="D304" s="138">
        <v>34039</v>
      </c>
      <c r="E304" s="138" t="s">
        <v>54</v>
      </c>
      <c r="F304" s="138" t="s">
        <v>103</v>
      </c>
      <c r="G304" s="138"/>
      <c r="H304" s="138">
        <v>2285002006</v>
      </c>
      <c r="I304" s="138" t="s">
        <v>139</v>
      </c>
      <c r="J304" s="138" t="s">
        <v>140</v>
      </c>
      <c r="K304" s="138" t="s">
        <v>149</v>
      </c>
      <c r="L304" s="138" t="s">
        <v>150</v>
      </c>
      <c r="M304" s="138">
        <v>4.2843549999999997</v>
      </c>
      <c r="N304" s="138" t="s">
        <v>143</v>
      </c>
      <c r="O304" s="138" t="s">
        <v>144</v>
      </c>
    </row>
    <row r="305" spans="1:15" x14ac:dyDescent="0.25">
      <c r="A305" s="138" t="s">
        <v>114</v>
      </c>
      <c r="B305" s="138">
        <v>34</v>
      </c>
      <c r="C305" s="138"/>
      <c r="D305" s="138">
        <v>34041</v>
      </c>
      <c r="E305" s="138" t="s">
        <v>56</v>
      </c>
      <c r="F305" s="138" t="s">
        <v>103</v>
      </c>
      <c r="G305" s="138"/>
      <c r="H305" s="138">
        <v>2285002006</v>
      </c>
      <c r="I305" s="138" t="s">
        <v>139</v>
      </c>
      <c r="J305" s="138" t="s">
        <v>140</v>
      </c>
      <c r="K305" s="138" t="s">
        <v>149</v>
      </c>
      <c r="L305" s="138" t="s">
        <v>150</v>
      </c>
      <c r="M305" s="138">
        <v>1.805299</v>
      </c>
      <c r="N305" s="138" t="s">
        <v>143</v>
      </c>
      <c r="O305" s="138" t="s">
        <v>144</v>
      </c>
    </row>
    <row r="306" spans="1:15" x14ac:dyDescent="0.25">
      <c r="A306" s="138" t="s">
        <v>114</v>
      </c>
      <c r="B306" s="138">
        <v>34</v>
      </c>
      <c r="C306" s="138"/>
      <c r="D306" s="138">
        <v>34007</v>
      </c>
      <c r="E306" s="138" t="s">
        <v>117</v>
      </c>
      <c r="F306" s="138" t="s">
        <v>103</v>
      </c>
      <c r="G306" s="138"/>
      <c r="H306" s="138">
        <v>2285002007</v>
      </c>
      <c r="I306" s="138" t="s">
        <v>139</v>
      </c>
      <c r="J306" s="138" t="s">
        <v>140</v>
      </c>
      <c r="K306" s="138" t="s">
        <v>147</v>
      </c>
      <c r="L306" s="138" t="s">
        <v>148</v>
      </c>
      <c r="M306" s="138">
        <v>0.86533079999999996</v>
      </c>
      <c r="N306" s="138" t="s">
        <v>143</v>
      </c>
      <c r="O306" s="138" t="s">
        <v>144</v>
      </c>
    </row>
    <row r="307" spans="1:15" x14ac:dyDescent="0.25">
      <c r="A307" s="138" t="s">
        <v>114</v>
      </c>
      <c r="B307" s="138">
        <v>34</v>
      </c>
      <c r="C307" s="138"/>
      <c r="D307" s="138">
        <v>34007</v>
      </c>
      <c r="E307" s="138" t="s">
        <v>117</v>
      </c>
      <c r="F307" s="138" t="s">
        <v>103</v>
      </c>
      <c r="G307" s="138"/>
      <c r="H307" s="138">
        <v>2285002009</v>
      </c>
      <c r="I307" s="138" t="s">
        <v>139</v>
      </c>
      <c r="J307" s="138" t="s">
        <v>140</v>
      </c>
      <c r="K307" s="138" t="s">
        <v>141</v>
      </c>
      <c r="L307" s="138" t="s">
        <v>142</v>
      </c>
      <c r="M307" s="138">
        <v>4.812197E-2</v>
      </c>
      <c r="N307" s="138" t="s">
        <v>143</v>
      </c>
      <c r="O307" s="138" t="s">
        <v>144</v>
      </c>
    </row>
    <row r="308" spans="1:15" x14ac:dyDescent="0.25">
      <c r="A308" s="138" t="s">
        <v>114</v>
      </c>
      <c r="B308" s="138">
        <v>34</v>
      </c>
      <c r="C308" s="138"/>
      <c r="D308" s="138">
        <v>34009</v>
      </c>
      <c r="E308" s="138" t="s">
        <v>118</v>
      </c>
      <c r="F308" s="138" t="s">
        <v>103</v>
      </c>
      <c r="G308" s="138"/>
      <c r="H308" s="138">
        <v>2285002007</v>
      </c>
      <c r="I308" s="138" t="s">
        <v>139</v>
      </c>
      <c r="J308" s="138" t="s">
        <v>140</v>
      </c>
      <c r="K308" s="138" t="s">
        <v>141</v>
      </c>
      <c r="L308" s="138" t="s">
        <v>142</v>
      </c>
      <c r="M308" s="138">
        <v>1.5083570000000001E-3</v>
      </c>
      <c r="N308" s="138" t="s">
        <v>143</v>
      </c>
      <c r="O308" s="138" t="s">
        <v>144</v>
      </c>
    </row>
    <row r="309" spans="1:15" x14ac:dyDescent="0.25">
      <c r="A309" s="138" t="s">
        <v>114</v>
      </c>
      <c r="B309" s="138">
        <v>34</v>
      </c>
      <c r="C309" s="138"/>
      <c r="D309" s="138">
        <v>34009</v>
      </c>
      <c r="E309" s="138" t="s">
        <v>118</v>
      </c>
      <c r="F309" s="138" t="s">
        <v>103</v>
      </c>
      <c r="G309" s="138"/>
      <c r="H309" s="138">
        <v>2285002007</v>
      </c>
      <c r="I309" s="138" t="s">
        <v>139</v>
      </c>
      <c r="J309" s="138" t="s">
        <v>140</v>
      </c>
      <c r="K309" s="138" t="s">
        <v>151</v>
      </c>
      <c r="L309" s="138" t="s">
        <v>152</v>
      </c>
      <c r="M309" s="138">
        <v>1.700076E-3</v>
      </c>
      <c r="N309" s="138" t="s">
        <v>143</v>
      </c>
      <c r="O309" s="138" t="s">
        <v>144</v>
      </c>
    </row>
    <row r="310" spans="1:15" x14ac:dyDescent="0.25">
      <c r="A310" s="138" t="s">
        <v>114</v>
      </c>
      <c r="B310" s="138">
        <v>34</v>
      </c>
      <c r="C310" s="138"/>
      <c r="D310" s="138">
        <v>34013</v>
      </c>
      <c r="E310" s="138" t="s">
        <v>36</v>
      </c>
      <c r="F310" s="138" t="s">
        <v>103</v>
      </c>
      <c r="G310" s="138"/>
      <c r="H310" s="138">
        <v>2285002007</v>
      </c>
      <c r="I310" s="138" t="s">
        <v>139</v>
      </c>
      <c r="J310" s="138" t="s">
        <v>140</v>
      </c>
      <c r="K310" s="138" t="s">
        <v>153</v>
      </c>
      <c r="L310" s="138" t="s">
        <v>154</v>
      </c>
      <c r="M310" s="138">
        <v>15.65639</v>
      </c>
      <c r="N310" s="138" t="s">
        <v>143</v>
      </c>
      <c r="O310" s="138" t="s">
        <v>144</v>
      </c>
    </row>
    <row r="311" spans="1:15" x14ac:dyDescent="0.25">
      <c r="A311" s="138" t="s">
        <v>114</v>
      </c>
      <c r="B311" s="138">
        <v>34</v>
      </c>
      <c r="C311" s="138"/>
      <c r="D311" s="138">
        <v>34013</v>
      </c>
      <c r="E311" s="138" t="s">
        <v>36</v>
      </c>
      <c r="F311" s="138" t="s">
        <v>103</v>
      </c>
      <c r="G311" s="138"/>
      <c r="H311" s="138">
        <v>2285002009</v>
      </c>
      <c r="I311" s="138" t="s">
        <v>139</v>
      </c>
      <c r="J311" s="138" t="s">
        <v>140</v>
      </c>
      <c r="K311" s="138" t="s">
        <v>141</v>
      </c>
      <c r="L311" s="138" t="s">
        <v>142</v>
      </c>
      <c r="M311" s="138">
        <v>6.9185679999999999E-2</v>
      </c>
      <c r="N311" s="138" t="s">
        <v>143</v>
      </c>
      <c r="O311" s="138" t="s">
        <v>144</v>
      </c>
    </row>
    <row r="312" spans="1:15" x14ac:dyDescent="0.25">
      <c r="A312" s="138" t="s">
        <v>114</v>
      </c>
      <c r="B312" s="138">
        <v>34</v>
      </c>
      <c r="C312" s="138"/>
      <c r="D312" s="138">
        <v>34015</v>
      </c>
      <c r="E312" s="138" t="s">
        <v>120</v>
      </c>
      <c r="F312" s="138" t="s">
        <v>103</v>
      </c>
      <c r="G312" s="138"/>
      <c r="H312" s="138">
        <v>2285002007</v>
      </c>
      <c r="I312" s="138" t="s">
        <v>139</v>
      </c>
      <c r="J312" s="138" t="s">
        <v>140</v>
      </c>
      <c r="K312" s="138" t="s">
        <v>141</v>
      </c>
      <c r="L312" s="138" t="s">
        <v>142</v>
      </c>
      <c r="M312" s="138">
        <v>2.6192920000000001E-2</v>
      </c>
      <c r="N312" s="138" t="s">
        <v>143</v>
      </c>
      <c r="O312" s="138" t="s">
        <v>144</v>
      </c>
    </row>
    <row r="313" spans="1:15" x14ac:dyDescent="0.25">
      <c r="A313" s="138" t="s">
        <v>114</v>
      </c>
      <c r="B313" s="138">
        <v>34</v>
      </c>
      <c r="C313" s="138"/>
      <c r="D313" s="138">
        <v>34017</v>
      </c>
      <c r="E313" s="138" t="s">
        <v>38</v>
      </c>
      <c r="F313" s="138" t="s">
        <v>103</v>
      </c>
      <c r="G313" s="138"/>
      <c r="H313" s="138">
        <v>2285002007</v>
      </c>
      <c r="I313" s="138" t="s">
        <v>139</v>
      </c>
      <c r="J313" s="138" t="s">
        <v>140</v>
      </c>
      <c r="K313" s="138" t="s">
        <v>151</v>
      </c>
      <c r="L313" s="138" t="s">
        <v>152</v>
      </c>
      <c r="M313" s="138">
        <v>1.497685E-2</v>
      </c>
      <c r="N313" s="138" t="s">
        <v>143</v>
      </c>
      <c r="O313" s="138" t="s">
        <v>144</v>
      </c>
    </row>
    <row r="314" spans="1:15" x14ac:dyDescent="0.25">
      <c r="A314" s="138" t="s">
        <v>114</v>
      </c>
      <c r="B314" s="138">
        <v>34</v>
      </c>
      <c r="C314" s="138"/>
      <c r="D314" s="138">
        <v>34017</v>
      </c>
      <c r="E314" s="138" t="s">
        <v>38</v>
      </c>
      <c r="F314" s="138" t="s">
        <v>103</v>
      </c>
      <c r="G314" s="138"/>
      <c r="H314" s="138">
        <v>2285002009</v>
      </c>
      <c r="I314" s="138" t="s">
        <v>139</v>
      </c>
      <c r="J314" s="138" t="s">
        <v>140</v>
      </c>
      <c r="K314" s="138" t="s">
        <v>147</v>
      </c>
      <c r="L314" s="138" t="s">
        <v>148</v>
      </c>
      <c r="M314" s="138">
        <v>10.60829</v>
      </c>
      <c r="N314" s="138" t="s">
        <v>143</v>
      </c>
      <c r="O314" s="138" t="s">
        <v>144</v>
      </c>
    </row>
    <row r="315" spans="1:15" x14ac:dyDescent="0.25">
      <c r="A315" s="138" t="s">
        <v>114</v>
      </c>
      <c r="B315" s="138">
        <v>34</v>
      </c>
      <c r="C315" s="138"/>
      <c r="D315" s="138">
        <v>34019</v>
      </c>
      <c r="E315" s="138" t="s">
        <v>40</v>
      </c>
      <c r="F315" s="138" t="s">
        <v>103</v>
      </c>
      <c r="G315" s="138"/>
      <c r="H315" s="138">
        <v>2285002007</v>
      </c>
      <c r="I315" s="138" t="s">
        <v>139</v>
      </c>
      <c r="J315" s="138" t="s">
        <v>140</v>
      </c>
      <c r="K315" s="138" t="s">
        <v>141</v>
      </c>
      <c r="L315" s="138" t="s">
        <v>142</v>
      </c>
      <c r="M315" s="138">
        <v>5.2384739999999995E-4</v>
      </c>
      <c r="N315" s="138" t="s">
        <v>143</v>
      </c>
      <c r="O315" s="138" t="s">
        <v>144</v>
      </c>
    </row>
    <row r="316" spans="1:15" x14ac:dyDescent="0.25">
      <c r="A316" s="138" t="s">
        <v>114</v>
      </c>
      <c r="B316" s="138">
        <v>34</v>
      </c>
      <c r="C316" s="138"/>
      <c r="D316" s="138">
        <v>34019</v>
      </c>
      <c r="E316" s="138" t="s">
        <v>40</v>
      </c>
      <c r="F316" s="138" t="s">
        <v>103</v>
      </c>
      <c r="G316" s="138"/>
      <c r="H316" s="138">
        <v>2285002007</v>
      </c>
      <c r="I316" s="138" t="s">
        <v>139</v>
      </c>
      <c r="J316" s="138" t="s">
        <v>140</v>
      </c>
      <c r="K316" s="138" t="s">
        <v>145</v>
      </c>
      <c r="L316" s="138" t="s">
        <v>146</v>
      </c>
      <c r="M316" s="138">
        <v>3.9487910000000001E-2</v>
      </c>
      <c r="N316" s="138" t="s">
        <v>143</v>
      </c>
      <c r="O316" s="138" t="s">
        <v>144</v>
      </c>
    </row>
    <row r="317" spans="1:15" x14ac:dyDescent="0.25">
      <c r="A317" s="138" t="s">
        <v>114</v>
      </c>
      <c r="B317" s="138">
        <v>34</v>
      </c>
      <c r="C317" s="138"/>
      <c r="D317" s="138">
        <v>34019</v>
      </c>
      <c r="E317" s="138" t="s">
        <v>40</v>
      </c>
      <c r="F317" s="138" t="s">
        <v>103</v>
      </c>
      <c r="G317" s="138"/>
      <c r="H317" s="138">
        <v>2285002007</v>
      </c>
      <c r="I317" s="138" t="s">
        <v>139</v>
      </c>
      <c r="J317" s="138" t="s">
        <v>140</v>
      </c>
      <c r="K317" s="138" t="s">
        <v>151</v>
      </c>
      <c r="L317" s="138" t="s">
        <v>152</v>
      </c>
      <c r="M317" s="138">
        <v>5.904304E-4</v>
      </c>
      <c r="N317" s="138" t="s">
        <v>143</v>
      </c>
      <c r="O317" s="138" t="s">
        <v>144</v>
      </c>
    </row>
    <row r="318" spans="1:15" x14ac:dyDescent="0.25">
      <c r="A318" s="138" t="s">
        <v>114</v>
      </c>
      <c r="B318" s="138">
        <v>34</v>
      </c>
      <c r="C318" s="138"/>
      <c r="D318" s="138">
        <v>34021</v>
      </c>
      <c r="E318" s="138" t="s">
        <v>121</v>
      </c>
      <c r="F318" s="138" t="s">
        <v>103</v>
      </c>
      <c r="G318" s="138"/>
      <c r="H318" s="138">
        <v>2285002007</v>
      </c>
      <c r="I318" s="138" t="s">
        <v>139</v>
      </c>
      <c r="J318" s="138" t="s">
        <v>140</v>
      </c>
      <c r="K318" s="138" t="s">
        <v>151</v>
      </c>
      <c r="L318" s="138" t="s">
        <v>152</v>
      </c>
      <c r="M318" s="138">
        <v>1.701603E-4</v>
      </c>
      <c r="N318" s="138" t="s">
        <v>143</v>
      </c>
      <c r="O318" s="138" t="s">
        <v>144</v>
      </c>
    </row>
    <row r="319" spans="1:15" x14ac:dyDescent="0.25">
      <c r="A319" s="138" t="s">
        <v>114</v>
      </c>
      <c r="B319" s="138">
        <v>34</v>
      </c>
      <c r="C319" s="138"/>
      <c r="D319" s="138">
        <v>34023</v>
      </c>
      <c r="E319" s="138" t="s">
        <v>122</v>
      </c>
      <c r="F319" s="138" t="s">
        <v>103</v>
      </c>
      <c r="G319" s="138"/>
      <c r="H319" s="138">
        <v>2285002007</v>
      </c>
      <c r="I319" s="138" t="s">
        <v>139</v>
      </c>
      <c r="J319" s="138" t="s">
        <v>140</v>
      </c>
      <c r="K319" s="138" t="s">
        <v>145</v>
      </c>
      <c r="L319" s="138" t="s">
        <v>146</v>
      </c>
      <c r="M319" s="138">
        <v>1.912336</v>
      </c>
      <c r="N319" s="138" t="s">
        <v>143</v>
      </c>
      <c r="O319" s="138" t="s">
        <v>144</v>
      </c>
    </row>
    <row r="320" spans="1:15" x14ac:dyDescent="0.25">
      <c r="A320" s="138" t="s">
        <v>114</v>
      </c>
      <c r="B320" s="138">
        <v>34</v>
      </c>
      <c r="C320" s="138"/>
      <c r="D320" s="138">
        <v>34023</v>
      </c>
      <c r="E320" s="138" t="s">
        <v>122</v>
      </c>
      <c r="F320" s="138" t="s">
        <v>103</v>
      </c>
      <c r="G320" s="138"/>
      <c r="H320" s="138">
        <v>2285002007</v>
      </c>
      <c r="I320" s="138" t="s">
        <v>139</v>
      </c>
      <c r="J320" s="138" t="s">
        <v>140</v>
      </c>
      <c r="K320" s="138" t="s">
        <v>149</v>
      </c>
      <c r="L320" s="138" t="s">
        <v>150</v>
      </c>
      <c r="M320" s="138">
        <v>3.0214050000000001</v>
      </c>
      <c r="N320" s="138" t="s">
        <v>143</v>
      </c>
      <c r="O320" s="138" t="s">
        <v>144</v>
      </c>
    </row>
    <row r="321" spans="1:15" x14ac:dyDescent="0.25">
      <c r="A321" s="138" t="s">
        <v>114</v>
      </c>
      <c r="B321" s="138">
        <v>34</v>
      </c>
      <c r="C321" s="138"/>
      <c r="D321" s="138">
        <v>34027</v>
      </c>
      <c r="E321" s="138" t="s">
        <v>46</v>
      </c>
      <c r="F321" s="138" t="s">
        <v>103</v>
      </c>
      <c r="G321" s="138"/>
      <c r="H321" s="138">
        <v>2285002007</v>
      </c>
      <c r="I321" s="138" t="s">
        <v>139</v>
      </c>
      <c r="J321" s="138" t="s">
        <v>140</v>
      </c>
      <c r="K321" s="138" t="s">
        <v>147</v>
      </c>
      <c r="L321" s="138" t="s">
        <v>148</v>
      </c>
      <c r="M321" s="138">
        <v>0.27548139999999999</v>
      </c>
      <c r="N321" s="138" t="s">
        <v>143</v>
      </c>
      <c r="O321" s="138" t="s">
        <v>144</v>
      </c>
    </row>
    <row r="322" spans="1:15" x14ac:dyDescent="0.25">
      <c r="A322" s="138" t="s">
        <v>114</v>
      </c>
      <c r="B322" s="138">
        <v>34</v>
      </c>
      <c r="C322" s="138"/>
      <c r="D322" s="138">
        <v>34023</v>
      </c>
      <c r="E322" s="138" t="s">
        <v>122</v>
      </c>
      <c r="F322" s="138" t="s">
        <v>103</v>
      </c>
      <c r="G322" s="138"/>
      <c r="H322" s="138">
        <v>2285002009</v>
      </c>
      <c r="I322" s="138" t="s">
        <v>139</v>
      </c>
      <c r="J322" s="138" t="s">
        <v>140</v>
      </c>
      <c r="K322" s="138" t="s">
        <v>147</v>
      </c>
      <c r="L322" s="138" t="s">
        <v>148</v>
      </c>
      <c r="M322" s="138">
        <v>6.3446129999999998</v>
      </c>
      <c r="N322" s="138" t="s">
        <v>143</v>
      </c>
      <c r="O322" s="138" t="s">
        <v>144</v>
      </c>
    </row>
    <row r="323" spans="1:15" x14ac:dyDescent="0.25">
      <c r="A323" s="138" t="s">
        <v>114</v>
      </c>
      <c r="B323" s="138">
        <v>34</v>
      </c>
      <c r="C323" s="138"/>
      <c r="D323" s="138">
        <v>34025</v>
      </c>
      <c r="E323" s="138" t="s">
        <v>44</v>
      </c>
      <c r="F323" s="138" t="s">
        <v>103</v>
      </c>
      <c r="G323" s="138"/>
      <c r="H323" s="138">
        <v>2285002007</v>
      </c>
      <c r="I323" s="138" t="s">
        <v>139</v>
      </c>
      <c r="J323" s="138" t="s">
        <v>140</v>
      </c>
      <c r="K323" s="138" t="s">
        <v>147</v>
      </c>
      <c r="L323" s="138" t="s">
        <v>148</v>
      </c>
      <c r="M323" s="138">
        <v>0.17383460000000001</v>
      </c>
      <c r="N323" s="138" t="s">
        <v>143</v>
      </c>
      <c r="O323" s="138" t="s">
        <v>144</v>
      </c>
    </row>
    <row r="324" spans="1:15" x14ac:dyDescent="0.25">
      <c r="A324" s="138" t="s">
        <v>114</v>
      </c>
      <c r="B324" s="138">
        <v>34</v>
      </c>
      <c r="C324" s="138"/>
      <c r="D324" s="138">
        <v>34029</v>
      </c>
      <c r="E324" s="138" t="s">
        <v>123</v>
      </c>
      <c r="F324" s="138" t="s">
        <v>103</v>
      </c>
      <c r="G324" s="138"/>
      <c r="H324" s="138">
        <v>2285002007</v>
      </c>
      <c r="I324" s="138" t="s">
        <v>139</v>
      </c>
      <c r="J324" s="138" t="s">
        <v>140</v>
      </c>
      <c r="K324" s="138" t="s">
        <v>155</v>
      </c>
      <c r="L324" s="138" t="s">
        <v>156</v>
      </c>
      <c r="M324" s="138">
        <v>1.039021E-2</v>
      </c>
      <c r="N324" s="138" t="s">
        <v>143</v>
      </c>
      <c r="O324" s="138" t="s">
        <v>144</v>
      </c>
    </row>
    <row r="325" spans="1:15" x14ac:dyDescent="0.25">
      <c r="A325" s="138" t="s">
        <v>114</v>
      </c>
      <c r="B325" s="138">
        <v>34</v>
      </c>
      <c r="C325" s="138"/>
      <c r="D325" s="138">
        <v>34029</v>
      </c>
      <c r="E325" s="138" t="s">
        <v>123</v>
      </c>
      <c r="F325" s="138" t="s">
        <v>103</v>
      </c>
      <c r="G325" s="138"/>
      <c r="H325" s="138">
        <v>2285002009</v>
      </c>
      <c r="I325" s="138" t="s">
        <v>139</v>
      </c>
      <c r="J325" s="138" t="s">
        <v>140</v>
      </c>
      <c r="K325" s="138" t="s">
        <v>155</v>
      </c>
      <c r="L325" s="138" t="s">
        <v>156</v>
      </c>
      <c r="M325" s="138">
        <v>2.8890989999999999</v>
      </c>
      <c r="N325" s="138" t="s">
        <v>143</v>
      </c>
      <c r="O325" s="138" t="s">
        <v>144</v>
      </c>
    </row>
    <row r="326" spans="1:15" x14ac:dyDescent="0.25">
      <c r="A326" s="138" t="s">
        <v>114</v>
      </c>
      <c r="B326" s="138">
        <v>34</v>
      </c>
      <c r="C326" s="138"/>
      <c r="D326" s="138">
        <v>34031</v>
      </c>
      <c r="E326" s="138" t="s">
        <v>48</v>
      </c>
      <c r="F326" s="138" t="s">
        <v>103</v>
      </c>
      <c r="G326" s="138"/>
      <c r="H326" s="138">
        <v>2285002009</v>
      </c>
      <c r="I326" s="138" t="s">
        <v>139</v>
      </c>
      <c r="J326" s="138" t="s">
        <v>140</v>
      </c>
      <c r="K326" s="138" t="s">
        <v>151</v>
      </c>
      <c r="L326" s="138" t="s">
        <v>152</v>
      </c>
      <c r="M326" s="138">
        <v>0.13056899999999999</v>
      </c>
      <c r="N326" s="138" t="s">
        <v>143</v>
      </c>
      <c r="O326" s="138" t="s">
        <v>144</v>
      </c>
    </row>
    <row r="327" spans="1:15" x14ac:dyDescent="0.25">
      <c r="A327" s="138" t="s">
        <v>114</v>
      </c>
      <c r="B327" s="138">
        <v>34</v>
      </c>
      <c r="C327" s="138"/>
      <c r="D327" s="138">
        <v>34035</v>
      </c>
      <c r="E327" s="138" t="s">
        <v>50</v>
      </c>
      <c r="F327" s="138" t="s">
        <v>103</v>
      </c>
      <c r="G327" s="138"/>
      <c r="H327" s="138">
        <v>2285002007</v>
      </c>
      <c r="I327" s="138" t="s">
        <v>139</v>
      </c>
      <c r="J327" s="138" t="s">
        <v>140</v>
      </c>
      <c r="K327" s="138" t="s">
        <v>151</v>
      </c>
      <c r="L327" s="138" t="s">
        <v>152</v>
      </c>
      <c r="M327" s="138">
        <v>7.3384229999999995E-4</v>
      </c>
      <c r="N327" s="138" t="s">
        <v>143</v>
      </c>
      <c r="O327" s="138" t="s">
        <v>144</v>
      </c>
    </row>
    <row r="328" spans="1:15" x14ac:dyDescent="0.25">
      <c r="A328" s="138" t="s">
        <v>114</v>
      </c>
      <c r="B328" s="138">
        <v>34</v>
      </c>
      <c r="C328" s="138"/>
      <c r="D328" s="138">
        <v>34037</v>
      </c>
      <c r="E328" s="138" t="s">
        <v>52</v>
      </c>
      <c r="F328" s="138" t="s">
        <v>103</v>
      </c>
      <c r="G328" s="138"/>
      <c r="H328" s="138">
        <v>2285002007</v>
      </c>
      <c r="I328" s="138" t="s">
        <v>139</v>
      </c>
      <c r="J328" s="138" t="s">
        <v>140</v>
      </c>
      <c r="K328" s="138" t="s">
        <v>155</v>
      </c>
      <c r="L328" s="138" t="s">
        <v>156</v>
      </c>
      <c r="M328" s="138">
        <v>3.2311200000000002</v>
      </c>
      <c r="N328" s="138" t="s">
        <v>143</v>
      </c>
      <c r="O328" s="138" t="s">
        <v>144</v>
      </c>
    </row>
    <row r="329" spans="1:15" x14ac:dyDescent="0.25">
      <c r="A329" s="138" t="s">
        <v>114</v>
      </c>
      <c r="B329" s="138">
        <v>34</v>
      </c>
      <c r="C329" s="138"/>
      <c r="D329" s="138">
        <v>34039</v>
      </c>
      <c r="E329" s="138" t="s">
        <v>54</v>
      </c>
      <c r="F329" s="138" t="s">
        <v>103</v>
      </c>
      <c r="G329" s="138"/>
      <c r="H329" s="138">
        <v>2285002007</v>
      </c>
      <c r="I329" s="138" t="s">
        <v>139</v>
      </c>
      <c r="J329" s="138" t="s">
        <v>140</v>
      </c>
      <c r="K329" s="138" t="s">
        <v>147</v>
      </c>
      <c r="L329" s="138" t="s">
        <v>148</v>
      </c>
      <c r="M329" s="138">
        <v>1.018086</v>
      </c>
      <c r="N329" s="138" t="s">
        <v>143</v>
      </c>
      <c r="O329" s="138" t="s">
        <v>144</v>
      </c>
    </row>
    <row r="330" spans="1:15" x14ac:dyDescent="0.25">
      <c r="A330" s="138" t="s">
        <v>114</v>
      </c>
      <c r="B330" s="138">
        <v>34</v>
      </c>
      <c r="C330" s="138"/>
      <c r="D330" s="138">
        <v>34039</v>
      </c>
      <c r="E330" s="138" t="s">
        <v>54</v>
      </c>
      <c r="F330" s="138" t="s">
        <v>103</v>
      </c>
      <c r="G330" s="138"/>
      <c r="H330" s="138">
        <v>2285002009</v>
      </c>
      <c r="I330" s="138" t="s">
        <v>139</v>
      </c>
      <c r="J330" s="138" t="s">
        <v>140</v>
      </c>
      <c r="K330" s="138" t="s">
        <v>153</v>
      </c>
      <c r="L330" s="138" t="s">
        <v>154</v>
      </c>
      <c r="M330" s="138">
        <v>342.58760000000001</v>
      </c>
      <c r="N330" s="138" t="s">
        <v>143</v>
      </c>
      <c r="O330" s="138" t="s">
        <v>144</v>
      </c>
    </row>
    <row r="331" spans="1:15" x14ac:dyDescent="0.25">
      <c r="A331" s="138" t="s">
        <v>114</v>
      </c>
      <c r="B331" s="138">
        <v>34</v>
      </c>
      <c r="C331" s="138"/>
      <c r="D331" s="138">
        <v>34041</v>
      </c>
      <c r="E331" s="138" t="s">
        <v>56</v>
      </c>
      <c r="F331" s="138" t="s">
        <v>103</v>
      </c>
      <c r="G331" s="138"/>
      <c r="H331" s="138">
        <v>2285002007</v>
      </c>
      <c r="I331" s="138" t="s">
        <v>139</v>
      </c>
      <c r="J331" s="138" t="s">
        <v>140</v>
      </c>
      <c r="K331" s="138" t="s">
        <v>141</v>
      </c>
      <c r="L331" s="138" t="s">
        <v>142</v>
      </c>
      <c r="M331" s="138">
        <v>5.1016579999999998E-4</v>
      </c>
      <c r="N331" s="138" t="s">
        <v>143</v>
      </c>
      <c r="O331" s="138" t="s">
        <v>144</v>
      </c>
    </row>
    <row r="332" spans="1:15" x14ac:dyDescent="0.25">
      <c r="A332" s="138" t="s">
        <v>114</v>
      </c>
      <c r="B332" s="138">
        <v>34</v>
      </c>
      <c r="C332" s="138"/>
      <c r="D332" s="138">
        <v>34041</v>
      </c>
      <c r="E332" s="138" t="s">
        <v>56</v>
      </c>
      <c r="F332" s="138" t="s">
        <v>103</v>
      </c>
      <c r="G332" s="138"/>
      <c r="H332" s="138">
        <v>2285002009</v>
      </c>
      <c r="I332" s="138" t="s">
        <v>139</v>
      </c>
      <c r="J332" s="138" t="s">
        <v>140</v>
      </c>
      <c r="K332" s="138" t="s">
        <v>141</v>
      </c>
      <c r="L332" s="138" t="s">
        <v>142</v>
      </c>
      <c r="M332" s="138">
        <v>5.9157560000000003E-3</v>
      </c>
      <c r="N332" s="138" t="s">
        <v>143</v>
      </c>
      <c r="O332" s="138" t="s">
        <v>144</v>
      </c>
    </row>
    <row r="333" spans="1:15" x14ac:dyDescent="0.25">
      <c r="A333" s="138" t="s">
        <v>114</v>
      </c>
      <c r="B333" s="138">
        <v>34</v>
      </c>
      <c r="C333" s="138"/>
      <c r="D333" s="138">
        <v>34003</v>
      </c>
      <c r="E333" s="138" t="s">
        <v>34</v>
      </c>
      <c r="F333" s="138" t="s">
        <v>103</v>
      </c>
      <c r="G333" s="138"/>
      <c r="H333" s="138">
        <v>2285002009</v>
      </c>
      <c r="I333" s="138" t="s">
        <v>139</v>
      </c>
      <c r="J333" s="138" t="s">
        <v>140</v>
      </c>
      <c r="K333" s="138" t="s">
        <v>141</v>
      </c>
      <c r="L333" s="138" t="s">
        <v>142</v>
      </c>
      <c r="M333" s="138">
        <v>0.35601310000000003</v>
      </c>
      <c r="N333" s="138" t="s">
        <v>143</v>
      </c>
      <c r="O333" s="138" t="s">
        <v>144</v>
      </c>
    </row>
    <row r="334" spans="1:15" x14ac:dyDescent="0.25">
      <c r="A334" s="138" t="s">
        <v>114</v>
      </c>
      <c r="B334" s="138">
        <v>34</v>
      </c>
      <c r="C334" s="138"/>
      <c r="D334" s="138">
        <v>34001</v>
      </c>
      <c r="E334" s="138" t="s">
        <v>115</v>
      </c>
      <c r="F334" s="138" t="s">
        <v>97</v>
      </c>
      <c r="G334" s="138"/>
      <c r="H334" s="138">
        <v>28500201</v>
      </c>
      <c r="I334" s="138" t="s">
        <v>139</v>
      </c>
      <c r="J334" s="138" t="s">
        <v>140</v>
      </c>
      <c r="K334" s="138" t="s">
        <v>145</v>
      </c>
      <c r="L334" s="138" t="s">
        <v>146</v>
      </c>
      <c r="M334" s="138">
        <v>4.08636E-2</v>
      </c>
      <c r="N334" s="138" t="s">
        <v>143</v>
      </c>
      <c r="O334" s="138" t="s">
        <v>144</v>
      </c>
    </row>
    <row r="335" spans="1:15" x14ac:dyDescent="0.25">
      <c r="A335" s="138" t="s">
        <v>114</v>
      </c>
      <c r="B335" s="138">
        <v>34</v>
      </c>
      <c r="C335" s="138"/>
      <c r="D335" s="138">
        <v>34003</v>
      </c>
      <c r="E335" s="138" t="s">
        <v>34</v>
      </c>
      <c r="F335" s="138" t="s">
        <v>97</v>
      </c>
      <c r="G335" s="138"/>
      <c r="H335" s="138">
        <v>28500201</v>
      </c>
      <c r="I335" s="138" t="s">
        <v>139</v>
      </c>
      <c r="J335" s="138" t="s">
        <v>140</v>
      </c>
      <c r="K335" s="138" t="s">
        <v>155</v>
      </c>
      <c r="L335" s="138" t="s">
        <v>156</v>
      </c>
      <c r="M335" s="138">
        <v>3.4489809</v>
      </c>
      <c r="N335" s="138" t="s">
        <v>143</v>
      </c>
      <c r="O335" s="138" t="s">
        <v>144</v>
      </c>
    </row>
    <row r="336" spans="1:15" x14ac:dyDescent="0.25">
      <c r="A336" s="138" t="s">
        <v>114</v>
      </c>
      <c r="B336" s="138">
        <v>34</v>
      </c>
      <c r="C336" s="138"/>
      <c r="D336" s="138">
        <v>34005</v>
      </c>
      <c r="E336" s="138" t="s">
        <v>116</v>
      </c>
      <c r="F336" s="138" t="s">
        <v>97</v>
      </c>
      <c r="G336" s="138"/>
      <c r="H336" s="138">
        <v>28500201</v>
      </c>
      <c r="I336" s="138" t="s">
        <v>139</v>
      </c>
      <c r="J336" s="138" t="s">
        <v>140</v>
      </c>
      <c r="K336" s="138" t="s">
        <v>149</v>
      </c>
      <c r="L336" s="138" t="s">
        <v>150</v>
      </c>
      <c r="M336" s="138">
        <v>0.28046090000000001</v>
      </c>
      <c r="N336" s="138" t="s">
        <v>143</v>
      </c>
      <c r="O336" s="138" t="s">
        <v>144</v>
      </c>
    </row>
    <row r="337" spans="1:15" x14ac:dyDescent="0.25">
      <c r="A337" s="138" t="s">
        <v>114</v>
      </c>
      <c r="B337" s="138">
        <v>34</v>
      </c>
      <c r="C337" s="138"/>
      <c r="D337" s="138">
        <v>34015</v>
      </c>
      <c r="E337" s="138" t="s">
        <v>120</v>
      </c>
      <c r="F337" s="138" t="s">
        <v>97</v>
      </c>
      <c r="G337" s="138"/>
      <c r="H337" s="138">
        <v>28500201</v>
      </c>
      <c r="I337" s="138" t="s">
        <v>139</v>
      </c>
      <c r="J337" s="138" t="s">
        <v>140</v>
      </c>
      <c r="K337" s="138" t="s">
        <v>145</v>
      </c>
      <c r="L337" s="138" t="s">
        <v>146</v>
      </c>
      <c r="M337" s="138">
        <v>0.1729907</v>
      </c>
      <c r="N337" s="138" t="s">
        <v>143</v>
      </c>
      <c r="O337" s="138" t="s">
        <v>144</v>
      </c>
    </row>
    <row r="338" spans="1:15" x14ac:dyDescent="0.25">
      <c r="A338" s="138" t="s">
        <v>114</v>
      </c>
      <c r="B338" s="138">
        <v>34</v>
      </c>
      <c r="C338" s="138"/>
      <c r="D338" s="138">
        <v>34017</v>
      </c>
      <c r="E338" s="138" t="s">
        <v>38</v>
      </c>
      <c r="F338" s="138" t="s">
        <v>97</v>
      </c>
      <c r="G338" s="138"/>
      <c r="H338" s="138">
        <v>28500201</v>
      </c>
      <c r="I338" s="138" t="s">
        <v>139</v>
      </c>
      <c r="J338" s="138" t="s">
        <v>140</v>
      </c>
      <c r="K338" s="138" t="s">
        <v>145</v>
      </c>
      <c r="L338" s="138" t="s">
        <v>146</v>
      </c>
      <c r="M338" s="138">
        <v>4.2684739799999996</v>
      </c>
      <c r="N338" s="138" t="s">
        <v>143</v>
      </c>
      <c r="O338" s="138" t="s">
        <v>144</v>
      </c>
    </row>
    <row r="339" spans="1:15" x14ac:dyDescent="0.25">
      <c r="A339" s="138" t="s">
        <v>114</v>
      </c>
      <c r="B339" s="138">
        <v>34</v>
      </c>
      <c r="C339" s="138"/>
      <c r="D339" s="138">
        <v>34023</v>
      </c>
      <c r="E339" s="138" t="s">
        <v>122</v>
      </c>
      <c r="F339" s="138" t="s">
        <v>97</v>
      </c>
      <c r="G339" s="138"/>
      <c r="H339" s="138">
        <v>28500201</v>
      </c>
      <c r="I339" s="138" t="s">
        <v>139</v>
      </c>
      <c r="J339" s="138" t="s">
        <v>140</v>
      </c>
      <c r="K339" s="138" t="s">
        <v>149</v>
      </c>
      <c r="L339" s="138" t="s">
        <v>150</v>
      </c>
      <c r="M339" s="138">
        <v>4.2050071000000004</v>
      </c>
      <c r="N339" s="138" t="s">
        <v>143</v>
      </c>
      <c r="O339" s="138" t="s">
        <v>144</v>
      </c>
    </row>
    <row r="340" spans="1:15" x14ac:dyDescent="0.25">
      <c r="A340" s="138" t="s">
        <v>114</v>
      </c>
      <c r="B340" s="138">
        <v>34</v>
      </c>
      <c r="C340" s="138"/>
      <c r="D340" s="138">
        <v>34027</v>
      </c>
      <c r="E340" s="138" t="s">
        <v>46</v>
      </c>
      <c r="F340" s="138" t="s">
        <v>97</v>
      </c>
      <c r="G340" s="138"/>
      <c r="H340" s="138">
        <v>28500201</v>
      </c>
      <c r="I340" s="138" t="s">
        <v>139</v>
      </c>
      <c r="J340" s="138" t="s">
        <v>140</v>
      </c>
      <c r="K340" s="138" t="s">
        <v>149</v>
      </c>
      <c r="L340" s="138" t="s">
        <v>150</v>
      </c>
      <c r="M340" s="138">
        <v>0.32167400000000002</v>
      </c>
      <c r="N340" s="138" t="s">
        <v>143</v>
      </c>
      <c r="O340" s="138" t="s">
        <v>144</v>
      </c>
    </row>
    <row r="341" spans="1:15" x14ac:dyDescent="0.25">
      <c r="A341" s="138" t="s">
        <v>114</v>
      </c>
      <c r="B341" s="138">
        <v>34</v>
      </c>
      <c r="C341" s="138"/>
      <c r="D341" s="138">
        <v>34039</v>
      </c>
      <c r="E341" s="138" t="s">
        <v>54</v>
      </c>
      <c r="F341" s="138" t="s">
        <v>97</v>
      </c>
      <c r="G341" s="138"/>
      <c r="H341" s="138">
        <v>28500201</v>
      </c>
      <c r="I341" s="138" t="s">
        <v>139</v>
      </c>
      <c r="J341" s="138" t="s">
        <v>140</v>
      </c>
      <c r="K341" s="138" t="s">
        <v>155</v>
      </c>
      <c r="L341" s="138" t="s">
        <v>156</v>
      </c>
      <c r="M341" s="138">
        <v>13.520519999999999</v>
      </c>
      <c r="N341" s="138" t="s">
        <v>143</v>
      </c>
      <c r="O341" s="138" t="s">
        <v>144</v>
      </c>
    </row>
    <row r="342" spans="1:15" x14ac:dyDescent="0.25">
      <c r="A342" s="138" t="s">
        <v>114</v>
      </c>
      <c r="B342" s="138">
        <v>34</v>
      </c>
      <c r="C342" s="138"/>
      <c r="D342" s="138">
        <v>34013</v>
      </c>
      <c r="E342" s="138" t="s">
        <v>36</v>
      </c>
      <c r="F342" s="138" t="s">
        <v>97</v>
      </c>
      <c r="G342" s="138"/>
      <c r="H342" s="138">
        <v>28500201</v>
      </c>
      <c r="I342" s="138" t="s">
        <v>139</v>
      </c>
      <c r="J342" s="138" t="s">
        <v>140</v>
      </c>
      <c r="K342" s="138" t="s">
        <v>145</v>
      </c>
      <c r="L342" s="138" t="s">
        <v>146</v>
      </c>
      <c r="M342" s="138">
        <v>6.0298118599999997</v>
      </c>
      <c r="N342" s="138" t="s">
        <v>143</v>
      </c>
      <c r="O342" s="138" t="s">
        <v>144</v>
      </c>
    </row>
    <row r="343" spans="1:15" x14ac:dyDescent="0.25">
      <c r="A343" s="138" t="s">
        <v>114</v>
      </c>
      <c r="B343" s="138">
        <v>34</v>
      </c>
      <c r="C343" s="138"/>
      <c r="D343" s="138">
        <v>34003</v>
      </c>
      <c r="E343" s="138" t="s">
        <v>34</v>
      </c>
      <c r="F343" s="138" t="s">
        <v>103</v>
      </c>
      <c r="G343" s="138"/>
      <c r="H343" s="138">
        <v>2285002006</v>
      </c>
      <c r="I343" s="138" t="s">
        <v>139</v>
      </c>
      <c r="J343" s="138" t="s">
        <v>140</v>
      </c>
      <c r="K343" s="138" t="s">
        <v>151</v>
      </c>
      <c r="L343" s="138" t="s">
        <v>152</v>
      </c>
      <c r="M343" s="138">
        <v>9.6287999999999999E-2</v>
      </c>
      <c r="N343" s="138" t="s">
        <v>143</v>
      </c>
      <c r="O343" s="138" t="s">
        <v>144</v>
      </c>
    </row>
    <row r="344" spans="1:15" x14ac:dyDescent="0.25">
      <c r="A344" s="138" t="s">
        <v>114</v>
      </c>
      <c r="B344" s="138">
        <v>34</v>
      </c>
      <c r="C344" s="138"/>
      <c r="D344" s="138">
        <v>34017</v>
      </c>
      <c r="E344" s="138" t="s">
        <v>38</v>
      </c>
      <c r="F344" s="138" t="s">
        <v>103</v>
      </c>
      <c r="G344" s="138"/>
      <c r="H344" s="138">
        <v>2285002006</v>
      </c>
      <c r="I344" s="138" t="s">
        <v>139</v>
      </c>
      <c r="J344" s="138" t="s">
        <v>140</v>
      </c>
      <c r="K344" s="138" t="s">
        <v>149</v>
      </c>
      <c r="L344" s="138" t="s">
        <v>150</v>
      </c>
      <c r="M344" s="138">
        <v>5.6735199999999999</v>
      </c>
      <c r="N344" s="138" t="s">
        <v>143</v>
      </c>
      <c r="O344" s="138" t="s">
        <v>144</v>
      </c>
    </row>
    <row r="345" spans="1:15" x14ac:dyDescent="0.25">
      <c r="A345" s="138" t="s">
        <v>114</v>
      </c>
      <c r="B345" s="138">
        <v>34</v>
      </c>
      <c r="C345" s="138"/>
      <c r="D345" s="138">
        <v>34019</v>
      </c>
      <c r="E345" s="138" t="s">
        <v>40</v>
      </c>
      <c r="F345" s="138" t="s">
        <v>103</v>
      </c>
      <c r="G345" s="138"/>
      <c r="H345" s="138">
        <v>2285002006</v>
      </c>
      <c r="I345" s="138" t="s">
        <v>139</v>
      </c>
      <c r="J345" s="138" t="s">
        <v>140</v>
      </c>
      <c r="K345" s="138" t="s">
        <v>155</v>
      </c>
      <c r="L345" s="138" t="s">
        <v>156</v>
      </c>
      <c r="M345" s="138">
        <v>25.055630000000001</v>
      </c>
      <c r="N345" s="138" t="s">
        <v>143</v>
      </c>
      <c r="O345" s="138" t="s">
        <v>144</v>
      </c>
    </row>
    <row r="346" spans="1:15" x14ac:dyDescent="0.25">
      <c r="A346" s="138" t="s">
        <v>114</v>
      </c>
      <c r="B346" s="138">
        <v>34</v>
      </c>
      <c r="C346" s="138"/>
      <c r="D346" s="138">
        <v>34023</v>
      </c>
      <c r="E346" s="138" t="s">
        <v>122</v>
      </c>
      <c r="F346" s="138" t="s">
        <v>103</v>
      </c>
      <c r="G346" s="138"/>
      <c r="H346" s="138">
        <v>2285002006</v>
      </c>
      <c r="I346" s="138" t="s">
        <v>139</v>
      </c>
      <c r="J346" s="138" t="s">
        <v>140</v>
      </c>
      <c r="K346" s="138" t="s">
        <v>147</v>
      </c>
      <c r="L346" s="138" t="s">
        <v>148</v>
      </c>
      <c r="M346" s="138">
        <v>2.7567680000000001</v>
      </c>
      <c r="N346" s="138" t="s">
        <v>143</v>
      </c>
      <c r="O346" s="138" t="s">
        <v>144</v>
      </c>
    </row>
    <row r="347" spans="1:15" x14ac:dyDescent="0.25">
      <c r="A347" s="138" t="s">
        <v>114</v>
      </c>
      <c r="B347" s="138">
        <v>34</v>
      </c>
      <c r="C347" s="138"/>
      <c r="D347" s="138">
        <v>34035</v>
      </c>
      <c r="E347" s="138" t="s">
        <v>50</v>
      </c>
      <c r="F347" s="138" t="s">
        <v>103</v>
      </c>
      <c r="G347" s="138"/>
      <c r="H347" s="138">
        <v>2285002006</v>
      </c>
      <c r="I347" s="138" t="s">
        <v>139</v>
      </c>
      <c r="J347" s="138" t="s">
        <v>140</v>
      </c>
      <c r="K347" s="138" t="s">
        <v>151</v>
      </c>
      <c r="L347" s="138" t="s">
        <v>152</v>
      </c>
      <c r="M347" s="138">
        <v>9.3632999999999994E-2</v>
      </c>
      <c r="N347" s="138" t="s">
        <v>143</v>
      </c>
      <c r="O347" s="138" t="s">
        <v>144</v>
      </c>
    </row>
    <row r="348" spans="1:15" x14ac:dyDescent="0.25">
      <c r="A348" s="138" t="s">
        <v>114</v>
      </c>
      <c r="B348" s="138">
        <v>34</v>
      </c>
      <c r="C348" s="138"/>
      <c r="D348" s="138">
        <v>34039</v>
      </c>
      <c r="E348" s="138" t="s">
        <v>54</v>
      </c>
      <c r="F348" s="138" t="s">
        <v>103</v>
      </c>
      <c r="G348" s="138"/>
      <c r="H348" s="138">
        <v>2285002006</v>
      </c>
      <c r="I348" s="138" t="s">
        <v>139</v>
      </c>
      <c r="J348" s="138" t="s">
        <v>140</v>
      </c>
      <c r="K348" s="138" t="s">
        <v>141</v>
      </c>
      <c r="L348" s="138" t="s">
        <v>142</v>
      </c>
      <c r="M348" s="138">
        <v>5.7432999999999998E-2</v>
      </c>
      <c r="N348" s="138" t="s">
        <v>143</v>
      </c>
      <c r="O348" s="138" t="s">
        <v>144</v>
      </c>
    </row>
    <row r="349" spans="1:15" x14ac:dyDescent="0.25">
      <c r="A349" s="138" t="s">
        <v>114</v>
      </c>
      <c r="B349" s="138">
        <v>34</v>
      </c>
      <c r="C349" s="138"/>
      <c r="D349" s="138">
        <v>34039</v>
      </c>
      <c r="E349" s="138" t="s">
        <v>54</v>
      </c>
      <c r="F349" s="138" t="s">
        <v>103</v>
      </c>
      <c r="G349" s="138"/>
      <c r="H349" s="138">
        <v>2285002006</v>
      </c>
      <c r="I349" s="138" t="s">
        <v>139</v>
      </c>
      <c r="J349" s="138" t="s">
        <v>140</v>
      </c>
      <c r="K349" s="138" t="s">
        <v>147</v>
      </c>
      <c r="L349" s="138" t="s">
        <v>148</v>
      </c>
      <c r="M349" s="138">
        <v>2.63794</v>
      </c>
      <c r="N349" s="138" t="s">
        <v>143</v>
      </c>
      <c r="O349" s="138" t="s">
        <v>144</v>
      </c>
    </row>
    <row r="350" spans="1:15" x14ac:dyDescent="0.25">
      <c r="A350" s="138" t="s">
        <v>114</v>
      </c>
      <c r="B350" s="138">
        <v>34</v>
      </c>
      <c r="C350" s="138"/>
      <c r="D350" s="138">
        <v>34041</v>
      </c>
      <c r="E350" s="138" t="s">
        <v>56</v>
      </c>
      <c r="F350" s="138" t="s">
        <v>103</v>
      </c>
      <c r="G350" s="138"/>
      <c r="H350" s="138">
        <v>2285002006</v>
      </c>
      <c r="I350" s="138" t="s">
        <v>139</v>
      </c>
      <c r="J350" s="138" t="s">
        <v>140</v>
      </c>
      <c r="K350" s="138" t="s">
        <v>151</v>
      </c>
      <c r="L350" s="138" t="s">
        <v>152</v>
      </c>
      <c r="M350" s="138">
        <v>2.7276000000000002E-2</v>
      </c>
      <c r="N350" s="138" t="s">
        <v>143</v>
      </c>
      <c r="O350" s="138" t="s">
        <v>144</v>
      </c>
    </row>
    <row r="351" spans="1:15" x14ac:dyDescent="0.25">
      <c r="A351" s="138" t="s">
        <v>114</v>
      </c>
      <c r="B351" s="138">
        <v>34</v>
      </c>
      <c r="C351" s="138"/>
      <c r="D351" s="138">
        <v>34001</v>
      </c>
      <c r="E351" s="138" t="s">
        <v>115</v>
      </c>
      <c r="F351" s="138" t="s">
        <v>103</v>
      </c>
      <c r="G351" s="138"/>
      <c r="H351" s="138">
        <v>2285002007</v>
      </c>
      <c r="I351" s="138" t="s">
        <v>139</v>
      </c>
      <c r="J351" s="138" t="s">
        <v>140</v>
      </c>
      <c r="K351" s="138" t="s">
        <v>141</v>
      </c>
      <c r="L351" s="138" t="s">
        <v>142</v>
      </c>
      <c r="M351" s="138">
        <v>2.3459129999999998E-3</v>
      </c>
      <c r="N351" s="138" t="s">
        <v>143</v>
      </c>
      <c r="O351" s="138" t="s">
        <v>144</v>
      </c>
    </row>
    <row r="352" spans="1:15" x14ac:dyDescent="0.25">
      <c r="A352" s="138" t="s">
        <v>114</v>
      </c>
      <c r="B352" s="138">
        <v>34</v>
      </c>
      <c r="C352" s="138"/>
      <c r="D352" s="138">
        <v>34001</v>
      </c>
      <c r="E352" s="138" t="s">
        <v>115</v>
      </c>
      <c r="F352" s="138" t="s">
        <v>103</v>
      </c>
      <c r="G352" s="138"/>
      <c r="H352" s="138">
        <v>2285002009</v>
      </c>
      <c r="I352" s="138" t="s">
        <v>139</v>
      </c>
      <c r="J352" s="138" t="s">
        <v>140</v>
      </c>
      <c r="K352" s="138" t="s">
        <v>155</v>
      </c>
      <c r="L352" s="138" t="s">
        <v>156</v>
      </c>
      <c r="M352" s="138">
        <v>15.599780000000001</v>
      </c>
      <c r="N352" s="138" t="s">
        <v>143</v>
      </c>
      <c r="O352" s="138" t="s">
        <v>144</v>
      </c>
    </row>
    <row r="353" spans="1:15" x14ac:dyDescent="0.25">
      <c r="A353" s="138" t="s">
        <v>114</v>
      </c>
      <c r="B353" s="138">
        <v>34</v>
      </c>
      <c r="C353" s="138"/>
      <c r="D353" s="138">
        <v>34005</v>
      </c>
      <c r="E353" s="138" t="s">
        <v>116</v>
      </c>
      <c r="F353" s="138" t="s">
        <v>103</v>
      </c>
      <c r="G353" s="138"/>
      <c r="H353" s="138">
        <v>2285002007</v>
      </c>
      <c r="I353" s="138" t="s">
        <v>139</v>
      </c>
      <c r="J353" s="138" t="s">
        <v>140</v>
      </c>
      <c r="K353" s="138" t="s">
        <v>155</v>
      </c>
      <c r="L353" s="138" t="s">
        <v>156</v>
      </c>
      <c r="M353" s="138">
        <v>1.3172060000000001</v>
      </c>
      <c r="N353" s="138" t="s">
        <v>143</v>
      </c>
      <c r="O353" s="138" t="s">
        <v>144</v>
      </c>
    </row>
    <row r="354" spans="1:15" x14ac:dyDescent="0.25">
      <c r="A354" s="138" t="s">
        <v>114</v>
      </c>
      <c r="B354" s="138">
        <v>34</v>
      </c>
      <c r="C354" s="138"/>
      <c r="D354" s="138">
        <v>34005</v>
      </c>
      <c r="E354" s="138" t="s">
        <v>116</v>
      </c>
      <c r="F354" s="138" t="s">
        <v>103</v>
      </c>
      <c r="G354" s="138"/>
      <c r="H354" s="138">
        <v>2285002007</v>
      </c>
      <c r="I354" s="138" t="s">
        <v>139</v>
      </c>
      <c r="J354" s="138" t="s">
        <v>140</v>
      </c>
      <c r="K354" s="138" t="s">
        <v>141</v>
      </c>
      <c r="L354" s="138" t="s">
        <v>142</v>
      </c>
      <c r="M354" s="138">
        <v>4.1212150000000001E-3</v>
      </c>
      <c r="N354" s="138" t="s">
        <v>143</v>
      </c>
      <c r="O354" s="138" t="s">
        <v>144</v>
      </c>
    </row>
    <row r="355" spans="1:15" x14ac:dyDescent="0.25">
      <c r="A355" s="138" t="s">
        <v>114</v>
      </c>
      <c r="B355" s="138">
        <v>34</v>
      </c>
      <c r="C355" s="138"/>
      <c r="D355" s="138">
        <v>34005</v>
      </c>
      <c r="E355" s="138" t="s">
        <v>116</v>
      </c>
      <c r="F355" s="138" t="s">
        <v>103</v>
      </c>
      <c r="G355" s="138"/>
      <c r="H355" s="138">
        <v>2285002007</v>
      </c>
      <c r="I355" s="138" t="s">
        <v>139</v>
      </c>
      <c r="J355" s="138" t="s">
        <v>140</v>
      </c>
      <c r="K355" s="138" t="s">
        <v>153</v>
      </c>
      <c r="L355" s="138" t="s">
        <v>154</v>
      </c>
      <c r="M355" s="138">
        <v>10.000310000000001</v>
      </c>
      <c r="N355" s="138" t="s">
        <v>143</v>
      </c>
      <c r="O355" s="138" t="s">
        <v>144</v>
      </c>
    </row>
    <row r="356" spans="1:15" x14ac:dyDescent="0.25">
      <c r="A356" s="138" t="s">
        <v>114</v>
      </c>
      <c r="B356" s="138">
        <v>34</v>
      </c>
      <c r="C356" s="138"/>
      <c r="D356" s="138">
        <v>34007</v>
      </c>
      <c r="E356" s="138" t="s">
        <v>117</v>
      </c>
      <c r="F356" s="138" t="s">
        <v>103</v>
      </c>
      <c r="G356" s="138"/>
      <c r="H356" s="138">
        <v>2285002007</v>
      </c>
      <c r="I356" s="138" t="s">
        <v>139</v>
      </c>
      <c r="J356" s="138" t="s">
        <v>140</v>
      </c>
      <c r="K356" s="138" t="s">
        <v>155</v>
      </c>
      <c r="L356" s="138" t="s">
        <v>156</v>
      </c>
      <c r="M356" s="138">
        <v>4.0762169999999998</v>
      </c>
      <c r="N356" s="138" t="s">
        <v>143</v>
      </c>
      <c r="O356" s="138" t="s">
        <v>144</v>
      </c>
    </row>
    <row r="357" spans="1:15" x14ac:dyDescent="0.25">
      <c r="A357" s="138" t="s">
        <v>114</v>
      </c>
      <c r="B357" s="138">
        <v>34</v>
      </c>
      <c r="C357" s="138"/>
      <c r="D357" s="138">
        <v>34007</v>
      </c>
      <c r="E357" s="138" t="s">
        <v>117</v>
      </c>
      <c r="F357" s="138" t="s">
        <v>103</v>
      </c>
      <c r="G357" s="138"/>
      <c r="H357" s="138">
        <v>2285002009</v>
      </c>
      <c r="I357" s="138" t="s">
        <v>139</v>
      </c>
      <c r="J357" s="138" t="s">
        <v>140</v>
      </c>
      <c r="K357" s="138" t="s">
        <v>149</v>
      </c>
      <c r="L357" s="138" t="s">
        <v>150</v>
      </c>
      <c r="M357" s="138">
        <v>5.7335919999999998</v>
      </c>
      <c r="N357" s="138" t="s">
        <v>143</v>
      </c>
      <c r="O357" s="138" t="s">
        <v>144</v>
      </c>
    </row>
    <row r="358" spans="1:15" x14ac:dyDescent="0.25">
      <c r="A358" s="138" t="s">
        <v>114</v>
      </c>
      <c r="B358" s="138">
        <v>34</v>
      </c>
      <c r="C358" s="138"/>
      <c r="D358" s="138">
        <v>34011</v>
      </c>
      <c r="E358" s="138" t="s">
        <v>119</v>
      </c>
      <c r="F358" s="138" t="s">
        <v>103</v>
      </c>
      <c r="G358" s="138"/>
      <c r="H358" s="138">
        <v>2285002007</v>
      </c>
      <c r="I358" s="138" t="s">
        <v>139</v>
      </c>
      <c r="J358" s="138" t="s">
        <v>140</v>
      </c>
      <c r="K358" s="138" t="s">
        <v>145</v>
      </c>
      <c r="L358" s="138" t="s">
        <v>146</v>
      </c>
      <c r="M358" s="138">
        <v>1.3332889999999999</v>
      </c>
      <c r="N358" s="138" t="s">
        <v>143</v>
      </c>
      <c r="O358" s="138" t="s">
        <v>144</v>
      </c>
    </row>
    <row r="359" spans="1:15" x14ac:dyDescent="0.25">
      <c r="A359" s="138" t="s">
        <v>114</v>
      </c>
      <c r="B359" s="138">
        <v>34</v>
      </c>
      <c r="C359" s="138"/>
      <c r="D359" s="138">
        <v>34011</v>
      </c>
      <c r="E359" s="138" t="s">
        <v>119</v>
      </c>
      <c r="F359" s="138" t="s">
        <v>103</v>
      </c>
      <c r="G359" s="138"/>
      <c r="H359" s="138">
        <v>2285002007</v>
      </c>
      <c r="I359" s="138" t="s">
        <v>139</v>
      </c>
      <c r="J359" s="138" t="s">
        <v>140</v>
      </c>
      <c r="K359" s="138" t="s">
        <v>149</v>
      </c>
      <c r="L359" s="138" t="s">
        <v>150</v>
      </c>
      <c r="M359" s="138">
        <v>2.1072579999999999</v>
      </c>
      <c r="N359" s="138" t="s">
        <v>143</v>
      </c>
      <c r="O359" s="138" t="s">
        <v>144</v>
      </c>
    </row>
    <row r="360" spans="1:15" x14ac:dyDescent="0.25">
      <c r="A360" s="138" t="s">
        <v>114</v>
      </c>
      <c r="B360" s="138">
        <v>34</v>
      </c>
      <c r="C360" s="138"/>
      <c r="D360" s="138">
        <v>34013</v>
      </c>
      <c r="E360" s="138" t="s">
        <v>36</v>
      </c>
      <c r="F360" s="138" t="s">
        <v>103</v>
      </c>
      <c r="G360" s="138"/>
      <c r="H360" s="138">
        <v>2285002009</v>
      </c>
      <c r="I360" s="138" t="s">
        <v>139</v>
      </c>
      <c r="J360" s="138" t="s">
        <v>140</v>
      </c>
      <c r="K360" s="138" t="s">
        <v>155</v>
      </c>
      <c r="L360" s="138" t="s">
        <v>156</v>
      </c>
      <c r="M360" s="138">
        <v>22.112850000000002</v>
      </c>
      <c r="N360" s="138" t="s">
        <v>143</v>
      </c>
      <c r="O360" s="138" t="s">
        <v>144</v>
      </c>
    </row>
    <row r="361" spans="1:15" x14ac:dyDescent="0.25">
      <c r="A361" s="138" t="s">
        <v>114</v>
      </c>
      <c r="B361" s="138">
        <v>34</v>
      </c>
      <c r="C361" s="138"/>
      <c r="D361" s="138">
        <v>34013</v>
      </c>
      <c r="E361" s="138" t="s">
        <v>36</v>
      </c>
      <c r="F361" s="138" t="s">
        <v>103</v>
      </c>
      <c r="G361" s="138"/>
      <c r="H361" s="138">
        <v>2285002009</v>
      </c>
      <c r="I361" s="138" t="s">
        <v>139</v>
      </c>
      <c r="J361" s="138" t="s">
        <v>140</v>
      </c>
      <c r="K361" s="138" t="s">
        <v>151</v>
      </c>
      <c r="L361" s="138" t="s">
        <v>152</v>
      </c>
      <c r="M361" s="138">
        <v>7.7979450000000006E-2</v>
      </c>
      <c r="N361" s="138" t="s">
        <v>143</v>
      </c>
      <c r="O361" s="138" t="s">
        <v>144</v>
      </c>
    </row>
    <row r="362" spans="1:15" x14ac:dyDescent="0.25">
      <c r="A362" s="138" t="s">
        <v>114</v>
      </c>
      <c r="B362" s="138">
        <v>34</v>
      </c>
      <c r="C362" s="138"/>
      <c r="D362" s="138">
        <v>34017</v>
      </c>
      <c r="E362" s="138" t="s">
        <v>38</v>
      </c>
      <c r="F362" s="138" t="s">
        <v>103</v>
      </c>
      <c r="G362" s="138"/>
      <c r="H362" s="138">
        <v>2285002009</v>
      </c>
      <c r="I362" s="138" t="s">
        <v>139</v>
      </c>
      <c r="J362" s="138" t="s">
        <v>140</v>
      </c>
      <c r="K362" s="138" t="s">
        <v>155</v>
      </c>
      <c r="L362" s="138" t="s">
        <v>156</v>
      </c>
      <c r="M362" s="138">
        <v>46.370620000000002</v>
      </c>
      <c r="N362" s="138" t="s">
        <v>143</v>
      </c>
      <c r="O362" s="138" t="s">
        <v>144</v>
      </c>
    </row>
    <row r="363" spans="1:15" x14ac:dyDescent="0.25">
      <c r="A363" s="138" t="s">
        <v>114</v>
      </c>
      <c r="B363" s="138">
        <v>34</v>
      </c>
      <c r="C363" s="138"/>
      <c r="D363" s="138">
        <v>34019</v>
      </c>
      <c r="E363" s="138" t="s">
        <v>40</v>
      </c>
      <c r="F363" s="138" t="s">
        <v>103</v>
      </c>
      <c r="G363" s="138"/>
      <c r="H363" s="138">
        <v>2285002007</v>
      </c>
      <c r="I363" s="138" t="s">
        <v>139</v>
      </c>
      <c r="J363" s="138" t="s">
        <v>140</v>
      </c>
      <c r="K363" s="138" t="s">
        <v>153</v>
      </c>
      <c r="L363" s="138" t="s">
        <v>154</v>
      </c>
      <c r="M363" s="138">
        <v>1.3492390000000001</v>
      </c>
      <c r="N363" s="138" t="s">
        <v>143</v>
      </c>
      <c r="O363" s="138" t="s">
        <v>144</v>
      </c>
    </row>
    <row r="364" spans="1:15" x14ac:dyDescent="0.25">
      <c r="A364" s="138" t="s">
        <v>114</v>
      </c>
      <c r="B364" s="138">
        <v>34</v>
      </c>
      <c r="C364" s="138"/>
      <c r="D364" s="138">
        <v>34019</v>
      </c>
      <c r="E364" s="138" t="s">
        <v>40</v>
      </c>
      <c r="F364" s="138" t="s">
        <v>103</v>
      </c>
      <c r="G364" s="138"/>
      <c r="H364" s="138">
        <v>2285002009</v>
      </c>
      <c r="I364" s="138" t="s">
        <v>139</v>
      </c>
      <c r="J364" s="138" t="s">
        <v>140</v>
      </c>
      <c r="K364" s="138" t="s">
        <v>145</v>
      </c>
      <c r="L364" s="138" t="s">
        <v>146</v>
      </c>
      <c r="M364" s="138">
        <v>6.5496639999999999</v>
      </c>
      <c r="N364" s="138" t="s">
        <v>143</v>
      </c>
      <c r="O364" s="138" t="s">
        <v>144</v>
      </c>
    </row>
    <row r="365" spans="1:15" x14ac:dyDescent="0.25">
      <c r="A365" s="138" t="s">
        <v>114</v>
      </c>
      <c r="B365" s="138">
        <v>34</v>
      </c>
      <c r="C365" s="138"/>
      <c r="D365" s="138">
        <v>34021</v>
      </c>
      <c r="E365" s="138" t="s">
        <v>121</v>
      </c>
      <c r="F365" s="138" t="s">
        <v>103</v>
      </c>
      <c r="G365" s="138"/>
      <c r="H365" s="138">
        <v>2285002007</v>
      </c>
      <c r="I365" s="138" t="s">
        <v>139</v>
      </c>
      <c r="J365" s="138" t="s">
        <v>140</v>
      </c>
      <c r="K365" s="138" t="s">
        <v>155</v>
      </c>
      <c r="L365" s="138" t="s">
        <v>156</v>
      </c>
      <c r="M365" s="138">
        <v>4.8252829999999997E-2</v>
      </c>
      <c r="N365" s="138" t="s">
        <v>143</v>
      </c>
      <c r="O365" s="138" t="s">
        <v>144</v>
      </c>
    </row>
    <row r="366" spans="1:15" x14ac:dyDescent="0.25">
      <c r="A366" s="138" t="s">
        <v>114</v>
      </c>
      <c r="B366" s="138">
        <v>34</v>
      </c>
      <c r="C366" s="138"/>
      <c r="D366" s="138">
        <v>34027</v>
      </c>
      <c r="E366" s="138" t="s">
        <v>46</v>
      </c>
      <c r="F366" s="138" t="s">
        <v>103</v>
      </c>
      <c r="G366" s="138"/>
      <c r="H366" s="138">
        <v>2285002007</v>
      </c>
      <c r="I366" s="138" t="s">
        <v>139</v>
      </c>
      <c r="J366" s="138" t="s">
        <v>140</v>
      </c>
      <c r="K366" s="138" t="s">
        <v>153</v>
      </c>
      <c r="L366" s="138" t="s">
        <v>154</v>
      </c>
      <c r="M366" s="138">
        <v>9.703875</v>
      </c>
      <c r="N366" s="138" t="s">
        <v>143</v>
      </c>
      <c r="O366" s="138" t="s">
        <v>144</v>
      </c>
    </row>
    <row r="367" spans="1:15" x14ac:dyDescent="0.25">
      <c r="A367" s="138" t="s">
        <v>114</v>
      </c>
      <c r="B367" s="138">
        <v>34</v>
      </c>
      <c r="C367" s="138"/>
      <c r="D367" s="138">
        <v>34029</v>
      </c>
      <c r="E367" s="138" t="s">
        <v>123</v>
      </c>
      <c r="F367" s="138" t="s">
        <v>103</v>
      </c>
      <c r="G367" s="138"/>
      <c r="H367" s="138">
        <v>2285002007</v>
      </c>
      <c r="I367" s="138" t="s">
        <v>139</v>
      </c>
      <c r="J367" s="138" t="s">
        <v>140</v>
      </c>
      <c r="K367" s="138" t="s">
        <v>145</v>
      </c>
      <c r="L367" s="138" t="s">
        <v>146</v>
      </c>
      <c r="M367" s="138">
        <v>2.273069E-3</v>
      </c>
      <c r="N367" s="138" t="s">
        <v>143</v>
      </c>
      <c r="O367" s="138" t="s">
        <v>144</v>
      </c>
    </row>
    <row r="368" spans="1:15" x14ac:dyDescent="0.25">
      <c r="A368" s="138" t="s">
        <v>114</v>
      </c>
      <c r="B368" s="138">
        <v>34</v>
      </c>
      <c r="C368" s="138"/>
      <c r="D368" s="138">
        <v>34029</v>
      </c>
      <c r="E368" s="138" t="s">
        <v>123</v>
      </c>
      <c r="F368" s="138" t="s">
        <v>103</v>
      </c>
      <c r="G368" s="138"/>
      <c r="H368" s="138">
        <v>2285002009</v>
      </c>
      <c r="I368" s="138" t="s">
        <v>139</v>
      </c>
      <c r="J368" s="138" t="s">
        <v>140</v>
      </c>
      <c r="K368" s="138" t="s">
        <v>153</v>
      </c>
      <c r="L368" s="138" t="s">
        <v>154</v>
      </c>
      <c r="M368" s="138">
        <v>23.281870000000001</v>
      </c>
      <c r="N368" s="138" t="s">
        <v>143</v>
      </c>
      <c r="O368" s="138" t="s">
        <v>144</v>
      </c>
    </row>
    <row r="369" spans="1:15" x14ac:dyDescent="0.25">
      <c r="A369" s="138" t="s">
        <v>114</v>
      </c>
      <c r="B369" s="138">
        <v>34</v>
      </c>
      <c r="C369" s="138"/>
      <c r="D369" s="138">
        <v>34031</v>
      </c>
      <c r="E369" s="138" t="s">
        <v>48</v>
      </c>
      <c r="F369" s="138" t="s">
        <v>103</v>
      </c>
      <c r="G369" s="138"/>
      <c r="H369" s="138">
        <v>2285002007</v>
      </c>
      <c r="I369" s="138" t="s">
        <v>139</v>
      </c>
      <c r="J369" s="138" t="s">
        <v>140</v>
      </c>
      <c r="K369" s="138" t="s">
        <v>155</v>
      </c>
      <c r="L369" s="138" t="s">
        <v>156</v>
      </c>
      <c r="M369" s="138">
        <v>1.762637</v>
      </c>
      <c r="N369" s="138" t="s">
        <v>143</v>
      </c>
      <c r="O369" s="138" t="s">
        <v>144</v>
      </c>
    </row>
    <row r="370" spans="1:15" x14ac:dyDescent="0.25">
      <c r="A370" s="138" t="s">
        <v>114</v>
      </c>
      <c r="B370" s="138">
        <v>34</v>
      </c>
      <c r="C370" s="138"/>
      <c r="D370" s="138">
        <v>34031</v>
      </c>
      <c r="E370" s="138" t="s">
        <v>48</v>
      </c>
      <c r="F370" s="138" t="s">
        <v>103</v>
      </c>
      <c r="G370" s="138"/>
      <c r="H370" s="138">
        <v>2285002007</v>
      </c>
      <c r="I370" s="138" t="s">
        <v>139</v>
      </c>
      <c r="J370" s="138" t="s">
        <v>140</v>
      </c>
      <c r="K370" s="138" t="s">
        <v>153</v>
      </c>
      <c r="L370" s="138" t="s">
        <v>154</v>
      </c>
      <c r="M370" s="138">
        <v>14.20425</v>
      </c>
      <c r="N370" s="138" t="s">
        <v>143</v>
      </c>
      <c r="O370" s="138" t="s">
        <v>144</v>
      </c>
    </row>
    <row r="371" spans="1:15" x14ac:dyDescent="0.25">
      <c r="A371" s="138" t="s">
        <v>114</v>
      </c>
      <c r="B371" s="138">
        <v>34</v>
      </c>
      <c r="C371" s="138"/>
      <c r="D371" s="138">
        <v>34031</v>
      </c>
      <c r="E371" s="138" t="s">
        <v>48</v>
      </c>
      <c r="F371" s="138" t="s">
        <v>103</v>
      </c>
      <c r="G371" s="138"/>
      <c r="H371" s="138">
        <v>2285002009</v>
      </c>
      <c r="I371" s="138" t="s">
        <v>139</v>
      </c>
      <c r="J371" s="138" t="s">
        <v>140</v>
      </c>
      <c r="K371" s="138" t="s">
        <v>147</v>
      </c>
      <c r="L371" s="138" t="s">
        <v>148</v>
      </c>
      <c r="M371" s="138">
        <v>8.4704619999999995</v>
      </c>
      <c r="N371" s="138" t="s">
        <v>143</v>
      </c>
      <c r="O371" s="138" t="s">
        <v>144</v>
      </c>
    </row>
    <row r="372" spans="1:15" x14ac:dyDescent="0.25">
      <c r="A372" s="138" t="s">
        <v>114</v>
      </c>
      <c r="B372" s="138">
        <v>34</v>
      </c>
      <c r="C372" s="138"/>
      <c r="D372" s="138">
        <v>34033</v>
      </c>
      <c r="E372" s="138" t="s">
        <v>124</v>
      </c>
      <c r="F372" s="138" t="s">
        <v>103</v>
      </c>
      <c r="G372" s="138"/>
      <c r="H372" s="138">
        <v>2285002007</v>
      </c>
      <c r="I372" s="138" t="s">
        <v>139</v>
      </c>
      <c r="J372" s="138" t="s">
        <v>140</v>
      </c>
      <c r="K372" s="138" t="s">
        <v>155</v>
      </c>
      <c r="L372" s="138" t="s">
        <v>156</v>
      </c>
      <c r="M372" s="138">
        <v>5.3755620000000004</v>
      </c>
      <c r="N372" s="138" t="s">
        <v>143</v>
      </c>
      <c r="O372" s="138" t="s">
        <v>144</v>
      </c>
    </row>
    <row r="373" spans="1:15" x14ac:dyDescent="0.25">
      <c r="A373" s="138" t="s">
        <v>114</v>
      </c>
      <c r="B373" s="138">
        <v>34</v>
      </c>
      <c r="C373" s="138"/>
      <c r="D373" s="138">
        <v>34033</v>
      </c>
      <c r="E373" s="138" t="s">
        <v>124</v>
      </c>
      <c r="F373" s="138" t="s">
        <v>103</v>
      </c>
      <c r="G373" s="138"/>
      <c r="H373" s="138">
        <v>2285002007</v>
      </c>
      <c r="I373" s="138" t="s">
        <v>139</v>
      </c>
      <c r="J373" s="138" t="s">
        <v>140</v>
      </c>
      <c r="K373" s="138" t="s">
        <v>141</v>
      </c>
      <c r="L373" s="138" t="s">
        <v>142</v>
      </c>
      <c r="M373" s="138">
        <v>1.6818820000000002E-2</v>
      </c>
      <c r="N373" s="138" t="s">
        <v>143</v>
      </c>
      <c r="O373" s="138" t="s">
        <v>144</v>
      </c>
    </row>
    <row r="374" spans="1:15" x14ac:dyDescent="0.25">
      <c r="A374" s="138" t="s">
        <v>114</v>
      </c>
      <c r="B374" s="138">
        <v>34</v>
      </c>
      <c r="C374" s="138"/>
      <c r="D374" s="138">
        <v>34033</v>
      </c>
      <c r="E374" s="138" t="s">
        <v>124</v>
      </c>
      <c r="F374" s="138" t="s">
        <v>103</v>
      </c>
      <c r="G374" s="138"/>
      <c r="H374" s="138">
        <v>2285002007</v>
      </c>
      <c r="I374" s="138" t="s">
        <v>139</v>
      </c>
      <c r="J374" s="138" t="s">
        <v>140</v>
      </c>
      <c r="K374" s="138" t="s">
        <v>151</v>
      </c>
      <c r="L374" s="138" t="s">
        <v>152</v>
      </c>
      <c r="M374" s="138">
        <v>1.8956549999999999E-2</v>
      </c>
      <c r="N374" s="138" t="s">
        <v>143</v>
      </c>
      <c r="O374" s="138" t="s">
        <v>144</v>
      </c>
    </row>
    <row r="375" spans="1:15" x14ac:dyDescent="0.25">
      <c r="A375" s="138" t="s">
        <v>114</v>
      </c>
      <c r="B375" s="138">
        <v>34</v>
      </c>
      <c r="C375" s="138"/>
      <c r="D375" s="138">
        <v>34035</v>
      </c>
      <c r="E375" s="138" t="s">
        <v>50</v>
      </c>
      <c r="F375" s="138" t="s">
        <v>103</v>
      </c>
      <c r="G375" s="138"/>
      <c r="H375" s="138">
        <v>2285002007</v>
      </c>
      <c r="I375" s="138" t="s">
        <v>139</v>
      </c>
      <c r="J375" s="138" t="s">
        <v>140</v>
      </c>
      <c r="K375" s="138" t="s">
        <v>155</v>
      </c>
      <c r="L375" s="138" t="s">
        <v>156</v>
      </c>
      <c r="M375" s="138">
        <v>0.2080977</v>
      </c>
      <c r="N375" s="138" t="s">
        <v>143</v>
      </c>
      <c r="O375" s="138" t="s">
        <v>144</v>
      </c>
    </row>
    <row r="376" spans="1:15" x14ac:dyDescent="0.25">
      <c r="A376" s="138" t="s">
        <v>114</v>
      </c>
      <c r="B376" s="138">
        <v>34</v>
      </c>
      <c r="C376" s="138"/>
      <c r="D376" s="138">
        <v>34035</v>
      </c>
      <c r="E376" s="138" t="s">
        <v>50</v>
      </c>
      <c r="F376" s="138" t="s">
        <v>103</v>
      </c>
      <c r="G376" s="138"/>
      <c r="H376" s="138">
        <v>2285002009</v>
      </c>
      <c r="I376" s="138" t="s">
        <v>139</v>
      </c>
      <c r="J376" s="138" t="s">
        <v>140</v>
      </c>
      <c r="K376" s="138" t="s">
        <v>141</v>
      </c>
      <c r="L376" s="138" t="s">
        <v>142</v>
      </c>
      <c r="M376" s="138">
        <v>8.8669040000000005E-2</v>
      </c>
      <c r="N376" s="138" t="s">
        <v>143</v>
      </c>
      <c r="O376" s="138" t="s">
        <v>144</v>
      </c>
    </row>
    <row r="377" spans="1:15" x14ac:dyDescent="0.25">
      <c r="A377" s="138" t="s">
        <v>114</v>
      </c>
      <c r="B377" s="138">
        <v>34</v>
      </c>
      <c r="C377" s="138"/>
      <c r="D377" s="138">
        <v>34035</v>
      </c>
      <c r="E377" s="138" t="s">
        <v>50</v>
      </c>
      <c r="F377" s="138" t="s">
        <v>103</v>
      </c>
      <c r="G377" s="138"/>
      <c r="H377" s="138">
        <v>2285002009</v>
      </c>
      <c r="I377" s="138" t="s">
        <v>139</v>
      </c>
      <c r="J377" s="138" t="s">
        <v>140</v>
      </c>
      <c r="K377" s="138" t="s">
        <v>153</v>
      </c>
      <c r="L377" s="138" t="s">
        <v>154</v>
      </c>
      <c r="M377" s="138">
        <v>228.37889999999999</v>
      </c>
      <c r="N377" s="138" t="s">
        <v>143</v>
      </c>
      <c r="O377" s="138" t="s">
        <v>144</v>
      </c>
    </row>
    <row r="378" spans="1:15" x14ac:dyDescent="0.25">
      <c r="A378" s="138" t="s">
        <v>114</v>
      </c>
      <c r="B378" s="138">
        <v>34</v>
      </c>
      <c r="C378" s="138"/>
      <c r="D378" s="138">
        <v>34035</v>
      </c>
      <c r="E378" s="138" t="s">
        <v>50</v>
      </c>
      <c r="F378" s="138" t="s">
        <v>103</v>
      </c>
      <c r="G378" s="138"/>
      <c r="H378" s="138">
        <v>2285002009</v>
      </c>
      <c r="I378" s="138" t="s">
        <v>139</v>
      </c>
      <c r="J378" s="138" t="s">
        <v>140</v>
      </c>
      <c r="K378" s="138" t="s">
        <v>145</v>
      </c>
      <c r="L378" s="138" t="s">
        <v>146</v>
      </c>
      <c r="M378" s="138">
        <v>6.6839230000000001</v>
      </c>
      <c r="N378" s="138" t="s">
        <v>143</v>
      </c>
      <c r="O378" s="138" t="s">
        <v>144</v>
      </c>
    </row>
    <row r="379" spans="1:15" x14ac:dyDescent="0.25">
      <c r="A379" s="138" t="s">
        <v>114</v>
      </c>
      <c r="B379" s="138">
        <v>34</v>
      </c>
      <c r="C379" s="138"/>
      <c r="D379" s="138">
        <v>34035</v>
      </c>
      <c r="E379" s="138" t="s">
        <v>50</v>
      </c>
      <c r="F379" s="138" t="s">
        <v>103</v>
      </c>
      <c r="G379" s="138"/>
      <c r="H379" s="138">
        <v>2285002009</v>
      </c>
      <c r="I379" s="138" t="s">
        <v>139</v>
      </c>
      <c r="J379" s="138" t="s">
        <v>140</v>
      </c>
      <c r="K379" s="138" t="s">
        <v>147</v>
      </c>
      <c r="L379" s="138" t="s">
        <v>148</v>
      </c>
      <c r="M379" s="138">
        <v>6.4834050000000003</v>
      </c>
      <c r="N379" s="138" t="s">
        <v>143</v>
      </c>
      <c r="O379" s="138" t="s">
        <v>144</v>
      </c>
    </row>
    <row r="380" spans="1:15" x14ac:dyDescent="0.25">
      <c r="A380" s="138" t="s">
        <v>114</v>
      </c>
      <c r="B380" s="138">
        <v>34</v>
      </c>
      <c r="C380" s="138"/>
      <c r="D380" s="138">
        <v>34037</v>
      </c>
      <c r="E380" s="138" t="s">
        <v>52</v>
      </c>
      <c r="F380" s="138" t="s">
        <v>103</v>
      </c>
      <c r="G380" s="138"/>
      <c r="H380" s="138">
        <v>2285002007</v>
      </c>
      <c r="I380" s="138" t="s">
        <v>139</v>
      </c>
      <c r="J380" s="138" t="s">
        <v>140</v>
      </c>
      <c r="K380" s="138" t="s">
        <v>141</v>
      </c>
      <c r="L380" s="138" t="s">
        <v>142</v>
      </c>
      <c r="M380" s="138">
        <v>1.0109379999999999E-2</v>
      </c>
      <c r="N380" s="138" t="s">
        <v>143</v>
      </c>
      <c r="O380" s="138" t="s">
        <v>144</v>
      </c>
    </row>
    <row r="381" spans="1:15" x14ac:dyDescent="0.25">
      <c r="A381" s="138" t="s">
        <v>114</v>
      </c>
      <c r="B381" s="138">
        <v>34</v>
      </c>
      <c r="C381" s="138"/>
      <c r="D381" s="138">
        <v>34039</v>
      </c>
      <c r="E381" s="138" t="s">
        <v>54</v>
      </c>
      <c r="F381" s="138" t="s">
        <v>103</v>
      </c>
      <c r="G381" s="138"/>
      <c r="H381" s="138">
        <v>2285002007</v>
      </c>
      <c r="I381" s="138" t="s">
        <v>139</v>
      </c>
      <c r="J381" s="138" t="s">
        <v>140</v>
      </c>
      <c r="K381" s="138" t="s">
        <v>149</v>
      </c>
      <c r="L381" s="138" t="s">
        <v>150</v>
      </c>
      <c r="M381" s="138">
        <v>1.6582079999999999</v>
      </c>
      <c r="N381" s="138" t="s">
        <v>143</v>
      </c>
      <c r="O381" s="138" t="s">
        <v>144</v>
      </c>
    </row>
    <row r="382" spans="1:15" x14ac:dyDescent="0.25">
      <c r="A382" s="138" t="s">
        <v>114</v>
      </c>
      <c r="B382" s="138">
        <v>34</v>
      </c>
      <c r="C382" s="138"/>
      <c r="D382" s="138">
        <v>34039</v>
      </c>
      <c r="E382" s="138" t="s">
        <v>54</v>
      </c>
      <c r="F382" s="138" t="s">
        <v>103</v>
      </c>
      <c r="G382" s="138"/>
      <c r="H382" s="138">
        <v>2285002007</v>
      </c>
      <c r="I382" s="138" t="s">
        <v>139</v>
      </c>
      <c r="J382" s="138" t="s">
        <v>140</v>
      </c>
      <c r="K382" s="138" t="s">
        <v>155</v>
      </c>
      <c r="L382" s="138" t="s">
        <v>156</v>
      </c>
      <c r="M382" s="138">
        <v>4.7976049999999999</v>
      </c>
      <c r="N382" s="138" t="s">
        <v>143</v>
      </c>
      <c r="O382" s="138" t="s">
        <v>144</v>
      </c>
    </row>
    <row r="383" spans="1:15" x14ac:dyDescent="0.25">
      <c r="A383" s="138" t="s">
        <v>114</v>
      </c>
      <c r="B383" s="138">
        <v>34</v>
      </c>
      <c r="C383" s="138"/>
      <c r="D383" s="138">
        <v>34039</v>
      </c>
      <c r="E383" s="138" t="s">
        <v>54</v>
      </c>
      <c r="F383" s="138" t="s">
        <v>103</v>
      </c>
      <c r="G383" s="138"/>
      <c r="H383" s="138">
        <v>2285002009</v>
      </c>
      <c r="I383" s="138" t="s">
        <v>139</v>
      </c>
      <c r="J383" s="138" t="s">
        <v>140</v>
      </c>
      <c r="K383" s="138" t="s">
        <v>155</v>
      </c>
      <c r="L383" s="138" t="s">
        <v>156</v>
      </c>
      <c r="M383" s="138">
        <v>42.512450000000001</v>
      </c>
      <c r="N383" s="138" t="s">
        <v>143</v>
      </c>
      <c r="O383" s="138" t="s">
        <v>144</v>
      </c>
    </row>
    <row r="384" spans="1:15" x14ac:dyDescent="0.25">
      <c r="A384" s="138" t="s">
        <v>114</v>
      </c>
      <c r="B384" s="138">
        <v>34</v>
      </c>
      <c r="C384" s="138"/>
      <c r="D384" s="138">
        <v>34039</v>
      </c>
      <c r="E384" s="138" t="s">
        <v>54</v>
      </c>
      <c r="F384" s="138" t="s">
        <v>103</v>
      </c>
      <c r="G384" s="138"/>
      <c r="H384" s="138">
        <v>2285002009</v>
      </c>
      <c r="I384" s="138" t="s">
        <v>139</v>
      </c>
      <c r="J384" s="138" t="s">
        <v>140</v>
      </c>
      <c r="K384" s="138" t="s">
        <v>145</v>
      </c>
      <c r="L384" s="138" t="s">
        <v>146</v>
      </c>
      <c r="M384" s="138">
        <v>10.026450000000001</v>
      </c>
      <c r="N384" s="138" t="s">
        <v>143</v>
      </c>
      <c r="O384" s="138" t="s">
        <v>144</v>
      </c>
    </row>
    <row r="385" spans="1:15" x14ac:dyDescent="0.25">
      <c r="A385" s="138" t="s">
        <v>114</v>
      </c>
      <c r="B385" s="138">
        <v>34</v>
      </c>
      <c r="C385" s="138"/>
      <c r="D385" s="138">
        <v>34041</v>
      </c>
      <c r="E385" s="138" t="s">
        <v>56</v>
      </c>
      <c r="F385" s="138" t="s">
        <v>103</v>
      </c>
      <c r="G385" s="138"/>
      <c r="H385" s="138">
        <v>2285002007</v>
      </c>
      <c r="I385" s="138" t="s">
        <v>139</v>
      </c>
      <c r="J385" s="138" t="s">
        <v>140</v>
      </c>
      <c r="K385" s="138" t="s">
        <v>145</v>
      </c>
      <c r="L385" s="138" t="s">
        <v>146</v>
      </c>
      <c r="M385" s="138">
        <v>3.8456589999999999E-2</v>
      </c>
      <c r="N385" s="138" t="s">
        <v>143</v>
      </c>
      <c r="O385" s="138" t="s">
        <v>144</v>
      </c>
    </row>
    <row r="386" spans="1:15" x14ac:dyDescent="0.25">
      <c r="A386" s="138" t="s">
        <v>114</v>
      </c>
      <c r="B386" s="138">
        <v>34</v>
      </c>
      <c r="C386" s="138"/>
      <c r="D386" s="138">
        <v>34041</v>
      </c>
      <c r="E386" s="138" t="s">
        <v>56</v>
      </c>
      <c r="F386" s="138" t="s">
        <v>103</v>
      </c>
      <c r="G386" s="138"/>
      <c r="H386" s="138">
        <v>2285002009</v>
      </c>
      <c r="I386" s="138" t="s">
        <v>139</v>
      </c>
      <c r="J386" s="138" t="s">
        <v>140</v>
      </c>
      <c r="K386" s="138" t="s">
        <v>153</v>
      </c>
      <c r="L386" s="138" t="s">
        <v>154</v>
      </c>
      <c r="M386" s="138">
        <v>15.23682</v>
      </c>
      <c r="N386" s="138" t="s">
        <v>143</v>
      </c>
      <c r="O386" s="138" t="s">
        <v>144</v>
      </c>
    </row>
    <row r="387" spans="1:15" x14ac:dyDescent="0.25">
      <c r="A387" s="138" t="s">
        <v>114</v>
      </c>
      <c r="B387" s="138">
        <v>34</v>
      </c>
      <c r="C387" s="138"/>
      <c r="D387" s="138">
        <v>34003</v>
      </c>
      <c r="E387" s="138" t="s">
        <v>34</v>
      </c>
      <c r="F387" s="138" t="s">
        <v>103</v>
      </c>
      <c r="G387" s="138"/>
      <c r="H387" s="138">
        <v>2285002007</v>
      </c>
      <c r="I387" s="138" t="s">
        <v>139</v>
      </c>
      <c r="J387" s="138" t="s">
        <v>140</v>
      </c>
      <c r="K387" s="138" t="s">
        <v>153</v>
      </c>
      <c r="L387" s="138" t="s">
        <v>154</v>
      </c>
      <c r="M387" s="138">
        <v>19.909839999999999</v>
      </c>
      <c r="N387" s="138" t="s">
        <v>143</v>
      </c>
      <c r="O387" s="138" t="s">
        <v>144</v>
      </c>
    </row>
    <row r="388" spans="1:15" x14ac:dyDescent="0.25">
      <c r="A388" s="138" t="s">
        <v>114</v>
      </c>
      <c r="B388" s="138">
        <v>34</v>
      </c>
      <c r="C388" s="138"/>
      <c r="D388" s="138">
        <v>34003</v>
      </c>
      <c r="E388" s="138" t="s">
        <v>34</v>
      </c>
      <c r="F388" s="138" t="s">
        <v>103</v>
      </c>
      <c r="G388" s="138"/>
      <c r="H388" s="138">
        <v>2285002007</v>
      </c>
      <c r="I388" s="138" t="s">
        <v>139</v>
      </c>
      <c r="J388" s="138" t="s">
        <v>140</v>
      </c>
      <c r="K388" s="138" t="s">
        <v>145</v>
      </c>
      <c r="L388" s="138" t="s">
        <v>146</v>
      </c>
      <c r="M388" s="138">
        <v>0.58269760000000004</v>
      </c>
      <c r="N388" s="138" t="s">
        <v>143</v>
      </c>
      <c r="O388" s="138" t="s">
        <v>144</v>
      </c>
    </row>
    <row r="389" spans="1:15" x14ac:dyDescent="0.25">
      <c r="A389" s="138" t="s">
        <v>114</v>
      </c>
      <c r="B389" s="138">
        <v>34</v>
      </c>
      <c r="C389" s="138"/>
      <c r="D389" s="138">
        <v>34003</v>
      </c>
      <c r="E389" s="138" t="s">
        <v>34</v>
      </c>
      <c r="F389" s="138" t="s">
        <v>103</v>
      </c>
      <c r="G389" s="138"/>
      <c r="H389" s="138">
        <v>2285002009</v>
      </c>
      <c r="I389" s="138" t="s">
        <v>139</v>
      </c>
      <c r="J389" s="138" t="s">
        <v>140</v>
      </c>
      <c r="K389" s="138" t="s">
        <v>153</v>
      </c>
      <c r="L389" s="138" t="s">
        <v>154</v>
      </c>
      <c r="M389" s="138">
        <v>916.95910000000003</v>
      </c>
      <c r="N389" s="138" t="s">
        <v>143</v>
      </c>
      <c r="O389" s="138" t="s">
        <v>144</v>
      </c>
    </row>
    <row r="390" spans="1:15" x14ac:dyDescent="0.25">
      <c r="A390" s="138" t="s">
        <v>114</v>
      </c>
      <c r="B390" s="138">
        <v>34</v>
      </c>
      <c r="C390" s="138"/>
      <c r="D390" s="138">
        <v>34003</v>
      </c>
      <c r="E390" s="138" t="s">
        <v>34</v>
      </c>
      <c r="F390" s="138" t="s">
        <v>103</v>
      </c>
      <c r="G390" s="138"/>
      <c r="H390" s="138">
        <v>2285002009</v>
      </c>
      <c r="I390" s="138" t="s">
        <v>139</v>
      </c>
      <c r="J390" s="138" t="s">
        <v>140</v>
      </c>
      <c r="K390" s="138" t="s">
        <v>145</v>
      </c>
      <c r="L390" s="138" t="s">
        <v>146</v>
      </c>
      <c r="M390" s="138">
        <v>26.836469999999998</v>
      </c>
      <c r="N390" s="138" t="s">
        <v>143</v>
      </c>
      <c r="O390" s="138" t="s">
        <v>144</v>
      </c>
    </row>
    <row r="391" spans="1:15" x14ac:dyDescent="0.25">
      <c r="A391" s="138" t="s">
        <v>114</v>
      </c>
      <c r="B391" s="138">
        <v>34</v>
      </c>
      <c r="C391" s="138"/>
      <c r="D391" s="138">
        <v>34001</v>
      </c>
      <c r="E391" s="138" t="s">
        <v>115</v>
      </c>
      <c r="F391" s="138" t="s">
        <v>97</v>
      </c>
      <c r="G391" s="138"/>
      <c r="H391" s="138">
        <v>28500201</v>
      </c>
      <c r="I391" s="138" t="s">
        <v>139</v>
      </c>
      <c r="J391" s="138" t="s">
        <v>140</v>
      </c>
      <c r="K391" s="138" t="s">
        <v>149</v>
      </c>
      <c r="L391" s="138" t="s">
        <v>150</v>
      </c>
      <c r="M391" s="138">
        <v>0.10212038</v>
      </c>
      <c r="N391" s="138" t="s">
        <v>143</v>
      </c>
      <c r="O391" s="138" t="s">
        <v>144</v>
      </c>
    </row>
    <row r="392" spans="1:15" x14ac:dyDescent="0.25">
      <c r="A392" s="138" t="s">
        <v>114</v>
      </c>
      <c r="B392" s="138">
        <v>34</v>
      </c>
      <c r="C392" s="138"/>
      <c r="D392" s="138">
        <v>34001</v>
      </c>
      <c r="E392" s="138" t="s">
        <v>115</v>
      </c>
      <c r="F392" s="138" t="s">
        <v>97</v>
      </c>
      <c r="G392" s="138"/>
      <c r="H392" s="138">
        <v>28500201</v>
      </c>
      <c r="I392" s="138" t="s">
        <v>139</v>
      </c>
      <c r="J392" s="138" t="s">
        <v>140</v>
      </c>
      <c r="K392" s="138" t="s">
        <v>147</v>
      </c>
      <c r="L392" s="138" t="s">
        <v>148</v>
      </c>
      <c r="M392" s="138">
        <v>3.9637699999999998E-2</v>
      </c>
      <c r="N392" s="138" t="s">
        <v>143</v>
      </c>
      <c r="O392" s="138" t="s">
        <v>144</v>
      </c>
    </row>
    <row r="393" spans="1:15" x14ac:dyDescent="0.25">
      <c r="A393" s="138" t="s">
        <v>114</v>
      </c>
      <c r="B393" s="138">
        <v>34</v>
      </c>
      <c r="C393" s="138"/>
      <c r="D393" s="138">
        <v>34007</v>
      </c>
      <c r="E393" s="138" t="s">
        <v>117</v>
      </c>
      <c r="F393" s="138" t="s">
        <v>97</v>
      </c>
      <c r="G393" s="138"/>
      <c r="H393" s="138">
        <v>28500201</v>
      </c>
      <c r="I393" s="138" t="s">
        <v>139</v>
      </c>
      <c r="J393" s="138" t="s">
        <v>140</v>
      </c>
      <c r="K393" s="138" t="s">
        <v>155</v>
      </c>
      <c r="L393" s="138" t="s">
        <v>156</v>
      </c>
      <c r="M393" s="138">
        <v>11.337580000000001</v>
      </c>
      <c r="N393" s="138" t="s">
        <v>143</v>
      </c>
      <c r="O393" s="138" t="s">
        <v>144</v>
      </c>
    </row>
    <row r="394" spans="1:15" x14ac:dyDescent="0.25">
      <c r="A394" s="138" t="s">
        <v>114</v>
      </c>
      <c r="B394" s="138">
        <v>34</v>
      </c>
      <c r="C394" s="138"/>
      <c r="D394" s="138">
        <v>34023</v>
      </c>
      <c r="E394" s="138" t="s">
        <v>122</v>
      </c>
      <c r="F394" s="138" t="s">
        <v>97</v>
      </c>
      <c r="G394" s="138"/>
      <c r="H394" s="138">
        <v>28500201</v>
      </c>
      <c r="I394" s="138" t="s">
        <v>139</v>
      </c>
      <c r="J394" s="138" t="s">
        <v>140</v>
      </c>
      <c r="K394" s="138" t="s">
        <v>147</v>
      </c>
      <c r="L394" s="138" t="s">
        <v>148</v>
      </c>
      <c r="M394" s="138">
        <v>1.6321595</v>
      </c>
      <c r="N394" s="138" t="s">
        <v>143</v>
      </c>
      <c r="O394" s="138" t="s">
        <v>144</v>
      </c>
    </row>
    <row r="395" spans="1:15" x14ac:dyDescent="0.25">
      <c r="A395" s="138" t="s">
        <v>114</v>
      </c>
      <c r="B395" s="138">
        <v>34</v>
      </c>
      <c r="C395" s="138"/>
      <c r="D395" s="138">
        <v>34027</v>
      </c>
      <c r="E395" s="138" t="s">
        <v>46</v>
      </c>
      <c r="F395" s="138" t="s">
        <v>97</v>
      </c>
      <c r="G395" s="138"/>
      <c r="H395" s="138">
        <v>28500201</v>
      </c>
      <c r="I395" s="138" t="s">
        <v>139</v>
      </c>
      <c r="J395" s="138" t="s">
        <v>140</v>
      </c>
      <c r="K395" s="138" t="s">
        <v>155</v>
      </c>
      <c r="L395" s="138" t="s">
        <v>156</v>
      </c>
      <c r="M395" s="138">
        <v>0.76695550000000001</v>
      </c>
      <c r="N395" s="138" t="s">
        <v>143</v>
      </c>
      <c r="O395" s="138" t="s">
        <v>144</v>
      </c>
    </row>
    <row r="396" spans="1:15" x14ac:dyDescent="0.25">
      <c r="A396" s="138" t="s">
        <v>114</v>
      </c>
      <c r="B396" s="138">
        <v>34</v>
      </c>
      <c r="C396" s="138"/>
      <c r="D396" s="138">
        <v>34035</v>
      </c>
      <c r="E396" s="138" t="s">
        <v>50</v>
      </c>
      <c r="F396" s="138" t="s">
        <v>97</v>
      </c>
      <c r="G396" s="138"/>
      <c r="H396" s="138">
        <v>28500201</v>
      </c>
      <c r="I396" s="138" t="s">
        <v>139</v>
      </c>
      <c r="J396" s="138" t="s">
        <v>140</v>
      </c>
      <c r="K396" s="138" t="s">
        <v>145</v>
      </c>
      <c r="L396" s="138" t="s">
        <v>146</v>
      </c>
      <c r="M396" s="138">
        <v>1.275542739</v>
      </c>
      <c r="N396" s="138" t="s">
        <v>143</v>
      </c>
      <c r="O396" s="138" t="s">
        <v>144</v>
      </c>
    </row>
    <row r="397" spans="1:15" x14ac:dyDescent="0.25">
      <c r="A397" s="138" t="s">
        <v>114</v>
      </c>
      <c r="B397" s="138">
        <v>34</v>
      </c>
      <c r="C397" s="138"/>
      <c r="D397" s="138">
        <v>34035</v>
      </c>
      <c r="E397" s="138" t="s">
        <v>50</v>
      </c>
      <c r="F397" s="138" t="s">
        <v>97</v>
      </c>
      <c r="G397" s="138"/>
      <c r="H397" s="138">
        <v>28500201</v>
      </c>
      <c r="I397" s="138" t="s">
        <v>139</v>
      </c>
      <c r="J397" s="138" t="s">
        <v>140</v>
      </c>
      <c r="K397" s="138" t="s">
        <v>147</v>
      </c>
      <c r="L397" s="138" t="s">
        <v>148</v>
      </c>
      <c r="M397" s="138">
        <v>1.2372764430000001</v>
      </c>
      <c r="N397" s="138" t="s">
        <v>143</v>
      </c>
      <c r="O397" s="138" t="s">
        <v>144</v>
      </c>
    </row>
    <row r="398" spans="1:15" x14ac:dyDescent="0.25">
      <c r="A398" s="138" t="s">
        <v>114</v>
      </c>
      <c r="B398" s="138">
        <v>34</v>
      </c>
      <c r="C398" s="138"/>
      <c r="D398" s="138">
        <v>34039</v>
      </c>
      <c r="E398" s="138" t="s">
        <v>54</v>
      </c>
      <c r="F398" s="138" t="s">
        <v>97</v>
      </c>
      <c r="G398" s="138"/>
      <c r="H398" s="138">
        <v>28500201</v>
      </c>
      <c r="I398" s="138" t="s">
        <v>139</v>
      </c>
      <c r="J398" s="138" t="s">
        <v>140</v>
      </c>
      <c r="K398" s="138" t="s">
        <v>153</v>
      </c>
      <c r="L398" s="138" t="s">
        <v>154</v>
      </c>
      <c r="M398" s="138">
        <v>86.587202000000005</v>
      </c>
      <c r="N398" s="138" t="s">
        <v>143</v>
      </c>
      <c r="O398" s="138" t="s">
        <v>144</v>
      </c>
    </row>
    <row r="399" spans="1:15" x14ac:dyDescent="0.25">
      <c r="A399" s="138" t="s">
        <v>114</v>
      </c>
      <c r="B399" s="138">
        <v>34</v>
      </c>
      <c r="C399" s="138"/>
      <c r="D399" s="138">
        <v>34039</v>
      </c>
      <c r="E399" s="138" t="s">
        <v>54</v>
      </c>
      <c r="F399" s="138" t="s">
        <v>97</v>
      </c>
      <c r="G399" s="138"/>
      <c r="H399" s="138">
        <v>28500201</v>
      </c>
      <c r="I399" s="138" t="s">
        <v>139</v>
      </c>
      <c r="J399" s="138" t="s">
        <v>140</v>
      </c>
      <c r="K399" s="138" t="s">
        <v>151</v>
      </c>
      <c r="L399" s="138" t="s">
        <v>152</v>
      </c>
      <c r="M399" s="138">
        <v>4.5636797999999999E-2</v>
      </c>
      <c r="N399" s="138" t="s">
        <v>143</v>
      </c>
      <c r="O399" s="138" t="s">
        <v>144</v>
      </c>
    </row>
    <row r="400" spans="1:15" x14ac:dyDescent="0.25">
      <c r="A400" s="138" t="s">
        <v>114</v>
      </c>
      <c r="B400" s="138">
        <v>34</v>
      </c>
      <c r="C400" s="138"/>
      <c r="D400" s="138">
        <v>34039</v>
      </c>
      <c r="E400" s="138" t="s">
        <v>54</v>
      </c>
      <c r="F400" s="138" t="s">
        <v>97</v>
      </c>
      <c r="G400" s="138"/>
      <c r="H400" s="138">
        <v>28500201</v>
      </c>
      <c r="I400" s="138" t="s">
        <v>139</v>
      </c>
      <c r="J400" s="138" t="s">
        <v>140</v>
      </c>
      <c r="K400" s="138" t="s">
        <v>149</v>
      </c>
      <c r="L400" s="138" t="s">
        <v>150</v>
      </c>
      <c r="M400" s="138">
        <v>5.6707324000000003</v>
      </c>
      <c r="N400" s="138" t="s">
        <v>143</v>
      </c>
      <c r="O400" s="138" t="s">
        <v>144</v>
      </c>
    </row>
    <row r="401" spans="1:15" x14ac:dyDescent="0.25">
      <c r="A401" s="138" t="s">
        <v>114</v>
      </c>
      <c r="B401" s="138">
        <v>34</v>
      </c>
      <c r="C401" s="138"/>
      <c r="D401" s="138">
        <v>34011</v>
      </c>
      <c r="E401" s="138" t="s">
        <v>119</v>
      </c>
      <c r="F401" s="138" t="s">
        <v>97</v>
      </c>
      <c r="G401" s="138"/>
      <c r="H401" s="138">
        <v>28500201</v>
      </c>
      <c r="I401" s="138" t="s">
        <v>139</v>
      </c>
      <c r="J401" s="138" t="s">
        <v>140</v>
      </c>
      <c r="K401" s="138" t="s">
        <v>153</v>
      </c>
      <c r="L401" s="138" t="s">
        <v>154</v>
      </c>
      <c r="M401" s="138">
        <v>6.4844220000000004</v>
      </c>
      <c r="N401" s="138" t="s">
        <v>143</v>
      </c>
      <c r="O401" s="138" t="s">
        <v>144</v>
      </c>
    </row>
    <row r="402" spans="1:15" x14ac:dyDescent="0.25">
      <c r="A402" s="138" t="s">
        <v>114</v>
      </c>
      <c r="B402" s="138">
        <v>34</v>
      </c>
      <c r="C402" s="138"/>
      <c r="D402" s="138">
        <v>34013</v>
      </c>
      <c r="E402" s="138" t="s">
        <v>36</v>
      </c>
      <c r="F402" s="138" t="s">
        <v>103</v>
      </c>
      <c r="G402" s="138"/>
      <c r="H402" s="138">
        <v>2285002006</v>
      </c>
      <c r="I402" s="138" t="s">
        <v>139</v>
      </c>
      <c r="J402" s="138" t="s">
        <v>140</v>
      </c>
      <c r="K402" s="138" t="s">
        <v>149</v>
      </c>
      <c r="L402" s="138" t="s">
        <v>150</v>
      </c>
      <c r="M402" s="138">
        <v>2.3992279999999999</v>
      </c>
      <c r="N402" s="138" t="s">
        <v>143</v>
      </c>
      <c r="O402" s="138" t="s">
        <v>144</v>
      </c>
    </row>
    <row r="403" spans="1:15" x14ac:dyDescent="0.25">
      <c r="A403" s="138" t="s">
        <v>114</v>
      </c>
      <c r="B403" s="138">
        <v>34</v>
      </c>
      <c r="C403" s="138"/>
      <c r="D403" s="138">
        <v>34017</v>
      </c>
      <c r="E403" s="138" t="s">
        <v>38</v>
      </c>
      <c r="F403" s="138" t="s">
        <v>103</v>
      </c>
      <c r="G403" s="138"/>
      <c r="H403" s="138">
        <v>2285002006</v>
      </c>
      <c r="I403" s="138" t="s">
        <v>139</v>
      </c>
      <c r="J403" s="138" t="s">
        <v>140</v>
      </c>
      <c r="K403" s="138" t="s">
        <v>147</v>
      </c>
      <c r="L403" s="138" t="s">
        <v>148</v>
      </c>
      <c r="M403" s="138">
        <v>3.4932690000000002</v>
      </c>
      <c r="N403" s="138" t="s">
        <v>143</v>
      </c>
      <c r="O403" s="138" t="s">
        <v>144</v>
      </c>
    </row>
    <row r="404" spans="1:15" x14ac:dyDescent="0.25">
      <c r="A404" s="138" t="s">
        <v>114</v>
      </c>
      <c r="B404" s="138">
        <v>34</v>
      </c>
      <c r="C404" s="138"/>
      <c r="D404" s="138">
        <v>34021</v>
      </c>
      <c r="E404" s="138" t="s">
        <v>121</v>
      </c>
      <c r="F404" s="138" t="s">
        <v>103</v>
      </c>
      <c r="G404" s="138"/>
      <c r="H404" s="138">
        <v>2285002006</v>
      </c>
      <c r="I404" s="138" t="s">
        <v>139</v>
      </c>
      <c r="J404" s="138" t="s">
        <v>140</v>
      </c>
      <c r="K404" s="138" t="s">
        <v>141</v>
      </c>
      <c r="L404" s="138" t="s">
        <v>142</v>
      </c>
      <c r="M404" s="138">
        <v>3.3127999999999998E-2</v>
      </c>
      <c r="N404" s="138" t="s">
        <v>143</v>
      </c>
      <c r="O404" s="138" t="s">
        <v>144</v>
      </c>
    </row>
    <row r="405" spans="1:15" x14ac:dyDescent="0.25">
      <c r="A405" s="138" t="s">
        <v>114</v>
      </c>
      <c r="B405" s="138">
        <v>34</v>
      </c>
      <c r="C405" s="138"/>
      <c r="D405" s="138">
        <v>34023</v>
      </c>
      <c r="E405" s="138" t="s">
        <v>122</v>
      </c>
      <c r="F405" s="138" t="s">
        <v>103</v>
      </c>
      <c r="G405" s="138"/>
      <c r="H405" s="138">
        <v>2285002006</v>
      </c>
      <c r="I405" s="138" t="s">
        <v>139</v>
      </c>
      <c r="J405" s="138" t="s">
        <v>140</v>
      </c>
      <c r="K405" s="138" t="s">
        <v>153</v>
      </c>
      <c r="L405" s="138" t="s">
        <v>154</v>
      </c>
      <c r="M405" s="138">
        <v>97.104900000000001</v>
      </c>
      <c r="N405" s="138" t="s">
        <v>143</v>
      </c>
      <c r="O405" s="138" t="s">
        <v>144</v>
      </c>
    </row>
    <row r="406" spans="1:15" x14ac:dyDescent="0.25">
      <c r="A406" s="138" t="s">
        <v>114</v>
      </c>
      <c r="B406" s="138">
        <v>34</v>
      </c>
      <c r="C406" s="138"/>
      <c r="D406" s="138">
        <v>34039</v>
      </c>
      <c r="E406" s="138" t="s">
        <v>54</v>
      </c>
      <c r="F406" s="138" t="s">
        <v>103</v>
      </c>
      <c r="G406" s="138"/>
      <c r="H406" s="138">
        <v>2285002006</v>
      </c>
      <c r="I406" s="138" t="s">
        <v>139</v>
      </c>
      <c r="J406" s="138" t="s">
        <v>140</v>
      </c>
      <c r="K406" s="138" t="s">
        <v>155</v>
      </c>
      <c r="L406" s="138" t="s">
        <v>156</v>
      </c>
      <c r="M406" s="138">
        <v>18.35643</v>
      </c>
      <c r="N406" s="138" t="s">
        <v>143</v>
      </c>
      <c r="O406" s="138" t="s">
        <v>144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BD71-062D-43A1-8E68-0990B45DE00F}">
  <dimension ref="A1:V77"/>
  <sheetViews>
    <sheetView workbookViewId="0">
      <selection activeCell="T14" sqref="T14"/>
    </sheetView>
  </sheetViews>
  <sheetFormatPr defaultRowHeight="15" x14ac:dyDescent="0.25"/>
  <cols>
    <col min="2" max="2" width="50.42578125" bestFit="1" customWidth="1"/>
    <col min="3" max="3" width="11.28515625" bestFit="1" customWidth="1"/>
    <col min="5" max="5" width="11.140625" bestFit="1" customWidth="1"/>
    <col min="6" max="6" width="11.85546875" bestFit="1" customWidth="1"/>
    <col min="8" max="8" width="12.5703125" bestFit="1" customWidth="1"/>
    <col min="9" max="9" width="14.7109375" bestFit="1" customWidth="1"/>
    <col min="10" max="10" width="15.42578125" bestFit="1" customWidth="1"/>
    <col min="11" max="11" width="15" bestFit="1" customWidth="1"/>
    <col min="14" max="14" width="10" bestFit="1" customWidth="1"/>
  </cols>
  <sheetData>
    <row r="1" spans="1:22" x14ac:dyDescent="0.25">
      <c r="A1" s="139" t="s">
        <v>157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2" x14ac:dyDescent="0.25">
      <c r="A2" s="139" t="s">
        <v>12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</row>
    <row r="3" spans="1:22" x14ac:dyDescent="0.25">
      <c r="A3" s="139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spans="1:22" x14ac:dyDescent="0.25">
      <c r="A4" s="139" t="s">
        <v>14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</row>
    <row r="5" spans="1:22" s="138" customFormat="1" ht="17.25" x14ac:dyDescent="0.25">
      <c r="A5" s="139" t="s">
        <v>158</v>
      </c>
    </row>
    <row r="6" spans="1:22" ht="15.75" thickBot="1" x14ac:dyDescent="0.3">
      <c r="A6" s="139" t="s">
        <v>128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 t="s">
        <v>159</v>
      </c>
    </row>
    <row r="7" spans="1:22" ht="16.5" thickTop="1" thickBot="1" x14ac:dyDescent="0.3">
      <c r="A7" s="96" t="s">
        <v>160</v>
      </c>
      <c r="B7" s="98" t="s">
        <v>161</v>
      </c>
      <c r="C7" s="98" t="s">
        <v>18</v>
      </c>
      <c r="D7" s="98" t="s">
        <v>162</v>
      </c>
      <c r="E7" s="98" t="s">
        <v>163</v>
      </c>
      <c r="F7" s="98" t="s">
        <v>164</v>
      </c>
      <c r="G7" s="91" t="s">
        <v>165</v>
      </c>
      <c r="H7" s="91" t="s">
        <v>166</v>
      </c>
      <c r="I7" s="91" t="s">
        <v>167</v>
      </c>
      <c r="J7" s="94" t="s">
        <v>168</v>
      </c>
      <c r="K7" s="94" t="s">
        <v>169</v>
      </c>
      <c r="L7" s="97" t="s">
        <v>170</v>
      </c>
      <c r="M7" s="90" t="s">
        <v>171</v>
      </c>
      <c r="N7" s="90" t="s">
        <v>172</v>
      </c>
      <c r="O7" s="95" t="s">
        <v>173</v>
      </c>
      <c r="P7" s="90" t="s">
        <v>174</v>
      </c>
      <c r="Q7" s="90" t="s">
        <v>175</v>
      </c>
      <c r="R7" s="90" t="s">
        <v>176</v>
      </c>
      <c r="S7" s="93" t="s">
        <v>177</v>
      </c>
      <c r="T7" s="138"/>
      <c r="U7" s="138"/>
      <c r="V7" s="138"/>
    </row>
    <row r="8" spans="1:22" ht="15.75" thickTop="1" x14ac:dyDescent="0.25">
      <c r="A8" s="80" t="s">
        <v>178</v>
      </c>
      <c r="B8" s="81" t="str">
        <f>IF(ISNA(VLOOKUP(A8,[1]Mark_Lookup!$A$1:$B$2953,2,FALSE)),"",VLOOKUP(A8,[1]Mark_Lookup!$A$1:$B$2953,2,FALSE))</f>
        <v>Conrail Shared Assets</v>
      </c>
      <c r="C8" s="82" t="s">
        <v>67</v>
      </c>
      <c r="D8" s="83">
        <f t="shared" ref="D8:D71" si="0">VALUE(C8)</f>
        <v>34001</v>
      </c>
      <c r="E8" s="81" t="s">
        <v>179</v>
      </c>
      <c r="F8" s="81" t="s">
        <v>115</v>
      </c>
      <c r="G8" s="84">
        <v>7</v>
      </c>
      <c r="H8" s="84">
        <v>25.020854</v>
      </c>
      <c r="I8" s="84">
        <f>VLOOKUP(A8,'[1]Fuel Use'!$A$2:$B$740,2)</f>
        <v>849.67087200000003</v>
      </c>
      <c r="J8" s="85">
        <f>VLOOKUP(A8,'[1]Fuel Use'!$A$2:$G$740,7)*H8/I8</f>
        <v>67930.052038461217</v>
      </c>
      <c r="K8" s="85">
        <v>23408</v>
      </c>
      <c r="L8" s="86" t="s">
        <v>180</v>
      </c>
      <c r="M8" s="87">
        <f>VLOOKUP(L8,'[1]Emission Rates'!$A$15:$H$31,4,FALSE)*(K8/2000)</f>
        <v>5.5360168038131157</v>
      </c>
      <c r="N8" s="87">
        <f>VLOOKUP($L8,'[1]Emission Rates'!$A$15:$H$31,6,FALSE)*(K8/2000)</f>
        <v>0.15716091826423814</v>
      </c>
      <c r="O8" s="88">
        <f>VLOOKUP($L8,'[1]Emission Rates'!$A$15:$H$31,8,FALSE)*(K8/2000)</f>
        <v>2.4225758480000007E-3</v>
      </c>
      <c r="P8" s="87">
        <f>VLOOKUP($L8,'[1]Emission Rates'!$A$15:$H$31,3,FALSE)*(K8/2000)</f>
        <v>0.24320272604101861</v>
      </c>
      <c r="Q8" s="87">
        <f>VLOOKUP($L8,'[1]Emission Rates'!$A$15:$H$31,2,FALSE)*(K8/2000)</f>
        <v>0.68697644845901296</v>
      </c>
      <c r="R8" s="87">
        <f>VLOOKUP($L8,'[1]Emission Rates'!$A$15:$H$31,5,FALSE)*(K8/2000)</f>
        <v>0.16202156522086403</v>
      </c>
      <c r="S8" s="88">
        <f>VLOOKUP($L8,'[1]Emission Rates'!$A$15:$H$31,7,FALSE)*(K8/2000)</f>
        <v>2.1493810800000002E-3</v>
      </c>
      <c r="T8" s="138"/>
      <c r="U8" s="138"/>
      <c r="V8" s="138"/>
    </row>
    <row r="9" spans="1:22" x14ac:dyDescent="0.25">
      <c r="A9" s="80" t="s">
        <v>181</v>
      </c>
      <c r="B9" s="81" t="str">
        <f>IF(ISNA(VLOOKUP(A9,[1]Mark_Lookup!$A$1:$B$2953,2,FALSE)),"",VLOOKUP(A9,[1]Mark_Lookup!$A$1:$B$2953,2,FALSE))</f>
        <v>N. J. Dept. Of Transportation</v>
      </c>
      <c r="C9" s="82" t="s">
        <v>67</v>
      </c>
      <c r="D9" s="83">
        <f t="shared" si="0"/>
        <v>34001</v>
      </c>
      <c r="E9" s="81" t="s">
        <v>179</v>
      </c>
      <c r="F9" s="81" t="s">
        <v>115</v>
      </c>
      <c r="G9" s="84">
        <v>14</v>
      </c>
      <c r="H9" s="84">
        <v>29.328779000000001</v>
      </c>
      <c r="I9" s="84">
        <f>VLOOKUP(A9,'[1]Fuel Use'!$A$2:$B$740,2)</f>
        <v>433.02676399999996</v>
      </c>
      <c r="J9" s="85">
        <f>VLOOKUP(A9,'[1]Fuel Use'!$A$2:$G$740,7)*H9/I9</f>
        <v>79625.798691544624</v>
      </c>
      <c r="K9" s="85">
        <v>531546</v>
      </c>
      <c r="L9" s="86" t="s">
        <v>180</v>
      </c>
      <c r="M9" s="87">
        <f>VLOOKUP(L9,'[1]Emission Rates'!$A$15:$H$31,4,FALSE)*(K9/2000)</f>
        <v>125.71119224195346</v>
      </c>
      <c r="N9" s="87">
        <f>VLOOKUP($L9,'[1]Emission Rates'!$A$15:$H$31,6,FALSE)*(K9/2000)</f>
        <v>3.5687909030964939</v>
      </c>
      <c r="O9" s="88">
        <f>VLOOKUP($L9,'[1]Emission Rates'!$A$15:$H$31,8,FALSE)*(K9/2000)</f>
        <v>5.5011555951000012E-2</v>
      </c>
      <c r="P9" s="87">
        <f>VLOOKUP($L9,'[1]Emission Rates'!$A$15:$H$31,3,FALSE)*(K9/2000)</f>
        <v>5.5226177467617603</v>
      </c>
      <c r="Q9" s="87">
        <f>VLOOKUP($L9,'[1]Emission Rates'!$A$15:$H$31,2,FALSE)*(K9/2000)</f>
        <v>15.599777139123143</v>
      </c>
      <c r="R9" s="87">
        <f>VLOOKUP($L9,'[1]Emission Rates'!$A$15:$H$31,5,FALSE)*(K9/2000)</f>
        <v>3.6791658794809203</v>
      </c>
      <c r="S9" s="88">
        <f>VLOOKUP($L9,'[1]Emission Rates'!$A$15:$H$31,7,FALSE)*(K9/2000)</f>
        <v>4.8807882585000004E-2</v>
      </c>
      <c r="T9" s="138"/>
      <c r="U9" s="138"/>
      <c r="V9" s="138"/>
    </row>
    <row r="10" spans="1:22" x14ac:dyDescent="0.25">
      <c r="A10" s="80" t="s">
        <v>182</v>
      </c>
      <c r="B10" s="81" t="str">
        <f>IF(ISNA(VLOOKUP(A10,[1]Mark_Lookup!$A$1:$B$2953,2,FALSE)),"",VLOOKUP(A10,[1]Mark_Lookup!$A$1:$B$2953,2,FALSE))</f>
        <v>SOUTHERN RAILWAY OF NEW JERSEY</v>
      </c>
      <c r="C10" s="82" t="s">
        <v>67</v>
      </c>
      <c r="D10" s="83">
        <f t="shared" si="0"/>
        <v>34001</v>
      </c>
      <c r="E10" s="81" t="s">
        <v>179</v>
      </c>
      <c r="F10" s="81" t="s">
        <v>115</v>
      </c>
      <c r="G10" s="84">
        <v>17</v>
      </c>
      <c r="H10" s="84">
        <v>36.716686000000003</v>
      </c>
      <c r="I10" s="84">
        <f>VLOOKUP(A10,'[1]Fuel Use'!$A$2:$B$740,2)</f>
        <v>63.690352000000004</v>
      </c>
      <c r="J10" s="85">
        <f>VLOOKUP(A10,'[1]Fuel Use'!$A$2:$G$740,7)*H10/I10</f>
        <v>99683.503635001471</v>
      </c>
      <c r="K10" s="85">
        <v>2138</v>
      </c>
      <c r="L10" s="86" t="s">
        <v>180</v>
      </c>
      <c r="M10" s="87">
        <f>VLOOKUP(L10,'[1]Emission Rates'!$A$15:$H$31,4,FALSE)*(K10/2000)</f>
        <v>0.50563926548839888</v>
      </c>
      <c r="N10" s="87">
        <f>VLOOKUP($L10,'[1]Emission Rates'!$A$15:$H$31,6,FALSE)*(K10/2000)</f>
        <v>1.4354496037634189E-2</v>
      </c>
      <c r="O10" s="88">
        <f>VLOOKUP($L10,'[1]Emission Rates'!$A$15:$H$31,8,FALSE)*(K10/2000)</f>
        <v>2.2126910300000003E-4</v>
      </c>
      <c r="P10" s="87">
        <f>VLOOKUP($L10,'[1]Emission Rates'!$A$15:$H$31,3,FALSE)*(K10/2000)</f>
        <v>2.2213235999474442E-2</v>
      </c>
      <c r="Q10" s="87">
        <f>VLOOKUP($L10,'[1]Emission Rates'!$A$15:$H$31,2,FALSE)*(K10/2000)</f>
        <v>6.2745883749374981E-2</v>
      </c>
      <c r="R10" s="87">
        <f>VLOOKUP($L10,'[1]Emission Rates'!$A$15:$H$31,5,FALSE)*(K10/2000)</f>
        <v>1.4798449523334213E-2</v>
      </c>
      <c r="S10" s="88">
        <f>VLOOKUP($L10,'[1]Emission Rates'!$A$15:$H$31,7,FALSE)*(K10/2000)</f>
        <v>1.96316505E-4</v>
      </c>
      <c r="T10" s="138"/>
      <c r="U10" s="138"/>
      <c r="V10" s="138"/>
    </row>
    <row r="11" spans="1:22" x14ac:dyDescent="0.25">
      <c r="A11" s="80" t="s">
        <v>181</v>
      </c>
      <c r="B11" s="81" t="str">
        <f>IF(ISNA(VLOOKUP(A11,[1]Mark_Lookup!$A$1:$B$2953,2,FALSE)),"",VLOOKUP(A11,[1]Mark_Lookup!$A$1:$B$2953,2,FALSE))</f>
        <v>N. J. Dept. Of Transportation</v>
      </c>
      <c r="C11" s="82" t="s">
        <v>35</v>
      </c>
      <c r="D11" s="83">
        <f t="shared" si="0"/>
        <v>34003</v>
      </c>
      <c r="E11" s="81" t="s">
        <v>179</v>
      </c>
      <c r="F11" s="81" t="s">
        <v>34</v>
      </c>
      <c r="G11" s="84">
        <v>39</v>
      </c>
      <c r="H11" s="84">
        <v>46.888416999999997</v>
      </c>
      <c r="I11" s="84">
        <f>VLOOKUP(A11,'[1]Fuel Use'!$A$2:$B$740,2)</f>
        <v>433.02676399999996</v>
      </c>
      <c r="J11" s="85">
        <f>VLOOKUP(A11,'[1]Fuel Use'!$A$2:$G$740,7)*H11/I11</f>
        <v>127299.11644147198</v>
      </c>
      <c r="K11" s="85">
        <v>3877188</v>
      </c>
      <c r="L11" s="86" t="s">
        <v>180</v>
      </c>
      <c r="M11" s="87">
        <f>VLOOKUP(L11,'[1]Emission Rates'!$A$15:$H$31,4,FALSE)*(K11/2000)</f>
        <v>916.95907038373923</v>
      </c>
      <c r="N11" s="87">
        <f>VLOOKUP($L11,'[1]Emission Rates'!$A$15:$H$31,6,FALSE)*(K11/2000)</f>
        <v>26.031375015511145</v>
      </c>
      <c r="O11" s="88">
        <f>VLOOKUP($L11,'[1]Emission Rates'!$A$15:$H$31,8,FALSE)*(K11/2000)</f>
        <v>0.40126375627800009</v>
      </c>
      <c r="P11" s="87">
        <f>VLOOKUP($L11,'[1]Emission Rates'!$A$15:$H$31,3,FALSE)*(K11/2000)</f>
        <v>40.282924255533359</v>
      </c>
      <c r="Q11" s="87">
        <f>VLOOKUP($L11,'[1]Emission Rates'!$A$15:$H$31,2,FALSE)*(K11/2000)</f>
        <v>113.78745908441147</v>
      </c>
      <c r="R11" s="87">
        <f>VLOOKUP($L11,'[1]Emission Rates'!$A$15:$H$31,5,FALSE)*(K11/2000)</f>
        <v>26.836469088155813</v>
      </c>
      <c r="S11" s="88">
        <f>VLOOKUP($L11,'[1]Emission Rates'!$A$15:$H$31,7,FALSE)*(K11/2000)</f>
        <v>0.35601309513000001</v>
      </c>
      <c r="T11" s="138"/>
      <c r="U11" s="138"/>
      <c r="V11" s="138"/>
    </row>
    <row r="12" spans="1:22" x14ac:dyDescent="0.25">
      <c r="A12" s="80" t="s">
        <v>183</v>
      </c>
      <c r="B12" s="81" t="str">
        <f>IF(ISNA(VLOOKUP(A12,[1]Mark_Lookup!$A$1:$B$2953,2,FALSE)),"",VLOOKUP(A12,[1]Mark_Lookup!$A$1:$B$2953,2,FALSE))</f>
        <v>New York &amp; Greenwood Lake Railway</v>
      </c>
      <c r="C12" s="82" t="s">
        <v>35</v>
      </c>
      <c r="D12" s="83">
        <f t="shared" si="0"/>
        <v>34003</v>
      </c>
      <c r="E12" s="81" t="s">
        <v>179</v>
      </c>
      <c r="F12" s="81" t="s">
        <v>34</v>
      </c>
      <c r="G12" s="84">
        <v>4</v>
      </c>
      <c r="H12" s="84">
        <v>3.0490879999999998</v>
      </c>
      <c r="I12" s="84">
        <f>VLOOKUP(A12,'[1]Fuel Use'!$A$2:$B$740,2)</f>
        <v>3.8701429999999997</v>
      </c>
      <c r="J12" s="85">
        <f>VLOOKUP(A12,'[1]Fuel Use'!$A$2:$G$740,7)*H12/I12</f>
        <v>8278.083014666392</v>
      </c>
      <c r="K12" s="85">
        <v>2620</v>
      </c>
      <c r="L12" s="86" t="s">
        <v>180</v>
      </c>
      <c r="M12" s="87">
        <f>VLOOKUP(L12,'[1]Emission Rates'!$A$15:$H$31,4,FALSE)*(K12/2000)</f>
        <v>0.61963277622993695</v>
      </c>
      <c r="N12" s="87">
        <f>VLOOKUP($L12,'[1]Emission Rates'!$A$15:$H$31,6,FALSE)*(K12/2000)</f>
        <v>1.7590635930122347E-2</v>
      </c>
      <c r="O12" s="88">
        <f>VLOOKUP($L12,'[1]Emission Rates'!$A$15:$H$31,8,FALSE)*(K12/2000)</f>
        <v>2.7115297000000006E-4</v>
      </c>
      <c r="P12" s="87">
        <f>VLOOKUP($L12,'[1]Emission Rates'!$A$15:$H$31,3,FALSE)*(K12/2000)</f>
        <v>2.7221084339861108E-2</v>
      </c>
      <c r="Q12" s="87">
        <f>VLOOKUP($L12,'[1]Emission Rates'!$A$15:$H$31,2,FALSE)*(K12/2000)</f>
        <v>7.6891588130665323E-2</v>
      </c>
      <c r="R12" s="87">
        <f>VLOOKUP($L12,'[1]Emission Rates'!$A$15:$H$31,5,FALSE)*(K12/2000)</f>
        <v>1.8134676216620974E-2</v>
      </c>
      <c r="S12" s="88">
        <f>VLOOKUP($L12,'[1]Emission Rates'!$A$15:$H$31,7,FALSE)*(K12/2000)</f>
        <v>2.4057494999999999E-4</v>
      </c>
      <c r="T12" s="138"/>
      <c r="U12" s="138"/>
      <c r="V12" s="138"/>
    </row>
    <row r="13" spans="1:22" x14ac:dyDescent="0.25">
      <c r="A13" s="80" t="s">
        <v>184</v>
      </c>
      <c r="B13" s="81" t="str">
        <f>IF(ISNA(VLOOKUP(A13,[1]Mark_Lookup!$A$1:$B$2953,2,FALSE)),"",VLOOKUP(A13,[1]Mark_Lookup!$A$1:$B$2953,2,FALSE))</f>
        <v>New York, Susquehanna &amp; Western Railroad Company</v>
      </c>
      <c r="C13" s="82" t="s">
        <v>35</v>
      </c>
      <c r="D13" s="83">
        <f t="shared" si="0"/>
        <v>34003</v>
      </c>
      <c r="E13" s="81" t="s">
        <v>179</v>
      </c>
      <c r="F13" s="81" t="s">
        <v>34</v>
      </c>
      <c r="G13" s="84">
        <v>56</v>
      </c>
      <c r="H13" s="84">
        <v>38.909404000000002</v>
      </c>
      <c r="I13" s="84">
        <f>VLOOKUP(A13,'[1]Fuel Use'!$A$2:$B$740,2)</f>
        <v>690.83030300000007</v>
      </c>
      <c r="J13" s="85">
        <f>VLOOKUP(A13,'[1]Fuel Use'!$A$2:$G$740,7)*H13/I13</f>
        <v>105636.59571753672</v>
      </c>
      <c r="K13" s="85">
        <v>81565</v>
      </c>
      <c r="L13" s="86" t="s">
        <v>180</v>
      </c>
      <c r="M13" s="87">
        <f>VLOOKUP(L13,'[1]Emission Rates'!$A$15:$H$31,4,FALSE)*(K13/2000)</f>
        <v>19.290208928700306</v>
      </c>
      <c r="N13" s="87">
        <f>VLOOKUP($L13,'[1]Emission Rates'!$A$15:$H$31,6,FALSE)*(K13/2000)</f>
        <v>0.54762603803069809</v>
      </c>
      <c r="O13" s="88">
        <f>VLOOKUP($L13,'[1]Emission Rates'!$A$15:$H$31,8,FALSE)*(K13/2000)</f>
        <v>8.4414473275000006E-3</v>
      </c>
      <c r="P13" s="87">
        <f>VLOOKUP($L13,'[1]Emission Rates'!$A$15:$H$31,3,FALSE)*(K13/2000)</f>
        <v>0.84743807029800422</v>
      </c>
      <c r="Q13" s="87">
        <f>VLOOKUP($L13,'[1]Emission Rates'!$A$15:$H$31,2,FALSE)*(K13/2000)</f>
        <v>2.393764269418976</v>
      </c>
      <c r="R13" s="87">
        <f>VLOOKUP($L13,'[1]Emission Rates'!$A$15:$H$31,5,FALSE)*(K13/2000)</f>
        <v>0.56456292580484335</v>
      </c>
      <c r="S13" s="88">
        <f>VLOOKUP($L13,'[1]Emission Rates'!$A$15:$H$31,7,FALSE)*(K13/2000)</f>
        <v>7.4895022124999997E-3</v>
      </c>
      <c r="T13" s="138"/>
      <c r="U13" s="138"/>
      <c r="V13" s="138"/>
    </row>
    <row r="14" spans="1:22" x14ac:dyDescent="0.25">
      <c r="A14" s="80" t="s">
        <v>178</v>
      </c>
      <c r="B14" s="81" t="str">
        <f>IF(ISNA(VLOOKUP(A14,[1]Mark_Lookup!$A$1:$B$2953,2,FALSE)),"",VLOOKUP(A14,[1]Mark_Lookup!$A$1:$B$2953,2,FALSE))</f>
        <v>Conrail Shared Assets</v>
      </c>
      <c r="C14" s="82" t="s">
        <v>69</v>
      </c>
      <c r="D14" s="83">
        <f t="shared" si="0"/>
        <v>34005</v>
      </c>
      <c r="E14" s="81" t="s">
        <v>179</v>
      </c>
      <c r="F14" s="81" t="s">
        <v>116</v>
      </c>
      <c r="G14" s="84">
        <v>59</v>
      </c>
      <c r="H14" s="84">
        <v>37.609752</v>
      </c>
      <c r="I14" s="84">
        <f>VLOOKUP(A14,'[1]Fuel Use'!$A$2:$B$740,2)</f>
        <v>849.67087200000003</v>
      </c>
      <c r="J14" s="85">
        <f>VLOOKUP(A14,'[1]Fuel Use'!$A$2:$G$740,7)*H14/I14</f>
        <v>102108.12190957274</v>
      </c>
      <c r="K14" s="85">
        <v>34129</v>
      </c>
      <c r="L14" s="86" t="s">
        <v>180</v>
      </c>
      <c r="M14" s="87">
        <f>VLOOKUP(L14,'[1]Emission Rates'!$A$15:$H$31,4,FALSE)*(K14/2000)</f>
        <v>8.0715446641036319</v>
      </c>
      <c r="N14" s="87">
        <f>VLOOKUP($L14,'[1]Emission Rates'!$A$15:$H$31,6,FALSE)*(K14/2000)</f>
        <v>0.22914153193097156</v>
      </c>
      <c r="O14" s="88">
        <f>VLOOKUP($L14,'[1]Emission Rates'!$A$15:$H$31,8,FALSE)*(K14/2000)</f>
        <v>3.5321296615000003E-3</v>
      </c>
      <c r="P14" s="87">
        <f>VLOOKUP($L14,'[1]Emission Rates'!$A$15:$H$31,3,FALSE)*(K14/2000)</f>
        <v>0.35459098757065632</v>
      </c>
      <c r="Q14" s="87">
        <f>VLOOKUP($L14,'[1]Emission Rates'!$A$15:$H$31,2,FALSE)*(K14/2000)</f>
        <v>1.0016156531723193</v>
      </c>
      <c r="R14" s="87">
        <f>VLOOKUP($L14,'[1]Emission Rates'!$A$15:$H$31,5,FALSE)*(K14/2000)</f>
        <v>0.23622838343399125</v>
      </c>
      <c r="S14" s="88">
        <f>VLOOKUP($L14,'[1]Emission Rates'!$A$15:$H$31,7,FALSE)*(K14/2000)</f>
        <v>3.1338101024999997E-3</v>
      </c>
      <c r="T14" s="138"/>
      <c r="U14" s="138"/>
      <c r="V14" s="138"/>
    </row>
    <row r="15" spans="1:22" x14ac:dyDescent="0.25">
      <c r="A15" s="80" t="s">
        <v>185</v>
      </c>
      <c r="B15" s="81" t="str">
        <f>IF(ISNA(VLOOKUP(A15,[1]Mark_Lookup!$A$1:$B$2953,2,FALSE)),"",VLOOKUP(A15,[1]Mark_Lookup!$A$1:$B$2953,2,FALSE))</f>
        <v>Hainesport Industrial Railroad LLC</v>
      </c>
      <c r="C15" s="82" t="s">
        <v>69</v>
      </c>
      <c r="D15" s="83">
        <f t="shared" si="0"/>
        <v>34005</v>
      </c>
      <c r="E15" s="81" t="s">
        <v>179</v>
      </c>
      <c r="F15" s="81" t="s">
        <v>116</v>
      </c>
      <c r="G15" s="84">
        <v>3</v>
      </c>
      <c r="H15" s="84">
        <v>0.39306799999999997</v>
      </c>
      <c r="I15" s="84">
        <f>VLOOKUP(A15,'[1]Fuel Use'!$A$2:$B$740,2)</f>
        <v>0.39306799999999997</v>
      </c>
      <c r="J15" s="85">
        <f>VLOOKUP(A15,'[1]Fuel Use'!$A$2:$G$740,7)*H15/I15</f>
        <v>1067.155009763211</v>
      </c>
      <c r="K15" s="85">
        <v>10750</v>
      </c>
      <c r="L15" s="86" t="s">
        <v>180</v>
      </c>
      <c r="M15" s="87">
        <f>VLOOKUP(L15,'[1]Emission Rates'!$A$15:$H$31,4,FALSE)*(K15/2000)</f>
        <v>2.5423863910197793</v>
      </c>
      <c r="N15" s="87">
        <f>VLOOKUP($L15,'[1]Emission Rates'!$A$15:$H$31,6,FALSE)*(K15/2000)</f>
        <v>7.2175319178937103E-2</v>
      </c>
      <c r="O15" s="88">
        <f>VLOOKUP($L15,'[1]Emission Rates'!$A$15:$H$31,8,FALSE)*(K15/2000)</f>
        <v>1.1125551250000002E-3</v>
      </c>
      <c r="P15" s="87">
        <f>VLOOKUP($L15,'[1]Emission Rates'!$A$15:$H$31,3,FALSE)*(K15/2000)</f>
        <v>0.11168956360820874</v>
      </c>
      <c r="Q15" s="87">
        <f>VLOOKUP($L15,'[1]Emission Rates'!$A$15:$H$31,2,FALSE)*(K15/2000)</f>
        <v>0.31549029481093593</v>
      </c>
      <c r="R15" s="87">
        <f>VLOOKUP($L15,'[1]Emission Rates'!$A$15:$H$31,5,FALSE)*(K15/2000)</f>
        <v>7.4407545545295967E-2</v>
      </c>
      <c r="S15" s="88">
        <f>VLOOKUP($L15,'[1]Emission Rates'!$A$15:$H$31,7,FALSE)*(K15/2000)</f>
        <v>9.8709187500000003E-4</v>
      </c>
      <c r="T15" s="138"/>
      <c r="U15" s="138"/>
      <c r="V15" s="138"/>
    </row>
    <row r="16" spans="1:22" x14ac:dyDescent="0.25">
      <c r="A16" s="80" t="s">
        <v>181</v>
      </c>
      <c r="B16" s="81" t="str">
        <f>IF(ISNA(VLOOKUP(A16,[1]Mark_Lookup!$A$1:$B$2953,2,FALSE)),"",VLOOKUP(A16,[1]Mark_Lookup!$A$1:$B$2953,2,FALSE))</f>
        <v>N. J. Dept. Of Transportation</v>
      </c>
      <c r="C16" s="82" t="s">
        <v>69</v>
      </c>
      <c r="D16" s="83">
        <f t="shared" si="0"/>
        <v>34005</v>
      </c>
      <c r="E16" s="81" t="s">
        <v>179</v>
      </c>
      <c r="F16" s="81" t="s">
        <v>116</v>
      </c>
      <c r="G16" s="84">
        <v>40</v>
      </c>
      <c r="H16" s="84">
        <v>20.669246999999999</v>
      </c>
      <c r="I16" s="84">
        <f>VLOOKUP(A16,'[1]Fuel Use'!$A$2:$B$740,2)</f>
        <v>433.02676399999996</v>
      </c>
      <c r="J16" s="85">
        <f>VLOOKUP(A16,'[1]Fuel Use'!$A$2:$G$740,7)*H16/I16</f>
        <v>56115.711490335561</v>
      </c>
      <c r="K16" s="85">
        <v>0</v>
      </c>
      <c r="L16" s="86" t="s">
        <v>180</v>
      </c>
      <c r="M16" s="87">
        <f>VLOOKUP(L16,'[1]Emission Rates'!$A$15:$H$31,4,FALSE)*(K16/2000)</f>
        <v>0</v>
      </c>
      <c r="N16" s="87">
        <f>VLOOKUP($L16,'[1]Emission Rates'!$A$15:$H$31,6,FALSE)*(K16/2000)</f>
        <v>0</v>
      </c>
      <c r="O16" s="88">
        <f>VLOOKUP($L16,'[1]Emission Rates'!$A$15:$H$31,8,FALSE)*(K16/2000)</f>
        <v>0</v>
      </c>
      <c r="P16" s="87">
        <f>VLOOKUP($L16,'[1]Emission Rates'!$A$15:$H$31,3,FALSE)*(K16/2000)</f>
        <v>0</v>
      </c>
      <c r="Q16" s="87">
        <f>VLOOKUP($L16,'[1]Emission Rates'!$A$15:$H$31,2,FALSE)*(K16/2000)</f>
        <v>0</v>
      </c>
      <c r="R16" s="87">
        <f>VLOOKUP($L16,'[1]Emission Rates'!$A$15:$H$31,5,FALSE)*(K16/2000)</f>
        <v>0</v>
      </c>
      <c r="S16" s="88">
        <f>VLOOKUP($L16,'[1]Emission Rates'!$A$15:$H$31,7,FALSE)*(K16/2000)</f>
        <v>0</v>
      </c>
      <c r="T16" s="138"/>
      <c r="U16" s="138"/>
      <c r="V16" s="138"/>
    </row>
    <row r="17" spans="1:19" x14ac:dyDescent="0.25">
      <c r="A17" s="80" t="s">
        <v>178</v>
      </c>
      <c r="B17" s="81" t="str">
        <f>IF(ISNA(VLOOKUP(A17,[1]Mark_Lookup!$A$1:$B$2953,2,FALSE)),"",VLOOKUP(A17,[1]Mark_Lookup!$A$1:$B$2953,2,FALSE))</f>
        <v>Conrail Shared Assets</v>
      </c>
      <c r="C17" s="82" t="s">
        <v>71</v>
      </c>
      <c r="D17" s="83">
        <f t="shared" si="0"/>
        <v>34007</v>
      </c>
      <c r="E17" s="81" t="s">
        <v>179</v>
      </c>
      <c r="F17" s="81" t="s">
        <v>117</v>
      </c>
      <c r="G17" s="84">
        <v>123</v>
      </c>
      <c r="H17" s="84">
        <v>76.825517000000005</v>
      </c>
      <c r="I17" s="84">
        <f>VLOOKUP(A17,'[1]Fuel Use'!$A$2:$B$740,2)</f>
        <v>849.67087200000003</v>
      </c>
      <c r="J17" s="85">
        <f>VLOOKUP(A17,'[1]Fuel Use'!$A$2:$G$740,7)*H17/I17</f>
        <v>208576.46856065295</v>
      </c>
      <c r="K17" s="85">
        <v>138204</v>
      </c>
      <c r="L17" s="86" t="s">
        <v>180</v>
      </c>
      <c r="M17" s="87">
        <f>VLOOKUP(L17,'[1]Emission Rates'!$A$15:$H$31,4,FALSE)*(K17/2000)</f>
        <v>32.685392445069546</v>
      </c>
      <c r="N17" s="87">
        <f>VLOOKUP($L17,'[1]Emission Rates'!$A$15:$H$31,6,FALSE)*(K17/2000)</f>
        <v>0.9278993313307744</v>
      </c>
      <c r="O17" s="88">
        <f>VLOOKUP($L17,'[1]Emission Rates'!$A$15:$H$31,8,FALSE)*(K17/2000)</f>
        <v>1.4303215674000003E-2</v>
      </c>
      <c r="P17" s="87">
        <f>VLOOKUP($L17,'[1]Emission Rates'!$A$15:$H$31,3,FALSE)*(K17/2000)</f>
        <v>1.4359018092008262</v>
      </c>
      <c r="Q17" s="87">
        <f>VLOOKUP($L17,'[1]Emission Rates'!$A$15:$H$31,2,FALSE)*(K17/2000)</f>
        <v>4.0560019259581948</v>
      </c>
      <c r="R17" s="87">
        <f>VLOOKUP($L17,'[1]Emission Rates'!$A$15:$H$31,5,FALSE)*(K17/2000)</f>
        <v>0.9565972487946125</v>
      </c>
      <c r="S17" s="88">
        <f>VLOOKUP($L17,'[1]Emission Rates'!$A$15:$H$31,7,FALSE)*(K17/2000)</f>
        <v>1.269023679E-2</v>
      </c>
    </row>
    <row r="18" spans="1:19" x14ac:dyDescent="0.25">
      <c r="A18" s="80" t="s">
        <v>181</v>
      </c>
      <c r="B18" s="81" t="str">
        <f>IF(ISNA(VLOOKUP(A18,[1]Mark_Lookup!$A$1:$B$2953,2,FALSE)),"",VLOOKUP(A18,[1]Mark_Lookup!$A$1:$B$2953,2,FALSE))</f>
        <v>N. J. Dept. Of Transportation</v>
      </c>
      <c r="C18" s="82" t="s">
        <v>71</v>
      </c>
      <c r="D18" s="83">
        <f t="shared" si="0"/>
        <v>34007</v>
      </c>
      <c r="E18" s="81" t="s">
        <v>179</v>
      </c>
      <c r="F18" s="81" t="s">
        <v>117</v>
      </c>
      <c r="G18" s="84">
        <v>30</v>
      </c>
      <c r="H18" s="84">
        <v>31.565829000000001</v>
      </c>
      <c r="I18" s="84">
        <f>VLOOKUP(A18,'[1]Fuel Use'!$A$2:$B$740,2)</f>
        <v>433.02676399999996</v>
      </c>
      <c r="J18" s="85">
        <f>VLOOKUP(A18,'[1]Fuel Use'!$A$2:$G$740,7)*H18/I18</f>
        <v>85699.249378425244</v>
      </c>
      <c r="K18" s="85">
        <v>512465</v>
      </c>
      <c r="L18" s="86" t="s">
        <v>180</v>
      </c>
      <c r="M18" s="87">
        <f>VLOOKUP(L18,'[1]Emission Rates'!$A$15:$H$31,4,FALSE)*(K18/2000)</f>
        <v>121.19851552315825</v>
      </c>
      <c r="N18" s="87">
        <f>VLOOKUP($L18,'[1]Emission Rates'!$A$15:$H$31,6,FALSE)*(K18/2000)</f>
        <v>3.4406813900496753</v>
      </c>
      <c r="O18" s="88">
        <f>VLOOKUP($L18,'[1]Emission Rates'!$A$15:$H$31,8,FALSE)*(K18/2000)</f>
        <v>5.3036796477500009E-2</v>
      </c>
      <c r="P18" s="87">
        <f>VLOOKUP($L18,'[1]Emission Rates'!$A$15:$H$31,3,FALSE)*(K18/2000)</f>
        <v>5.3243713687889018</v>
      </c>
      <c r="Q18" s="87">
        <f>VLOOKUP($L18,'[1]Emission Rates'!$A$15:$H$31,2,FALSE)*(K18/2000)</f>
        <v>15.03978920281733</v>
      </c>
      <c r="R18" s="87">
        <f>VLOOKUP($L18,'[1]Emission Rates'!$A$15:$H$31,5,FALSE)*(K18/2000)</f>
        <v>3.5470942165460562</v>
      </c>
      <c r="S18" s="88">
        <f>VLOOKUP($L18,'[1]Emission Rates'!$A$15:$H$31,7,FALSE)*(K18/2000)</f>
        <v>4.7055817462500003E-2</v>
      </c>
    </row>
    <row r="19" spans="1:19" x14ac:dyDescent="0.25">
      <c r="A19" s="80" t="s">
        <v>186</v>
      </c>
      <c r="B19" s="81" t="str">
        <f>IF(ISNA(VLOOKUP(A19,[1]Mark_Lookup!$A$1:$B$2953,2,FALSE)),"",VLOOKUP(A19,[1]Mark_Lookup!$A$1:$B$2953,2,FALSE))</f>
        <v/>
      </c>
      <c r="C19" s="82" t="s">
        <v>71</v>
      </c>
      <c r="D19" s="83">
        <f t="shared" si="0"/>
        <v>34007</v>
      </c>
      <c r="E19" s="81" t="s">
        <v>179</v>
      </c>
      <c r="F19" s="81" t="s">
        <v>117</v>
      </c>
      <c r="G19" s="84">
        <v>2</v>
      </c>
      <c r="H19" s="84">
        <v>4.2765329999999997</v>
      </c>
      <c r="I19" s="84">
        <f>VLOOKUP(A19,'[1]Fuel Use'!$A$2:$B$740,2)</f>
        <v>4.2765329999999997</v>
      </c>
      <c r="J19" s="85">
        <f>VLOOKUP(A19,'[1]Fuel Use'!$A$2:$G$740,7)*H19/I19</f>
        <v>11610.519338556418</v>
      </c>
      <c r="K19" s="85">
        <v>11611</v>
      </c>
      <c r="L19" s="86" t="s">
        <v>180</v>
      </c>
      <c r="M19" s="87">
        <f>VLOOKUP(L19,'[1]Emission Rates'!$A$15:$H$31,4,FALSE)*(K19/2000)</f>
        <v>2.7460138033609915</v>
      </c>
      <c r="N19" s="87">
        <f>VLOOKUP($L19,'[1]Emission Rates'!$A$15:$H$31,6,FALSE)*(K19/2000)</f>
        <v>7.7956058696431518E-2</v>
      </c>
      <c r="O19" s="88">
        <f>VLOOKUP($L19,'[1]Emission Rates'!$A$15:$H$31,8,FALSE)*(K19/2000)</f>
        <v>1.2016630285000003E-3</v>
      </c>
      <c r="P19" s="87">
        <f>VLOOKUP($L19,'[1]Emission Rates'!$A$15:$H$31,3,FALSE)*(K19/2000)</f>
        <v>0.12063511842371272</v>
      </c>
      <c r="Q19" s="87">
        <f>VLOOKUP($L19,'[1]Emission Rates'!$A$15:$H$31,2,FALSE)*(K19/2000)</f>
        <v>0.34075886633021185</v>
      </c>
      <c r="R19" s="87">
        <f>VLOOKUP($L19,'[1]Emission Rates'!$A$15:$H$31,5,FALSE)*(K19/2000)</f>
        <v>8.0367070821063397E-2</v>
      </c>
      <c r="S19" s="88">
        <f>VLOOKUP($L19,'[1]Emission Rates'!$A$15:$H$31,7,FALSE)*(K19/2000)</f>
        <v>1.0661510475E-3</v>
      </c>
    </row>
    <row r="20" spans="1:19" x14ac:dyDescent="0.25">
      <c r="A20" s="80" t="s">
        <v>187</v>
      </c>
      <c r="B20" s="81" t="str">
        <f>IF(ISNA(VLOOKUP(A20,[1]Mark_Lookup!$A$1:$B$2953,2,FALSE)),"",VLOOKUP(A20,[1]Mark_Lookup!$A$1:$B$2953,2,FALSE))</f>
        <v>Southeastern Pennsylvania Transportation Authority</v>
      </c>
      <c r="C20" s="82" t="s">
        <v>71</v>
      </c>
      <c r="D20" s="83">
        <f t="shared" si="0"/>
        <v>34007</v>
      </c>
      <c r="E20" s="81" t="s">
        <v>179</v>
      </c>
      <c r="F20" s="81" t="s">
        <v>117</v>
      </c>
      <c r="G20" s="84">
        <v>2</v>
      </c>
      <c r="H20" s="84">
        <v>7.5407209999999996</v>
      </c>
      <c r="I20" s="84">
        <f>VLOOKUP(A20,'[1]Fuel Use'!$A$2:$B$740,2)</f>
        <v>258.205375</v>
      </c>
      <c r="J20" s="85">
        <f>VLOOKUP(A20,'[1]Fuel Use'!$A$2:$G$740,7)*H20/I20</f>
        <v>0</v>
      </c>
      <c r="K20" s="89">
        <v>0</v>
      </c>
      <c r="L20" s="86" t="s">
        <v>180</v>
      </c>
      <c r="M20" s="87">
        <f>VLOOKUP(L20,'[1]Emission Rates'!$A$15:$H$31,4,FALSE)*(K20/2000)</f>
        <v>0</v>
      </c>
      <c r="N20" s="87">
        <f>VLOOKUP($L20,'[1]Emission Rates'!$A$15:$H$31,6,FALSE)*(K20/2000)</f>
        <v>0</v>
      </c>
      <c r="O20" s="88">
        <f>VLOOKUP($L20,'[1]Emission Rates'!$A$15:$H$31,8,FALSE)*(K20/2000)</f>
        <v>0</v>
      </c>
      <c r="P20" s="87">
        <f>VLOOKUP($L20,'[1]Emission Rates'!$A$15:$H$31,3,FALSE)*(K20/2000)</f>
        <v>0</v>
      </c>
      <c r="Q20" s="87">
        <f>VLOOKUP($L20,'[1]Emission Rates'!$A$15:$H$31,2,FALSE)*(K20/2000)</f>
        <v>0</v>
      </c>
      <c r="R20" s="87">
        <f>VLOOKUP($L20,'[1]Emission Rates'!$A$15:$H$31,5,FALSE)*(K20/2000)</f>
        <v>0</v>
      </c>
      <c r="S20" s="88">
        <f>VLOOKUP($L20,'[1]Emission Rates'!$A$15:$H$31,7,FALSE)*(K20/2000)</f>
        <v>0</v>
      </c>
    </row>
    <row r="21" spans="1:19" x14ac:dyDescent="0.25">
      <c r="A21" s="80" t="s">
        <v>182</v>
      </c>
      <c r="B21" s="81" t="str">
        <f>IF(ISNA(VLOOKUP(A21,[1]Mark_Lookup!$A$1:$B$2953,2,FALSE)),"",VLOOKUP(A21,[1]Mark_Lookup!$A$1:$B$2953,2,FALSE))</f>
        <v>SOUTHERN RAILWAY OF NEW JERSEY</v>
      </c>
      <c r="C21" s="82" t="s">
        <v>71</v>
      </c>
      <c r="D21" s="83">
        <f t="shared" si="0"/>
        <v>34007</v>
      </c>
      <c r="E21" s="81" t="s">
        <v>179</v>
      </c>
      <c r="F21" s="81" t="s">
        <v>117</v>
      </c>
      <c r="G21" s="84">
        <v>12</v>
      </c>
      <c r="H21" s="84">
        <v>6.385338</v>
      </c>
      <c r="I21" s="84">
        <f>VLOOKUP(A21,'[1]Fuel Use'!$A$2:$B$740,2)</f>
        <v>63.690352000000004</v>
      </c>
      <c r="J21" s="85">
        <f>VLOOKUP(A21,'[1]Fuel Use'!$A$2:$G$740,7)*H21/I21</f>
        <v>17335.792879937828</v>
      </c>
      <c r="K21" s="85">
        <v>675</v>
      </c>
      <c r="L21" s="86" t="s">
        <v>180</v>
      </c>
      <c r="M21" s="87">
        <f>VLOOKUP(L21,'[1]Emission Rates'!$A$15:$H$31,4,FALSE)*(K21/2000)</f>
        <v>0.15963821525007918</v>
      </c>
      <c r="N21" s="87">
        <f>VLOOKUP($L21,'[1]Emission Rates'!$A$15:$H$31,6,FALSE)*(K21/2000)</f>
        <v>4.5319386461193075E-3</v>
      </c>
      <c r="O21" s="88">
        <f>VLOOKUP($L21,'[1]Emission Rates'!$A$15:$H$31,8,FALSE)*(K21/2000)</f>
        <v>6.9858112500000019E-5</v>
      </c>
      <c r="P21" s="87">
        <f>VLOOKUP($L21,'[1]Emission Rates'!$A$15:$H$31,3,FALSE)*(K21/2000)</f>
        <v>7.0130656219107813E-3</v>
      </c>
      <c r="Q21" s="87">
        <f>VLOOKUP($L21,'[1]Emission Rates'!$A$15:$H$31,2,FALSE)*(K21/2000)</f>
        <v>1.9809855720686678E-2</v>
      </c>
      <c r="R21" s="87">
        <f>VLOOKUP($L21,'[1]Emission Rates'!$A$15:$H$31,5,FALSE)*(K21/2000)</f>
        <v>4.6721016970302127E-3</v>
      </c>
      <c r="S21" s="88">
        <f>VLOOKUP($L21,'[1]Emission Rates'!$A$15:$H$31,7,FALSE)*(K21/2000)</f>
        <v>6.1980187499999996E-5</v>
      </c>
    </row>
    <row r="22" spans="1:19" x14ac:dyDescent="0.25">
      <c r="A22" s="80" t="s">
        <v>188</v>
      </c>
      <c r="B22" s="81" t="str">
        <f>IF(ISNA(VLOOKUP(A22,[1]Mark_Lookup!$A$1:$B$2953,2,FALSE)),"",VLOOKUP(A22,[1]Mark_Lookup!$A$1:$B$2953,2,FALSE))</f>
        <v>Cape May Seashore Lines</v>
      </c>
      <c r="C22" s="82" t="s">
        <v>73</v>
      </c>
      <c r="D22" s="83">
        <f t="shared" si="0"/>
        <v>34009</v>
      </c>
      <c r="E22" s="81" t="s">
        <v>179</v>
      </c>
      <c r="F22" s="81" t="s">
        <v>118</v>
      </c>
      <c r="G22" s="84">
        <v>14</v>
      </c>
      <c r="H22" s="84">
        <v>27.012267999999999</v>
      </c>
      <c r="I22" s="84">
        <f>VLOOKUP(A22,'[1]Fuel Use'!$A$2:$B$740,2)</f>
        <v>27.012267999999999</v>
      </c>
      <c r="J22" s="85">
        <f>VLOOKUP(A22,'[1]Fuel Use'!$A$2:$G$740,7)*H22/I22</f>
        <v>73336.6163647676</v>
      </c>
      <c r="K22" s="85">
        <v>7600</v>
      </c>
      <c r="L22" s="86" t="s">
        <v>180</v>
      </c>
      <c r="M22" s="87">
        <f>VLOOKUP(L22,'[1]Emission Rates'!$A$15:$H$31,4,FALSE)*(K22/2000)</f>
        <v>1.7974080531860763</v>
      </c>
      <c r="N22" s="87">
        <f>VLOOKUP($L22,'[1]Emission Rates'!$A$15:$H$31,6,FALSE)*(K22/2000)</f>
        <v>5.1026272163713672E-2</v>
      </c>
      <c r="O22" s="88">
        <f>VLOOKUP($L22,'[1]Emission Rates'!$A$15:$H$31,8,FALSE)*(K22/2000)</f>
        <v>7.8655060000000011E-4</v>
      </c>
      <c r="P22" s="87">
        <f>VLOOKUP($L22,'[1]Emission Rates'!$A$15:$H$31,3,FALSE)*(K22/2000)</f>
        <v>7.8961924039291753E-2</v>
      </c>
      <c r="Q22" s="87">
        <f>VLOOKUP($L22,'[1]Emission Rates'!$A$15:$H$31,2,FALSE)*(K22/2000)</f>
        <v>0.22304430144773146</v>
      </c>
      <c r="R22" s="87">
        <f>VLOOKUP($L22,'[1]Emission Rates'!$A$15:$H$31,5,FALSE)*(K22/2000)</f>
        <v>5.2604404292488312E-2</v>
      </c>
      <c r="S22" s="88">
        <f>VLOOKUP($L22,'[1]Emission Rates'!$A$15:$H$31,7,FALSE)*(K22/2000)</f>
        <v>6.9785099999999998E-4</v>
      </c>
    </row>
    <row r="23" spans="1:19" x14ac:dyDescent="0.25">
      <c r="A23" s="80" t="s">
        <v>178</v>
      </c>
      <c r="B23" s="81" t="str">
        <f>IF(ISNA(VLOOKUP(A23,[1]Mark_Lookup!$A$1:$B$2953,2,FALSE)),"",VLOOKUP(A23,[1]Mark_Lookup!$A$1:$B$2953,2,FALSE))</f>
        <v>Conrail Shared Assets</v>
      </c>
      <c r="C23" s="82" t="s">
        <v>73</v>
      </c>
      <c r="D23" s="83">
        <f t="shared" si="0"/>
        <v>34009</v>
      </c>
      <c r="E23" s="81" t="s">
        <v>179</v>
      </c>
      <c r="F23" s="81" t="s">
        <v>118</v>
      </c>
      <c r="G23" s="84">
        <v>5</v>
      </c>
      <c r="H23" s="84">
        <v>10.716996</v>
      </c>
      <c r="I23" s="84">
        <f>VLOOKUP(A23,'[1]Fuel Use'!$A$2:$B$740,2)</f>
        <v>849.67087200000003</v>
      </c>
      <c r="J23" s="85">
        <f>VLOOKUP(A23,'[1]Fuel Use'!$A$2:$G$740,7)*H23/I23</f>
        <v>29095.973142083029</v>
      </c>
      <c r="K23" s="85">
        <v>8826</v>
      </c>
      <c r="L23" s="86" t="s">
        <v>180</v>
      </c>
      <c r="M23" s="87">
        <f>VLOOKUP(L23,'[1]Emission Rates'!$A$15:$H$31,4,FALSE)*(K23/2000)</f>
        <v>2.0873583522921462</v>
      </c>
      <c r="N23" s="87">
        <f>VLOOKUP($L23,'[1]Emission Rates'!$A$15:$H$31,6,FALSE)*(K23/2000)</f>
        <v>5.9257615541702231E-2</v>
      </c>
      <c r="O23" s="88">
        <f>VLOOKUP($L23,'[1]Emission Rates'!$A$15:$H$31,8,FALSE)*(K23/2000)</f>
        <v>9.1343363100000014E-4</v>
      </c>
      <c r="P23" s="87">
        <f>VLOOKUP($L23,'[1]Emission Rates'!$A$15:$H$31,3,FALSE)*(K23/2000)</f>
        <v>9.1699729154051196E-2</v>
      </c>
      <c r="Q23" s="87">
        <f>VLOOKUP($L23,'[1]Emission Rates'!$A$15:$H$31,2,FALSE)*(K23/2000)</f>
        <v>0.25902486902337868</v>
      </c>
      <c r="R23" s="87">
        <f>VLOOKUP($L23,'[1]Emission Rates'!$A$15:$H$31,5,FALSE)*(K23/2000)</f>
        <v>6.1090325300723933E-2</v>
      </c>
      <c r="S23" s="88">
        <f>VLOOKUP($L23,'[1]Emission Rates'!$A$15:$H$31,7,FALSE)*(K23/2000)</f>
        <v>8.1042538500000001E-4</v>
      </c>
    </row>
    <row r="24" spans="1:19" x14ac:dyDescent="0.25">
      <c r="A24" s="80" t="s">
        <v>178</v>
      </c>
      <c r="B24" s="81" t="str">
        <f>IF(ISNA(VLOOKUP(A24,[1]Mark_Lookup!$A$1:$B$2953,2,FALSE)),"",VLOOKUP(A24,[1]Mark_Lookup!$A$1:$B$2953,2,FALSE))</f>
        <v>Conrail Shared Assets</v>
      </c>
      <c r="C24" s="82" t="s">
        <v>75</v>
      </c>
      <c r="D24" s="83">
        <f t="shared" si="0"/>
        <v>34011</v>
      </c>
      <c r="E24" s="81" t="s">
        <v>179</v>
      </c>
      <c r="F24" s="81" t="s">
        <v>119</v>
      </c>
      <c r="G24" s="84">
        <v>57</v>
      </c>
      <c r="H24" s="84">
        <v>46.448528000000003</v>
      </c>
      <c r="I24" s="84">
        <f>VLOOKUP(A24,'[1]Fuel Use'!$A$2:$B$740,2)</f>
        <v>849.67087200000003</v>
      </c>
      <c r="J24" s="85">
        <f>VLOOKUP(A24,'[1]Fuel Use'!$A$2:$G$740,7)*H24/I24</f>
        <v>126104.84534820127</v>
      </c>
      <c r="K24" s="85">
        <v>32090</v>
      </c>
      <c r="L24" s="86" t="s">
        <v>180</v>
      </c>
      <c r="M24" s="87">
        <f>VLOOKUP(L24,'[1]Emission Rates'!$A$15:$H$31,4,FALSE)*(K24/2000)</f>
        <v>7.5893190035185789</v>
      </c>
      <c r="N24" s="87">
        <f>VLOOKUP($L24,'[1]Emission Rates'!$A$15:$H$31,6,FALSE)*(K24/2000)</f>
        <v>0.21545172022810158</v>
      </c>
      <c r="O24" s="88">
        <f>VLOOKUP($L24,'[1]Emission Rates'!$A$15:$H$31,8,FALSE)*(K24/2000)</f>
        <v>3.3211064150000008E-3</v>
      </c>
      <c r="P24" s="87">
        <f>VLOOKUP($L24,'[1]Emission Rates'!$A$15:$H$31,3,FALSE)*(K24/2000)</f>
        <v>0.33340633452906221</v>
      </c>
      <c r="Q24" s="87">
        <f>VLOOKUP($L24,'[1]Emission Rates'!$A$15:$H$31,2,FALSE)*(K24/2000)</f>
        <v>0.94177521492864524</v>
      </c>
      <c r="R24" s="87">
        <f>VLOOKUP($L24,'[1]Emission Rates'!$A$15:$H$31,5,FALSE)*(K24/2000)</f>
        <v>0.22211517549288817</v>
      </c>
      <c r="S24" s="88">
        <f>VLOOKUP($L24,'[1]Emission Rates'!$A$15:$H$31,7,FALSE)*(K24/2000)</f>
        <v>2.9465840250000003E-3</v>
      </c>
    </row>
    <row r="25" spans="1:19" x14ac:dyDescent="0.25">
      <c r="A25" s="80" t="s">
        <v>182</v>
      </c>
      <c r="B25" s="81" t="str">
        <f>IF(ISNA(VLOOKUP(A25,[1]Mark_Lookup!$A$1:$B$2953,2,FALSE)),"",VLOOKUP(A25,[1]Mark_Lookup!$A$1:$B$2953,2,FALSE))</f>
        <v>SOUTHERN RAILWAY OF NEW JERSEY</v>
      </c>
      <c r="C25" s="82" t="s">
        <v>75</v>
      </c>
      <c r="D25" s="83">
        <f t="shared" si="0"/>
        <v>34011</v>
      </c>
      <c r="E25" s="81" t="s">
        <v>179</v>
      </c>
      <c r="F25" s="81" t="s">
        <v>119</v>
      </c>
      <c r="G25" s="84">
        <v>4</v>
      </c>
      <c r="H25" s="84">
        <v>1.248972</v>
      </c>
      <c r="I25" s="84">
        <f>VLOOKUP(A25,'[1]Fuel Use'!$A$2:$B$740,2)</f>
        <v>63.690352000000004</v>
      </c>
      <c r="J25" s="85">
        <f>VLOOKUP(A25,'[1]Fuel Use'!$A$2:$G$740,7)*H25/I25</f>
        <v>3390.8807810709013</v>
      </c>
      <c r="K25" s="85">
        <v>0</v>
      </c>
      <c r="L25" s="86" t="s">
        <v>180</v>
      </c>
      <c r="M25" s="87">
        <f>VLOOKUP(L25,'[1]Emission Rates'!$A$15:$H$31,4,FALSE)*(K25/2000)</f>
        <v>0</v>
      </c>
      <c r="N25" s="87">
        <f>VLOOKUP($L25,'[1]Emission Rates'!$A$15:$H$31,6,FALSE)*(K25/2000)</f>
        <v>0</v>
      </c>
      <c r="O25" s="88">
        <f>VLOOKUP($L25,'[1]Emission Rates'!$A$15:$H$31,8,FALSE)*(K25/2000)</f>
        <v>0</v>
      </c>
      <c r="P25" s="87">
        <f>VLOOKUP($L25,'[1]Emission Rates'!$A$15:$H$31,3,FALSE)*(K25/2000)</f>
        <v>0</v>
      </c>
      <c r="Q25" s="87">
        <f>VLOOKUP($L25,'[1]Emission Rates'!$A$15:$H$31,2,FALSE)*(K25/2000)</f>
        <v>0</v>
      </c>
      <c r="R25" s="87">
        <f>VLOOKUP($L25,'[1]Emission Rates'!$A$15:$H$31,5,FALSE)*(K25/2000)</f>
        <v>0</v>
      </c>
      <c r="S25" s="88">
        <f>VLOOKUP($L25,'[1]Emission Rates'!$A$15:$H$31,7,FALSE)*(K25/2000)</f>
        <v>0</v>
      </c>
    </row>
    <row r="26" spans="1:19" x14ac:dyDescent="0.25">
      <c r="A26" s="80" t="s">
        <v>189</v>
      </c>
      <c r="B26" s="81" t="str">
        <f>IF(ISNA(VLOOKUP(A26,[1]Mark_Lookup!$A$1:$B$2953,2,FALSE)),"",VLOOKUP(A26,[1]Mark_Lookup!$A$1:$B$2953,2,FALSE))</f>
        <v>Winchester &amp; Western Railroad Company</v>
      </c>
      <c r="C26" s="82" t="s">
        <v>75</v>
      </c>
      <c r="D26" s="83">
        <f t="shared" si="0"/>
        <v>34011</v>
      </c>
      <c r="E26" s="81" t="s">
        <v>179</v>
      </c>
      <c r="F26" s="81" t="s">
        <v>119</v>
      </c>
      <c r="G26" s="84">
        <v>60</v>
      </c>
      <c r="H26" s="84">
        <v>48.060986999999997</v>
      </c>
      <c r="I26" s="84">
        <f>VLOOKUP(A26,'[1]Fuel Use'!$A$2:$B$740,2)</f>
        <v>117.308396</v>
      </c>
      <c r="J26" s="85">
        <f>VLOOKUP(A26,'[1]Fuel Use'!$A$2:$G$740,7)*H26/I26</f>
        <v>130482.57057612056</v>
      </c>
      <c r="K26" s="85">
        <v>162857</v>
      </c>
      <c r="L26" s="86" t="s">
        <v>180</v>
      </c>
      <c r="M26" s="87">
        <f>VLOOKUP(L26,'[1]Emission Rates'!$A$15:$H$31,4,FALSE)*(K26/2000)</f>
        <v>38.515853068121693</v>
      </c>
      <c r="N26" s="87">
        <f>VLOOKUP($L26,'[1]Emission Rates'!$A$15:$H$31,6,FALSE)*(K26/2000)</f>
        <v>1.0934191586534103</v>
      </c>
      <c r="O26" s="88">
        <f>VLOOKUP($L26,'[1]Emission Rates'!$A$15:$H$31,8,FALSE)*(K26/2000)</f>
        <v>1.6854640929500002E-2</v>
      </c>
      <c r="P26" s="87">
        <f>VLOOKUP($L26,'[1]Emission Rates'!$A$15:$H$31,3,FALSE)*(K26/2000)</f>
        <v>1.6920397451667022</v>
      </c>
      <c r="Q26" s="87">
        <f>VLOOKUP($L26,'[1]Emission Rates'!$A$15:$H$31,2,FALSE)*(K26/2000)</f>
        <v>4.7795165527464745</v>
      </c>
      <c r="R26" s="87">
        <f>VLOOKUP($L26,'[1]Emission Rates'!$A$15:$H$31,5,FALSE)*(K26/2000)</f>
        <v>1.1272362460344434</v>
      </c>
      <c r="S26" s="88">
        <f>VLOOKUP($L26,'[1]Emission Rates'!$A$15:$H$31,7,FALSE)*(K26/2000)</f>
        <v>1.4953936882499999E-2</v>
      </c>
    </row>
    <row r="27" spans="1:19" x14ac:dyDescent="0.25">
      <c r="A27" s="80" t="s">
        <v>178</v>
      </c>
      <c r="B27" s="81" t="str">
        <f>IF(ISNA(VLOOKUP(A27,[1]Mark_Lookup!$A$1:$B$2953,2,FALSE)),"",VLOOKUP(A27,[1]Mark_Lookup!$A$1:$B$2953,2,FALSE))</f>
        <v>Conrail Shared Assets</v>
      </c>
      <c r="C27" s="82" t="s">
        <v>37</v>
      </c>
      <c r="D27" s="83">
        <f t="shared" si="0"/>
        <v>34013</v>
      </c>
      <c r="E27" s="81" t="s">
        <v>179</v>
      </c>
      <c r="F27" s="81" t="s">
        <v>36</v>
      </c>
      <c r="G27" s="84">
        <v>188</v>
      </c>
      <c r="H27" s="84">
        <v>40.149504</v>
      </c>
      <c r="I27" s="84">
        <f>VLOOKUP(A27,'[1]Fuel Use'!$A$2:$B$740,2)</f>
        <v>849.67087200000003</v>
      </c>
      <c r="J27" s="85">
        <f>VLOOKUP(A27,'[1]Fuel Use'!$A$2:$G$740,7)*H27/I27</f>
        <v>109003.38957408916</v>
      </c>
      <c r="K27" s="85">
        <v>71399</v>
      </c>
      <c r="L27" s="86" t="s">
        <v>180</v>
      </c>
      <c r="M27" s="87">
        <f>VLOOKUP(L27,'[1]Emission Rates'!$A$15:$H$31,4,FALSE)*(K27/2000)</f>
        <v>16.8859391565043</v>
      </c>
      <c r="N27" s="87">
        <f>VLOOKUP($L27,'[1]Emission Rates'!$A$15:$H$31,6,FALSE)*(K27/2000)</f>
        <v>0.47937168502855171</v>
      </c>
      <c r="O27" s="88">
        <f>VLOOKUP($L27,'[1]Emission Rates'!$A$15:$H$31,8,FALSE)*(K27/2000)</f>
        <v>7.3893324065000014E-3</v>
      </c>
      <c r="P27" s="87">
        <f>VLOOKUP($L27,'[1]Emission Rates'!$A$15:$H$31,3,FALSE)*(K27/2000)</f>
        <v>0.74181610716860424</v>
      </c>
      <c r="Q27" s="87">
        <f>VLOOKUP($L27,'[1]Emission Rates'!$A$15:$H$31,2,FALSE)*(K27/2000)</f>
        <v>2.0954131682982342</v>
      </c>
      <c r="R27" s="87">
        <f>VLOOKUP($L27,'[1]Emission Rates'!$A$15:$H$31,5,FALSE)*(K27/2000)</f>
        <v>0.49419761343149649</v>
      </c>
      <c r="S27" s="88">
        <f>VLOOKUP($L27,'[1]Emission Rates'!$A$15:$H$31,7,FALSE)*(K27/2000)</f>
        <v>6.5560346775000002E-3</v>
      </c>
    </row>
    <row r="28" spans="1:19" x14ac:dyDescent="0.25">
      <c r="A28" s="80" t="s">
        <v>190</v>
      </c>
      <c r="B28" s="81" t="str">
        <f>IF(ISNA(VLOOKUP(A28,[1]Mark_Lookup!$A$1:$B$2953,2,FALSE)),"",VLOOKUP(A28,[1]Mark_Lookup!$A$1:$B$2953,2,FALSE))</f>
        <v>MORRISTOWN &amp; ERIE RAILWAY, INC.</v>
      </c>
      <c r="C28" s="82" t="s">
        <v>37</v>
      </c>
      <c r="D28" s="83">
        <f t="shared" si="0"/>
        <v>34013</v>
      </c>
      <c r="E28" s="81" t="s">
        <v>179</v>
      </c>
      <c r="F28" s="81" t="s">
        <v>36</v>
      </c>
      <c r="G28" s="84">
        <v>16</v>
      </c>
      <c r="H28" s="84">
        <v>20.839791000000002</v>
      </c>
      <c r="I28" s="84">
        <f>VLOOKUP(A28,'[1]Fuel Use'!$A$2:$B$740,2)</f>
        <v>111.24459</v>
      </c>
      <c r="J28" s="85">
        <f>VLOOKUP(A28,'[1]Fuel Use'!$A$2:$G$740,7)*H28/I28</f>
        <v>56578.727772467566</v>
      </c>
      <c r="K28" s="85">
        <v>229</v>
      </c>
      <c r="L28" s="86" t="s">
        <v>180</v>
      </c>
      <c r="M28" s="87">
        <f>VLOOKUP(L28,'[1]Emission Rates'!$A$15:$H$31,4,FALSE)*(K28/2000)</f>
        <v>5.4158742655212047E-2</v>
      </c>
      <c r="N28" s="87">
        <f>VLOOKUP($L28,'[1]Emission Rates'!$A$15:$H$31,6,FALSE)*(K28/2000)</f>
        <v>1.5375021480908463E-3</v>
      </c>
      <c r="O28" s="88">
        <f>VLOOKUP($L28,'[1]Emission Rates'!$A$15:$H$31,8,FALSE)*(K28/2000)</f>
        <v>2.3700011500000005E-5</v>
      </c>
      <c r="P28" s="87">
        <f>VLOOKUP($L28,'[1]Emission Rates'!$A$15:$H$31,3,FALSE)*(K28/2000)</f>
        <v>2.3792474480260279E-3</v>
      </c>
      <c r="Q28" s="87">
        <f>VLOOKUP($L28,'[1]Emission Rates'!$A$15:$H$31,2,FALSE)*(K28/2000)</f>
        <v>6.7206769778329614E-3</v>
      </c>
      <c r="R28" s="87">
        <f>VLOOKUP($L28,'[1]Emission Rates'!$A$15:$H$31,5,FALSE)*(K28/2000)</f>
        <v>1.5850537609183978E-3</v>
      </c>
      <c r="S28" s="88">
        <f>VLOOKUP($L28,'[1]Emission Rates'!$A$15:$H$31,7,FALSE)*(K28/2000)</f>
        <v>2.1027352500000001E-5</v>
      </c>
    </row>
    <row r="29" spans="1:19" x14ac:dyDescent="0.25">
      <c r="A29" s="80" t="s">
        <v>181</v>
      </c>
      <c r="B29" s="81" t="str">
        <f>IF(ISNA(VLOOKUP(A29,[1]Mark_Lookup!$A$1:$B$2953,2,FALSE)),"",VLOOKUP(A29,[1]Mark_Lookup!$A$1:$B$2953,2,FALSE))</f>
        <v>N. J. Dept. Of Transportation</v>
      </c>
      <c r="C29" s="82" t="s">
        <v>37</v>
      </c>
      <c r="D29" s="83">
        <f t="shared" si="0"/>
        <v>34013</v>
      </c>
      <c r="E29" s="81" t="s">
        <v>179</v>
      </c>
      <c r="F29" s="81" t="s">
        <v>36</v>
      </c>
      <c r="G29" s="84">
        <v>45</v>
      </c>
      <c r="H29" s="84">
        <v>33.170746999999999</v>
      </c>
      <c r="I29" s="84">
        <f>VLOOKUP(A29,'[1]Fuel Use'!$A$2:$B$740,2)</f>
        <v>433.02676399999996</v>
      </c>
      <c r="J29" s="85">
        <f>VLOOKUP(A29,'[1]Fuel Use'!$A$2:$G$740,7)*H29/I29</f>
        <v>90056.5012634913</v>
      </c>
      <c r="K29" s="85">
        <v>753472</v>
      </c>
      <c r="L29" s="86" t="s">
        <v>180</v>
      </c>
      <c r="M29" s="87">
        <f>VLOOKUP(L29,'[1]Emission Rates'!$A$15:$H$31,4,FALSE)*(K29/2000)</f>
        <v>178.19692640134465</v>
      </c>
      <c r="N29" s="87">
        <f>VLOOKUP($L29,'[1]Emission Rates'!$A$15:$H$31,6,FALSE)*(K29/2000)</f>
        <v>5.058798334176009</v>
      </c>
      <c r="O29" s="88">
        <f>VLOOKUP($L29,'[1]Emission Rates'!$A$15:$H$31,8,FALSE)*(K29/2000)</f>
        <v>7.7979454432000009E-2</v>
      </c>
      <c r="P29" s="87">
        <f>VLOOKUP($L29,'[1]Emission Rates'!$A$15:$H$31,3,FALSE)*(K29/2000)</f>
        <v>7.8283682670701626</v>
      </c>
      <c r="Q29" s="87">
        <f>VLOOKUP($L29,'[1]Emission Rates'!$A$15:$H$31,2,FALSE)*(K29/2000)</f>
        <v>22.112846829003306</v>
      </c>
      <c r="R29" s="87">
        <f>VLOOKUP($L29,'[1]Emission Rates'!$A$15:$H$31,5,FALSE)*(K29/2000)</f>
        <v>5.2152560146144413</v>
      </c>
      <c r="S29" s="88">
        <f>VLOOKUP($L29,'[1]Emission Rates'!$A$15:$H$31,7,FALSE)*(K29/2000)</f>
        <v>6.9185682720000002E-2</v>
      </c>
    </row>
    <row r="30" spans="1:19" x14ac:dyDescent="0.25">
      <c r="A30" s="80" t="s">
        <v>178</v>
      </c>
      <c r="B30" s="81" t="str">
        <f>IF(ISNA(VLOOKUP(A30,[1]Mark_Lookup!$A$1:$B$2953,2,FALSE)),"",VLOOKUP(A30,[1]Mark_Lookup!$A$1:$B$2953,2,FALSE))</f>
        <v>Conrail Shared Assets</v>
      </c>
      <c r="C30" s="82" t="s">
        <v>77</v>
      </c>
      <c r="D30" s="83">
        <f t="shared" si="0"/>
        <v>34015</v>
      </c>
      <c r="E30" s="81" t="s">
        <v>179</v>
      </c>
      <c r="F30" s="81" t="s">
        <v>120</v>
      </c>
      <c r="G30" s="84">
        <v>63</v>
      </c>
      <c r="H30" s="84">
        <v>54.120238999999998</v>
      </c>
      <c r="I30" s="84">
        <f>VLOOKUP(A30,'[1]Fuel Use'!$A$2:$B$740,2)</f>
        <v>849.67087200000003</v>
      </c>
      <c r="J30" s="85">
        <f>VLOOKUP(A30,'[1]Fuel Use'!$A$2:$G$740,7)*H30/I30</f>
        <v>146933.06038250966</v>
      </c>
      <c r="K30" s="85">
        <v>189952</v>
      </c>
      <c r="L30" s="86" t="s">
        <v>180</v>
      </c>
      <c r="M30" s="87">
        <f>VLOOKUP(L30,'[1]Emission Rates'!$A$15:$H$31,4,FALSE)*(K30/2000)</f>
        <v>44.923849278789682</v>
      </c>
      <c r="N30" s="87">
        <f>VLOOKUP($L30,'[1]Emission Rates'!$A$15:$H$31,6,FALSE)*(K30/2000)</f>
        <v>1.275334532900229</v>
      </c>
      <c r="O30" s="88">
        <f>VLOOKUP($L30,'[1]Emission Rates'!$A$15:$H$31,8,FALSE)*(K30/2000)</f>
        <v>1.9658797312000001E-2</v>
      </c>
      <c r="P30" s="87">
        <f>VLOOKUP($L30,'[1]Emission Rates'!$A$15:$H$31,3,FALSE)*(K30/2000)</f>
        <v>1.9735493940936246</v>
      </c>
      <c r="Q30" s="87">
        <f>VLOOKUP($L30,'[1]Emission Rates'!$A$15:$H$31,2,FALSE)*(K30/2000)</f>
        <v>5.5746988353420379</v>
      </c>
      <c r="R30" s="87">
        <f>VLOOKUP($L30,'[1]Emission Rates'!$A$15:$H$31,5,FALSE)*(K30/2000)</f>
        <v>1.3147778689693079</v>
      </c>
      <c r="S30" s="88">
        <f>VLOOKUP($L30,'[1]Emission Rates'!$A$15:$H$31,7,FALSE)*(K30/2000)</f>
        <v>1.7441867519999998E-2</v>
      </c>
    </row>
    <row r="31" spans="1:19" x14ac:dyDescent="0.25">
      <c r="A31" s="80" t="s">
        <v>191</v>
      </c>
      <c r="B31" s="81" t="str">
        <f>IF(ISNA(VLOOKUP(A31,[1]Mark_Lookup!$A$1:$B$2953,2,FALSE)),"",VLOOKUP(A31,[1]Mark_Lookup!$A$1:$B$2953,2,FALSE))</f>
        <v>SMS Rail Service, Inc.</v>
      </c>
      <c r="C31" s="82" t="s">
        <v>77</v>
      </c>
      <c r="D31" s="83">
        <f t="shared" si="0"/>
        <v>34015</v>
      </c>
      <c r="E31" s="81" t="s">
        <v>179</v>
      </c>
      <c r="F31" s="81" t="s">
        <v>120</v>
      </c>
      <c r="G31" s="84">
        <v>36</v>
      </c>
      <c r="H31" s="84">
        <v>8.325393</v>
      </c>
      <c r="I31" s="84">
        <f>VLOOKUP(A31,'[1]Fuel Use'!$A$2:$B$740,2)</f>
        <v>8.325393</v>
      </c>
      <c r="J31" s="85">
        <f>VLOOKUP(A31,'[1]Fuel Use'!$A$2:$G$740,7)*H31/I31</f>
        <v>22602.920736863769</v>
      </c>
      <c r="K31" s="85">
        <v>91296</v>
      </c>
      <c r="L31" s="86" t="s">
        <v>180</v>
      </c>
      <c r="M31" s="87">
        <f>VLOOKUP(L31,'[1]Emission Rates'!$A$15:$H$31,4,FALSE)*(K31/2000)</f>
        <v>21.591600739957375</v>
      </c>
      <c r="N31" s="87">
        <f>VLOOKUP($L31,'[1]Emission Rates'!$A$15:$H$31,6,FALSE)*(K31/2000)</f>
        <v>0.61295980834979003</v>
      </c>
      <c r="O31" s="88">
        <f>VLOOKUP($L31,'[1]Emission Rates'!$A$15:$H$31,8,FALSE)*(K31/2000)</f>
        <v>9.4485425760000019E-3</v>
      </c>
      <c r="P31" s="87">
        <f>VLOOKUP($L31,'[1]Emission Rates'!$A$15:$H$31,3,FALSE)*(K31/2000)</f>
        <v>0.94854050224883957</v>
      </c>
      <c r="Q31" s="87">
        <f>VLOOKUP($L31,'[1]Emission Rates'!$A$15:$H$31,2,FALSE)*(K31/2000)</f>
        <v>2.6793490190752753</v>
      </c>
      <c r="R31" s="87">
        <f>VLOOKUP($L31,'[1]Emission Rates'!$A$15:$H$31,5,FALSE)*(K31/2000)</f>
        <v>0.63191732819565971</v>
      </c>
      <c r="S31" s="88">
        <f>VLOOKUP($L31,'[1]Emission Rates'!$A$15:$H$31,7,FALSE)*(K31/2000)</f>
        <v>8.3830269599999997E-3</v>
      </c>
    </row>
    <row r="32" spans="1:19" x14ac:dyDescent="0.25">
      <c r="A32" s="80" t="s">
        <v>182</v>
      </c>
      <c r="B32" s="81" t="str">
        <f>IF(ISNA(VLOOKUP(A32,[1]Mark_Lookup!$A$1:$B$2953,2,FALSE)),"",VLOOKUP(A32,[1]Mark_Lookup!$A$1:$B$2953,2,FALSE))</f>
        <v>SOUTHERN RAILWAY OF NEW JERSEY</v>
      </c>
      <c r="C32" s="82" t="s">
        <v>77</v>
      </c>
      <c r="D32" s="83">
        <f t="shared" si="0"/>
        <v>34015</v>
      </c>
      <c r="E32" s="81" t="s">
        <v>179</v>
      </c>
      <c r="F32" s="81" t="s">
        <v>120</v>
      </c>
      <c r="G32" s="84">
        <v>3</v>
      </c>
      <c r="H32" s="84">
        <v>5.8287149999999999</v>
      </c>
      <c r="I32" s="84">
        <f>VLOOKUP(A32,'[1]Fuel Use'!$A$2:$B$740,2)</f>
        <v>63.690352000000004</v>
      </c>
      <c r="J32" s="85">
        <f>VLOOKUP(A32,'[1]Fuel Use'!$A$2:$G$740,7)*H32/I32</f>
        <v>15824.596285456904</v>
      </c>
      <c r="K32" s="85">
        <v>3989</v>
      </c>
      <c r="L32" s="86" t="s">
        <v>180</v>
      </c>
      <c r="M32" s="87">
        <f>VLOOKUP(L32,'[1]Emission Rates'!$A$15:$H$31,4,FALSE)*(K32/2000)</f>
        <v>0.94340272686306037</v>
      </c>
      <c r="N32" s="87">
        <f>VLOOKUP($L32,'[1]Emission Rates'!$A$15:$H$31,6,FALSE)*(K32/2000)</f>
        <v>2.6782078902770245E-2</v>
      </c>
      <c r="O32" s="88">
        <f>VLOOKUP($L32,'[1]Emission Rates'!$A$15:$H$31,8,FALSE)*(K32/2000)</f>
        <v>4.1283557150000006E-4</v>
      </c>
      <c r="P32" s="87">
        <f>VLOOKUP($L32,'[1]Emission Rates'!$A$15:$H$31,3,FALSE)*(K32/2000)</f>
        <v>4.1444620393780898E-2</v>
      </c>
      <c r="Q32" s="87">
        <f>VLOOKUP($L32,'[1]Emission Rates'!$A$15:$H$31,2,FALSE)*(K32/2000)</f>
        <v>0.117068910325658</v>
      </c>
      <c r="R32" s="87">
        <f>VLOOKUP($L32,'[1]Emission Rates'!$A$15:$H$31,5,FALSE)*(K32/2000)</f>
        <v>2.7610390621412614E-2</v>
      </c>
      <c r="S32" s="88">
        <f>VLOOKUP($L32,'[1]Emission Rates'!$A$15:$H$31,7,FALSE)*(K32/2000)</f>
        <v>3.662799525E-4</v>
      </c>
    </row>
    <row r="33" spans="1:19" x14ac:dyDescent="0.25">
      <c r="A33" s="80" t="s">
        <v>178</v>
      </c>
      <c r="B33" s="81" t="str">
        <f>IF(ISNA(VLOOKUP(A33,[1]Mark_Lookup!$A$1:$B$2953,2,FALSE)),"",VLOOKUP(A33,[1]Mark_Lookup!$A$1:$B$2953,2,FALSE))</f>
        <v>Conrail Shared Assets</v>
      </c>
      <c r="C33" s="82" t="s">
        <v>39</v>
      </c>
      <c r="D33" s="83">
        <f t="shared" si="0"/>
        <v>34017</v>
      </c>
      <c r="E33" s="81" t="s">
        <v>179</v>
      </c>
      <c r="F33" s="81" t="s">
        <v>38</v>
      </c>
      <c r="G33" s="84">
        <v>149</v>
      </c>
      <c r="H33" s="84">
        <v>42.023564999999998</v>
      </c>
      <c r="I33" s="84">
        <f>VLOOKUP(A33,'[1]Fuel Use'!$A$2:$B$740,2)</f>
        <v>849.67087200000003</v>
      </c>
      <c r="J33" s="85">
        <f>VLOOKUP(A33,'[1]Fuel Use'!$A$2:$G$740,7)*H33/I33</f>
        <v>114091.3478529413</v>
      </c>
      <c r="K33" s="85">
        <v>29863</v>
      </c>
      <c r="L33" s="86" t="s">
        <v>180</v>
      </c>
      <c r="M33" s="87">
        <f>VLOOKUP(L33,'[1]Emission Rates'!$A$15:$H$31,4,FALSE)*(K33/2000)</f>
        <v>7.0626311437231317</v>
      </c>
      <c r="N33" s="87">
        <f>VLOOKUP($L33,'[1]Emission Rates'!$A$15:$H$31,6,FALSE)*(K33/2000)</f>
        <v>0.20049967968749757</v>
      </c>
      <c r="O33" s="88">
        <f>VLOOKUP($L33,'[1]Emission Rates'!$A$15:$H$31,8,FALSE)*(K33/2000)</f>
        <v>3.0906263905000004E-3</v>
      </c>
      <c r="P33" s="87">
        <f>VLOOKUP($L33,'[1]Emission Rates'!$A$15:$H$31,3,FALSE)*(K33/2000)</f>
        <v>0.3102684128401802</v>
      </c>
      <c r="Q33" s="87">
        <f>VLOOKUP($L33,'[1]Emission Rates'!$A$15:$H$31,2,FALSE)*(K33/2000)</f>
        <v>0.87641736501757961</v>
      </c>
      <c r="R33" s="87">
        <f>VLOOKUP($L33,'[1]Emission Rates'!$A$15:$H$31,5,FALSE)*(K33/2000)</f>
        <v>0.20670070070876034</v>
      </c>
      <c r="S33" s="88">
        <f>VLOOKUP($L33,'[1]Emission Rates'!$A$15:$H$31,7,FALSE)*(K33/2000)</f>
        <v>2.7420953174999998E-3</v>
      </c>
    </row>
    <row r="34" spans="1:19" x14ac:dyDescent="0.25">
      <c r="A34" s="80" t="s">
        <v>192</v>
      </c>
      <c r="B34" s="81" t="str">
        <f>IF(ISNA(VLOOKUP(A34,[1]Mark_Lookup!$A$1:$B$2953,2,FALSE)),"",VLOOKUP(A34,[1]Mark_Lookup!$A$1:$B$2953,2,FALSE))</f>
        <v>East Jersey Railroad &amp; Terminal Company</v>
      </c>
      <c r="C34" s="82" t="s">
        <v>39</v>
      </c>
      <c r="D34" s="83">
        <f t="shared" si="0"/>
        <v>34017</v>
      </c>
      <c r="E34" s="81" t="s">
        <v>179</v>
      </c>
      <c r="F34" s="81" t="s">
        <v>38</v>
      </c>
      <c r="G34" s="84">
        <v>31</v>
      </c>
      <c r="H34" s="84">
        <v>3.866527</v>
      </c>
      <c r="I34" s="84">
        <f>VLOOKUP(A34,'[1]Fuel Use'!$A$2:$B$740,2)</f>
        <v>3.866527</v>
      </c>
      <c r="J34" s="85">
        <f>VLOOKUP(A34,'[1]Fuel Use'!$A$2:$G$740,7)*H34/I34</f>
        <v>10497.37871929213</v>
      </c>
      <c r="K34" s="85">
        <v>34013</v>
      </c>
      <c r="L34" s="86" t="s">
        <v>180</v>
      </c>
      <c r="M34" s="87">
        <f>VLOOKUP(L34,'[1]Emission Rates'!$A$15:$H$31,4,FALSE)*(K34/2000)</f>
        <v>8.0441105411865816</v>
      </c>
      <c r="N34" s="87">
        <f>VLOOKUP($L34,'[1]Emission Rates'!$A$15:$H$31,6,FALSE)*(K34/2000)</f>
        <v>0.22836270988215701</v>
      </c>
      <c r="O34" s="88">
        <f>VLOOKUP($L34,'[1]Emission Rates'!$A$15:$H$31,8,FALSE)*(K34/2000)</f>
        <v>3.5201244155000002E-3</v>
      </c>
      <c r="P34" s="87">
        <f>VLOOKUP($L34,'[1]Emission Rates'!$A$15:$H$31,3,FALSE)*(K34/2000)</f>
        <v>0.35338577925637243</v>
      </c>
      <c r="Q34" s="87">
        <f>VLOOKUP($L34,'[1]Emission Rates'!$A$15:$H$31,2,FALSE)*(K34/2000)</f>
        <v>0.99821129278180132</v>
      </c>
      <c r="R34" s="87">
        <f>VLOOKUP($L34,'[1]Emission Rates'!$A$15:$H$31,5,FALSE)*(K34/2000)</f>
        <v>0.23542547410531645</v>
      </c>
      <c r="S34" s="88">
        <f>VLOOKUP($L34,'[1]Emission Rates'!$A$15:$H$31,7,FALSE)*(K34/2000)</f>
        <v>3.1231586924999996E-3</v>
      </c>
    </row>
    <row r="35" spans="1:19" x14ac:dyDescent="0.25">
      <c r="A35" s="80" t="s">
        <v>190</v>
      </c>
      <c r="B35" s="81" t="str">
        <f>IF(ISNA(VLOOKUP(A35,[1]Mark_Lookup!$A$1:$B$2953,2,FALSE)),"",VLOOKUP(A35,[1]Mark_Lookup!$A$1:$B$2953,2,FALSE))</f>
        <v>MORRISTOWN &amp; ERIE RAILWAY, INC.</v>
      </c>
      <c r="C35" s="82" t="s">
        <v>39</v>
      </c>
      <c r="D35" s="83">
        <f t="shared" si="0"/>
        <v>34017</v>
      </c>
      <c r="E35" s="81" t="s">
        <v>179</v>
      </c>
      <c r="F35" s="81" t="s">
        <v>38</v>
      </c>
      <c r="G35" s="84">
        <v>2</v>
      </c>
      <c r="H35" s="84">
        <v>1.54786</v>
      </c>
      <c r="I35" s="84">
        <f>VLOOKUP(A35,'[1]Fuel Use'!$A$2:$B$740,2)</f>
        <v>111.24459</v>
      </c>
      <c r="J35" s="85">
        <f>VLOOKUP(A35,'[1]Fuel Use'!$A$2:$G$740,7)*H35/I35</f>
        <v>4202.3429875036481</v>
      </c>
      <c r="K35" s="85">
        <v>0</v>
      </c>
      <c r="L35" s="86" t="s">
        <v>180</v>
      </c>
      <c r="M35" s="87">
        <f>VLOOKUP(L35,'[1]Emission Rates'!$A$15:$H$31,4,FALSE)*(K35/2000)</f>
        <v>0</v>
      </c>
      <c r="N35" s="87">
        <f>VLOOKUP($L35,'[1]Emission Rates'!$A$15:$H$31,6,FALSE)*(K35/2000)</f>
        <v>0</v>
      </c>
      <c r="O35" s="88">
        <f>VLOOKUP($L35,'[1]Emission Rates'!$A$15:$H$31,8,FALSE)*(K35/2000)</f>
        <v>0</v>
      </c>
      <c r="P35" s="87">
        <f>VLOOKUP($L35,'[1]Emission Rates'!$A$15:$H$31,3,FALSE)*(K35/2000)</f>
        <v>0</v>
      </c>
      <c r="Q35" s="87">
        <f>VLOOKUP($L35,'[1]Emission Rates'!$A$15:$H$31,2,FALSE)*(K35/2000)</f>
        <v>0</v>
      </c>
      <c r="R35" s="87">
        <f>VLOOKUP($L35,'[1]Emission Rates'!$A$15:$H$31,5,FALSE)*(K35/2000)</f>
        <v>0</v>
      </c>
      <c r="S35" s="88">
        <f>VLOOKUP($L35,'[1]Emission Rates'!$A$15:$H$31,7,FALSE)*(K35/2000)</f>
        <v>0</v>
      </c>
    </row>
    <row r="36" spans="1:19" x14ac:dyDescent="0.25">
      <c r="A36" s="80" t="s">
        <v>193</v>
      </c>
      <c r="B36" s="81" t="str">
        <f>IF(ISNA(VLOOKUP(A36,[1]Mark_Lookup!$A$1:$B$2953,2,FALSE)),"",VLOOKUP(A36,[1]Mark_Lookup!$A$1:$B$2953,2,FALSE))</f>
        <v>New Jersey Rail Carrier, LLC.</v>
      </c>
      <c r="C36" s="82" t="s">
        <v>39</v>
      </c>
      <c r="D36" s="83">
        <f t="shared" si="0"/>
        <v>34017</v>
      </c>
      <c r="E36" s="81" t="s">
        <v>179</v>
      </c>
      <c r="F36" s="81" t="s">
        <v>38</v>
      </c>
      <c r="G36" s="84">
        <v>2</v>
      </c>
      <c r="H36" s="84">
        <v>2.0563549999999999</v>
      </c>
      <c r="I36" s="84">
        <f>VLOOKUP(A36,'[1]Fuel Use'!$A$2:$B$740,2)</f>
        <v>2.0563549999999999</v>
      </c>
      <c r="J36" s="85">
        <f>VLOOKUP(A36,'[1]Fuel Use'!$A$2:$G$740,7)*H36/I36</f>
        <v>5582.8750753091772</v>
      </c>
      <c r="K36" s="85">
        <v>5583</v>
      </c>
      <c r="L36" s="86" t="s">
        <v>180</v>
      </c>
      <c r="M36" s="87">
        <f>VLOOKUP(L36,'[1]Emission Rates'!$A$15:$H$31,4,FALSE)*(K36/2000)</f>
        <v>1.3203854159128769</v>
      </c>
      <c r="N36" s="87">
        <f>VLOOKUP($L36,'[1]Emission Rates'!$A$15:$H$31,6,FALSE)*(K36/2000)</f>
        <v>3.7484168090791248E-2</v>
      </c>
      <c r="O36" s="88">
        <f>VLOOKUP($L36,'[1]Emission Rates'!$A$15:$H$31,8,FALSE)*(K36/2000)</f>
        <v>5.7780421050000015E-4</v>
      </c>
      <c r="P36" s="87">
        <f>VLOOKUP($L36,'[1]Emission Rates'!$A$15:$H$31,3,FALSE)*(K36/2000)</f>
        <v>5.8005844988337614E-2</v>
      </c>
      <c r="Q36" s="87">
        <f>VLOOKUP($L36,'[1]Emission Rates'!$A$15:$H$31,2,FALSE)*(K36/2000)</f>
        <v>0.16384951776087958</v>
      </c>
      <c r="R36" s="87">
        <f>VLOOKUP($L36,'[1]Emission Rates'!$A$15:$H$31,5,FALSE)*(K36/2000)</f>
        <v>3.8643472258547668E-2</v>
      </c>
      <c r="S36" s="88">
        <f>VLOOKUP($L36,'[1]Emission Rates'!$A$15:$H$31,7,FALSE)*(K36/2000)</f>
        <v>5.1264501749999998E-4</v>
      </c>
    </row>
    <row r="37" spans="1:19" x14ac:dyDescent="0.25">
      <c r="A37" s="80" t="s">
        <v>181</v>
      </c>
      <c r="B37" s="81" t="str">
        <f>IF(ISNA(VLOOKUP(A37,[1]Mark_Lookup!$A$1:$B$2953,2,FALSE)),"",VLOOKUP(A37,[1]Mark_Lookup!$A$1:$B$2953,2,FALSE))</f>
        <v>N. J. Dept. Of Transportation</v>
      </c>
      <c r="C37" s="82" t="s">
        <v>39</v>
      </c>
      <c r="D37" s="83">
        <f t="shared" si="0"/>
        <v>34017</v>
      </c>
      <c r="E37" s="81" t="s">
        <v>179</v>
      </c>
      <c r="F37" s="81" t="s">
        <v>38</v>
      </c>
      <c r="G37" s="84">
        <v>42</v>
      </c>
      <c r="H37" s="84">
        <v>25.501085</v>
      </c>
      <c r="I37" s="84">
        <f>VLOOKUP(A37,'[1]Fuel Use'!$A$2:$B$740,2)</f>
        <v>433.02676399999996</v>
      </c>
      <c r="J37" s="85">
        <f>VLOOKUP(A37,'[1]Fuel Use'!$A$2:$G$740,7)*H37/I37</f>
        <v>69233.849135893732</v>
      </c>
      <c r="K37" s="85">
        <v>1580030</v>
      </c>
      <c r="L37" s="86" t="s">
        <v>180</v>
      </c>
      <c r="M37" s="87">
        <f>VLOOKUP(L37,'[1]Emission Rates'!$A$15:$H$31,4,FALSE)*(K37/2000)</f>
        <v>373.67876924678899</v>
      </c>
      <c r="N37" s="87">
        <f>VLOOKUP($L37,'[1]Emission Rates'!$A$15:$H$31,6,FALSE)*(K37/2000)</f>
        <v>10.608294843004279</v>
      </c>
      <c r="O37" s="88">
        <f>VLOOKUP($L37,'[1]Emission Rates'!$A$15:$H$31,8,FALSE)*(K37/2000)</f>
        <v>0.16352283480500002</v>
      </c>
      <c r="P37" s="87">
        <f>VLOOKUP($L37,'[1]Emission Rates'!$A$15:$H$31,3,FALSE)*(K37/2000)</f>
        <v>16.416080110500282</v>
      </c>
      <c r="Q37" s="87">
        <f>VLOOKUP($L37,'[1]Emission Rates'!$A$15:$H$31,2,FALSE)*(K37/2000)</f>
        <v>46.370616791639364</v>
      </c>
      <c r="R37" s="87">
        <f>VLOOKUP($L37,'[1]Emission Rates'!$A$15:$H$31,5,FALSE)*(K37/2000)</f>
        <v>10.936386436086883</v>
      </c>
      <c r="S37" s="88">
        <f>VLOOKUP($L37,'[1]Emission Rates'!$A$15:$H$31,7,FALSE)*(K37/2000)</f>
        <v>0.145082304675</v>
      </c>
    </row>
    <row r="38" spans="1:19" x14ac:dyDescent="0.25">
      <c r="A38" s="80" t="s">
        <v>194</v>
      </c>
      <c r="B38" s="81" t="str">
        <f>IF(ISNA(VLOOKUP(A38,[1]Mark_Lookup!$A$1:$B$2953,2,FALSE)),"",VLOOKUP(A38,[1]Mark_Lookup!$A$1:$B$2953,2,FALSE))</f>
        <v>New York New Jersey Rail LLC</v>
      </c>
      <c r="C38" s="82" t="s">
        <v>39</v>
      </c>
      <c r="D38" s="83">
        <f t="shared" si="0"/>
        <v>34017</v>
      </c>
      <c r="E38" s="81" t="s">
        <v>179</v>
      </c>
      <c r="F38" s="81" t="s">
        <v>38</v>
      </c>
      <c r="G38" s="84">
        <v>25</v>
      </c>
      <c r="H38" s="84">
        <v>5.015752</v>
      </c>
      <c r="I38" s="84">
        <f>VLOOKUP(A38,'[1]Fuel Use'!$A$2:$B$740,2)</f>
        <v>15.191341999999999</v>
      </c>
      <c r="J38" s="85">
        <f>VLOOKUP(A38,'[1]Fuel Use'!$A$2:$G$740,7)*H38/I38</f>
        <v>13617.452640585967</v>
      </c>
      <c r="K38" s="85">
        <v>9000</v>
      </c>
      <c r="L38" s="86" t="s">
        <v>180</v>
      </c>
      <c r="M38" s="87">
        <f>VLOOKUP(L38,'[1]Emission Rates'!$A$15:$H$31,4,FALSE)*(K38/2000)</f>
        <v>2.128509536667722</v>
      </c>
      <c r="N38" s="87">
        <f>VLOOKUP($L38,'[1]Emission Rates'!$A$15:$H$31,6,FALSE)*(K38/2000)</f>
        <v>6.0425848614924088E-2</v>
      </c>
      <c r="O38" s="88">
        <f>VLOOKUP($L38,'[1]Emission Rates'!$A$15:$H$31,8,FALSE)*(K38/2000)</f>
        <v>9.3144150000000015E-4</v>
      </c>
      <c r="P38" s="87">
        <f>VLOOKUP($L38,'[1]Emission Rates'!$A$15:$H$31,3,FALSE)*(K38/2000)</f>
        <v>9.3507541625477086E-2</v>
      </c>
      <c r="Q38" s="87">
        <f>VLOOKUP($L38,'[1]Emission Rates'!$A$15:$H$31,2,FALSE)*(K38/2000)</f>
        <v>0.26413140960915571</v>
      </c>
      <c r="R38" s="87">
        <f>VLOOKUP($L38,'[1]Emission Rates'!$A$15:$H$31,5,FALSE)*(K38/2000)</f>
        <v>6.2294689293736161E-2</v>
      </c>
      <c r="S38" s="88">
        <f>VLOOKUP($L38,'[1]Emission Rates'!$A$15:$H$31,7,FALSE)*(K38/2000)</f>
        <v>8.2640250000000001E-4</v>
      </c>
    </row>
    <row r="39" spans="1:19" x14ac:dyDescent="0.25">
      <c r="A39" s="80" t="s">
        <v>184</v>
      </c>
      <c r="B39" s="81" t="str">
        <f>IF(ISNA(VLOOKUP(A39,[1]Mark_Lookup!$A$1:$B$2953,2,FALSE)),"",VLOOKUP(A39,[1]Mark_Lookup!$A$1:$B$2953,2,FALSE))</f>
        <v>New York, Susquehanna &amp; Western Railroad Company</v>
      </c>
      <c r="C39" s="82" t="s">
        <v>39</v>
      </c>
      <c r="D39" s="83">
        <f t="shared" si="0"/>
        <v>34017</v>
      </c>
      <c r="E39" s="81" t="s">
        <v>179</v>
      </c>
      <c r="F39" s="81" t="s">
        <v>38</v>
      </c>
      <c r="G39" s="84">
        <v>33</v>
      </c>
      <c r="H39" s="84">
        <v>9.3822220000000005</v>
      </c>
      <c r="I39" s="84">
        <f>VLOOKUP(A39,'[1]Fuel Use'!$A$2:$B$740,2)</f>
        <v>690.83030300000007</v>
      </c>
      <c r="J39" s="85">
        <f>VLOOKUP(A39,'[1]Fuel Use'!$A$2:$G$740,7)*H39/I39</f>
        <v>25472.145303129775</v>
      </c>
      <c r="K39" s="85">
        <v>61251</v>
      </c>
      <c r="L39" s="86" t="s">
        <v>180</v>
      </c>
      <c r="M39" s="87">
        <f>VLOOKUP(L39,'[1]Emission Rates'!$A$15:$H$31,4,FALSE)*(K39/2000)</f>
        <v>14.485926403381628</v>
      </c>
      <c r="N39" s="87">
        <f>VLOOKUP($L39,'[1]Emission Rates'!$A$15:$H$31,6,FALSE)*(K39/2000)</f>
        <v>0.41123818372363502</v>
      </c>
      <c r="O39" s="88">
        <f>VLOOKUP($L39,'[1]Emission Rates'!$A$15:$H$31,8,FALSE)*(K39/2000)</f>
        <v>6.3390803685000009E-3</v>
      </c>
      <c r="P39" s="87">
        <f>VLOOKUP($L39,'[1]Emission Rates'!$A$15:$H$31,3,FALSE)*(K39/2000)</f>
        <v>0.63638115912245519</v>
      </c>
      <c r="Q39" s="87">
        <f>VLOOKUP($L39,'[1]Emission Rates'!$A$15:$H$31,2,FALSE)*(K39/2000)</f>
        <v>1.7975903299967104</v>
      </c>
      <c r="R39" s="87">
        <f>VLOOKUP($L39,'[1]Emission Rates'!$A$15:$H$31,5,FALSE)*(K39/2000)</f>
        <v>0.42395689043673707</v>
      </c>
      <c r="S39" s="88">
        <f>VLOOKUP($L39,'[1]Emission Rates'!$A$15:$H$31,7,FALSE)*(K39/2000)</f>
        <v>5.6242199474999992E-3</v>
      </c>
    </row>
    <row r="40" spans="1:19" x14ac:dyDescent="0.25">
      <c r="A40" s="80" t="s">
        <v>195</v>
      </c>
      <c r="B40" s="81" t="str">
        <f>IF(ISNA(VLOOKUP(A40,[1]Mark_Lookup!$A$1:$B$2953,2,FALSE)),"",VLOOKUP(A40,[1]Mark_Lookup!$A$1:$B$2953,2,FALSE))</f>
        <v>Port Authority Trans Hudson</v>
      </c>
      <c r="C40" s="82" t="s">
        <v>39</v>
      </c>
      <c r="D40" s="83">
        <f t="shared" si="0"/>
        <v>34017</v>
      </c>
      <c r="E40" s="81" t="s">
        <v>179</v>
      </c>
      <c r="F40" s="81" t="s">
        <v>38</v>
      </c>
      <c r="G40" s="84">
        <v>6</v>
      </c>
      <c r="H40" s="84">
        <v>6.1075169999999996</v>
      </c>
      <c r="I40" s="84">
        <f>VLOOKUP(A40,'[1]Fuel Use'!$A$2:$B$740,2)</f>
        <v>6.1075169999999996</v>
      </c>
      <c r="J40" s="85">
        <f>VLOOKUP(A40,'[1]Fuel Use'!$A$2:$G$740,7)*H40/I40</f>
        <v>0</v>
      </c>
      <c r="K40" s="85">
        <v>0</v>
      </c>
      <c r="L40" s="86" t="s">
        <v>180</v>
      </c>
      <c r="M40" s="87">
        <f>VLOOKUP(L40,'[1]Emission Rates'!$A$15:$H$31,4,FALSE)*(K40/2000)</f>
        <v>0</v>
      </c>
      <c r="N40" s="87">
        <f>VLOOKUP($L40,'[1]Emission Rates'!$A$15:$H$31,6,FALSE)*(K40/2000)</f>
        <v>0</v>
      </c>
      <c r="O40" s="88">
        <f>VLOOKUP($L40,'[1]Emission Rates'!$A$15:$H$31,8,FALSE)*(K40/2000)</f>
        <v>0</v>
      </c>
      <c r="P40" s="87">
        <f>VLOOKUP($L40,'[1]Emission Rates'!$A$15:$H$31,3,FALSE)*(K40/2000)</f>
        <v>0</v>
      </c>
      <c r="Q40" s="87">
        <f>VLOOKUP($L40,'[1]Emission Rates'!$A$15:$H$31,2,FALSE)*(K40/2000)</f>
        <v>0</v>
      </c>
      <c r="R40" s="87">
        <f>VLOOKUP($L40,'[1]Emission Rates'!$A$15:$H$31,5,FALSE)*(K40/2000)</f>
        <v>0</v>
      </c>
      <c r="S40" s="88">
        <f>VLOOKUP($L40,'[1]Emission Rates'!$A$15:$H$31,7,FALSE)*(K40/2000)</f>
        <v>0</v>
      </c>
    </row>
    <row r="41" spans="1:19" x14ac:dyDescent="0.25">
      <c r="A41" s="80" t="s">
        <v>196</v>
      </c>
      <c r="B41" s="81" t="str">
        <f>IF(ISNA(VLOOKUP(A41,[1]Mark_Lookup!$A$1:$B$2953,2,FALSE)),"",VLOOKUP(A41,[1]Mark_Lookup!$A$1:$B$2953,2,FALSE))</f>
        <v>Port Jersey Railroad Company</v>
      </c>
      <c r="C41" s="82" t="s">
        <v>39</v>
      </c>
      <c r="D41" s="83">
        <f t="shared" si="0"/>
        <v>34017</v>
      </c>
      <c r="E41" s="81" t="s">
        <v>179</v>
      </c>
      <c r="F41" s="81" t="s">
        <v>38</v>
      </c>
      <c r="G41" s="84">
        <v>13</v>
      </c>
      <c r="H41" s="84">
        <v>1.931978</v>
      </c>
      <c r="I41" s="84">
        <f>VLOOKUP(A41,'[1]Fuel Use'!$A$2:$B$740,2)</f>
        <v>1.931978</v>
      </c>
      <c r="J41" s="85">
        <f>VLOOKUP(A41,'[1]Fuel Use'!$A$2:$G$740,7)*H41/I41</f>
        <v>5245.199307632035</v>
      </c>
      <c r="K41" s="85">
        <v>5000</v>
      </c>
      <c r="L41" s="86" t="s">
        <v>180</v>
      </c>
      <c r="M41" s="87">
        <f>VLOOKUP(L41,'[1]Emission Rates'!$A$15:$H$31,4,FALSE)*(K41/2000)</f>
        <v>1.1825052981487345</v>
      </c>
      <c r="N41" s="87">
        <f>VLOOKUP($L41,'[1]Emission Rates'!$A$15:$H$31,6,FALSE)*(K41/2000)</f>
        <v>3.3569915897180051E-2</v>
      </c>
      <c r="O41" s="88">
        <f>VLOOKUP($L41,'[1]Emission Rates'!$A$15:$H$31,8,FALSE)*(K41/2000)</f>
        <v>5.1746750000000003E-4</v>
      </c>
      <c r="P41" s="87">
        <f>VLOOKUP($L41,'[1]Emission Rates'!$A$15:$H$31,3,FALSE)*(K41/2000)</f>
        <v>5.1948634236376155E-2</v>
      </c>
      <c r="Q41" s="87">
        <f>VLOOKUP($L41,'[1]Emission Rates'!$A$15:$H$31,2,FALSE)*(K41/2000)</f>
        <v>0.1467396720050865</v>
      </c>
      <c r="R41" s="87">
        <f>VLOOKUP($L41,'[1]Emission Rates'!$A$15:$H$31,5,FALSE)*(K41/2000)</f>
        <v>3.4608160718742315E-2</v>
      </c>
      <c r="S41" s="88">
        <f>VLOOKUP($L41,'[1]Emission Rates'!$A$15:$H$31,7,FALSE)*(K41/2000)</f>
        <v>4.5911249999999997E-4</v>
      </c>
    </row>
    <row r="42" spans="1:19" x14ac:dyDescent="0.25">
      <c r="A42" s="80" t="s">
        <v>197</v>
      </c>
      <c r="B42" s="81" t="str">
        <f>IF(ISNA(VLOOKUP(A42,[1]Mark_Lookup!$A$1:$B$2953,2,FALSE)),"",VLOOKUP(A42,[1]Mark_Lookup!$A$1:$B$2953,2,FALSE))</f>
        <v>BELVEDERE &amp; DELAWARE RIVER RWY</v>
      </c>
      <c r="C42" s="82" t="s">
        <v>41</v>
      </c>
      <c r="D42" s="83">
        <f t="shared" si="0"/>
        <v>34019</v>
      </c>
      <c r="E42" s="81" t="s">
        <v>179</v>
      </c>
      <c r="F42" s="81" t="s">
        <v>40</v>
      </c>
      <c r="G42" s="84">
        <v>2</v>
      </c>
      <c r="H42" s="84">
        <v>6.3228520000000001</v>
      </c>
      <c r="I42" s="84">
        <f>VLOOKUP(A42,'[1]Fuel Use'!$A$2:$B$740,2)</f>
        <v>15.209226000000001</v>
      </c>
      <c r="J42" s="85">
        <f>VLOOKUP(A42,'[1]Fuel Use'!$A$2:$G$740,7)*H42/I42</f>
        <v>17166.14730222592</v>
      </c>
      <c r="K42" s="85">
        <v>5705</v>
      </c>
      <c r="L42" s="86" t="s">
        <v>180</v>
      </c>
      <c r="M42" s="87">
        <f>VLOOKUP(L42,'[1]Emission Rates'!$A$15:$H$31,4,FALSE)*(K42/2000)</f>
        <v>1.349238545187706</v>
      </c>
      <c r="N42" s="87">
        <f>VLOOKUP($L42,'[1]Emission Rates'!$A$15:$H$31,6,FALSE)*(K42/2000)</f>
        <v>3.8303274038682437E-2</v>
      </c>
      <c r="O42" s="88">
        <f>VLOOKUP($L42,'[1]Emission Rates'!$A$15:$H$31,8,FALSE)*(K42/2000)</f>
        <v>5.9043041750000014E-4</v>
      </c>
      <c r="P42" s="87">
        <f>VLOOKUP($L42,'[1]Emission Rates'!$A$15:$H$31,3,FALSE)*(K42/2000)</f>
        <v>5.9273391663705197E-2</v>
      </c>
      <c r="Q42" s="87">
        <f>VLOOKUP($L42,'[1]Emission Rates'!$A$15:$H$31,2,FALSE)*(K42/2000)</f>
        <v>0.16742996575780369</v>
      </c>
      <c r="R42" s="87">
        <f>VLOOKUP($L42,'[1]Emission Rates'!$A$15:$H$31,5,FALSE)*(K42/2000)</f>
        <v>3.9487911380084978E-2</v>
      </c>
      <c r="S42" s="88">
        <f>VLOOKUP($L42,'[1]Emission Rates'!$A$15:$H$31,7,FALSE)*(K42/2000)</f>
        <v>5.2384736249999999E-4</v>
      </c>
    </row>
    <row r="43" spans="1:19" x14ac:dyDescent="0.25">
      <c r="A43" s="80" t="s">
        <v>198</v>
      </c>
      <c r="B43" s="81" t="str">
        <f>IF(ISNA(VLOOKUP(A43,[1]Mark_Lookup!$A$1:$B$2953,2,FALSE)),"",VLOOKUP(A43,[1]Mark_Lookup!$A$1:$B$2953,2,FALSE))</f>
        <v>Black River &amp; Western Railroad</v>
      </c>
      <c r="C43" s="82" t="s">
        <v>41</v>
      </c>
      <c r="D43" s="83">
        <f t="shared" si="0"/>
        <v>34019</v>
      </c>
      <c r="E43" s="81" t="s">
        <v>179</v>
      </c>
      <c r="F43" s="81" t="s">
        <v>40</v>
      </c>
      <c r="G43" s="84">
        <v>24</v>
      </c>
      <c r="H43" s="84">
        <v>15.725491999999999</v>
      </c>
      <c r="I43" s="84">
        <f>VLOOKUP(A43,'[1]Fuel Use'!$A$2:$B$740,2)</f>
        <v>15.725491999999999</v>
      </c>
      <c r="J43" s="85">
        <f>VLOOKUP(A43,'[1]Fuel Use'!$A$2:$G$740,7)*H43/I43</f>
        <v>42693.726196971758</v>
      </c>
      <c r="K43" s="85">
        <v>0</v>
      </c>
      <c r="L43" s="86" t="s">
        <v>180</v>
      </c>
      <c r="M43" s="87">
        <f>VLOOKUP(L43,'[1]Emission Rates'!$A$15:$H$31,4,FALSE)*(K43/2000)</f>
        <v>0</v>
      </c>
      <c r="N43" s="87">
        <f>VLOOKUP($L43,'[1]Emission Rates'!$A$15:$H$31,6,FALSE)*(K43/2000)</f>
        <v>0</v>
      </c>
      <c r="O43" s="88">
        <f>VLOOKUP($L43,'[1]Emission Rates'!$A$15:$H$31,8,FALSE)*(K43/2000)</f>
        <v>0</v>
      </c>
      <c r="P43" s="87">
        <f>VLOOKUP($L43,'[1]Emission Rates'!$A$15:$H$31,3,FALSE)*(K43/2000)</f>
        <v>0</v>
      </c>
      <c r="Q43" s="87">
        <f>VLOOKUP($L43,'[1]Emission Rates'!$A$15:$H$31,2,FALSE)*(K43/2000)</f>
        <v>0</v>
      </c>
      <c r="R43" s="87">
        <f>VLOOKUP($L43,'[1]Emission Rates'!$A$15:$H$31,5,FALSE)*(K43/2000)</f>
        <v>0</v>
      </c>
      <c r="S43" s="88">
        <f>VLOOKUP($L43,'[1]Emission Rates'!$A$15:$H$31,7,FALSE)*(K43/2000)</f>
        <v>0</v>
      </c>
    </row>
    <row r="44" spans="1:19" x14ac:dyDescent="0.25">
      <c r="A44" s="80" t="s">
        <v>181</v>
      </c>
      <c r="B44" s="81" t="str">
        <f>IF(ISNA(VLOOKUP(A44,[1]Mark_Lookup!$A$1:$B$2953,2,FALSE)),"",VLOOKUP(A44,[1]Mark_Lookup!$A$1:$B$2953,2,FALSE))</f>
        <v>N. J. Dept. Of Transportation</v>
      </c>
      <c r="C44" s="82" t="s">
        <v>41</v>
      </c>
      <c r="D44" s="83">
        <f t="shared" si="0"/>
        <v>34019</v>
      </c>
      <c r="E44" s="81" t="s">
        <v>179</v>
      </c>
      <c r="F44" s="81" t="s">
        <v>40</v>
      </c>
      <c r="G44" s="84">
        <v>5</v>
      </c>
      <c r="H44" s="84">
        <v>11.000942999999999</v>
      </c>
      <c r="I44" s="84">
        <f>VLOOKUP(A44,'[1]Fuel Use'!$A$2:$B$740,2)</f>
        <v>433.02676399999996</v>
      </c>
      <c r="J44" s="85">
        <f>VLOOKUP(A44,'[1]Fuel Use'!$A$2:$G$740,7)*H44/I44</f>
        <v>29866.871468981266</v>
      </c>
      <c r="K44" s="85">
        <v>946260</v>
      </c>
      <c r="L44" s="86" t="s">
        <v>180</v>
      </c>
      <c r="M44" s="87">
        <f>VLOOKUP(L44,'[1]Emission Rates'!$A$15:$H$31,4,FALSE)*(K44/2000)</f>
        <v>223.79149268524429</v>
      </c>
      <c r="N44" s="87">
        <f>VLOOKUP($L44,'[1]Emission Rates'!$A$15:$H$31,6,FALSE)*(K44/2000)</f>
        <v>6.3531737233731187</v>
      </c>
      <c r="O44" s="88">
        <f>VLOOKUP($L44,'[1]Emission Rates'!$A$15:$H$31,8,FALSE)*(K44/2000)</f>
        <v>9.7931759310000019E-2</v>
      </c>
      <c r="P44" s="87">
        <f>VLOOKUP($L44,'[1]Emission Rates'!$A$15:$H$31,3,FALSE)*(K44/2000)</f>
        <v>9.8313829265026609</v>
      </c>
      <c r="Q44" s="87">
        <f>VLOOKUP($L44,'[1]Emission Rates'!$A$15:$H$31,2,FALSE)*(K44/2000)</f>
        <v>27.770776406306627</v>
      </c>
      <c r="R44" s="87">
        <f>VLOOKUP($L44,'[1]Emission Rates'!$A$15:$H$31,5,FALSE)*(K44/2000)</f>
        <v>6.5496636323434201</v>
      </c>
      <c r="S44" s="88">
        <f>VLOOKUP($L44,'[1]Emission Rates'!$A$15:$H$31,7,FALSE)*(K44/2000)</f>
        <v>8.6887958850000002E-2</v>
      </c>
    </row>
    <row r="45" spans="1:19" x14ac:dyDescent="0.25">
      <c r="A45" s="80" t="s">
        <v>178</v>
      </c>
      <c r="B45" s="81" t="str">
        <f>IF(ISNA(VLOOKUP(A45,[1]Mark_Lookup!$A$1:$B$2953,2,FALSE)),"",VLOOKUP(A45,[1]Mark_Lookup!$A$1:$B$2953,2,FALSE))</f>
        <v>Conrail Shared Assets</v>
      </c>
      <c r="C45" s="82" t="s">
        <v>79</v>
      </c>
      <c r="D45" s="83">
        <f t="shared" si="0"/>
        <v>34021</v>
      </c>
      <c r="E45" s="81" t="s">
        <v>179</v>
      </c>
      <c r="F45" s="81" t="s">
        <v>121</v>
      </c>
      <c r="G45" s="84">
        <v>49</v>
      </c>
      <c r="H45" s="84">
        <v>23.023434000000002</v>
      </c>
      <c r="I45" s="84">
        <f>VLOOKUP(A45,'[1]Fuel Use'!$A$2:$B$740,2)</f>
        <v>849.67087200000003</v>
      </c>
      <c r="J45" s="85">
        <f>VLOOKUP(A45,'[1]Fuel Use'!$A$2:$G$740,7)*H45/I45</f>
        <v>62507.181798194317</v>
      </c>
      <c r="K45" s="85">
        <v>1644</v>
      </c>
      <c r="L45" s="86" t="s">
        <v>180</v>
      </c>
      <c r="M45" s="87">
        <f>VLOOKUP(L45,'[1]Emission Rates'!$A$15:$H$31,4,FALSE)*(K45/2000)</f>
        <v>0.38880774203130392</v>
      </c>
      <c r="N45" s="87">
        <f>VLOOKUP($L45,'[1]Emission Rates'!$A$15:$H$31,6,FALSE)*(K45/2000)</f>
        <v>1.1037788346992801E-2</v>
      </c>
      <c r="O45" s="88">
        <f>VLOOKUP($L45,'[1]Emission Rates'!$A$15:$H$31,8,FALSE)*(K45/2000)</f>
        <v>1.7014331400000001E-4</v>
      </c>
      <c r="P45" s="87">
        <f>VLOOKUP($L45,'[1]Emission Rates'!$A$15:$H$31,3,FALSE)*(K45/2000)</f>
        <v>1.7080710936920478E-2</v>
      </c>
      <c r="Q45" s="87">
        <f>VLOOKUP($L45,'[1]Emission Rates'!$A$15:$H$31,2,FALSE)*(K45/2000)</f>
        <v>4.8248004155272438E-2</v>
      </c>
      <c r="R45" s="87">
        <f>VLOOKUP($L45,'[1]Emission Rates'!$A$15:$H$31,5,FALSE)*(K45/2000)</f>
        <v>1.1379163244322471E-2</v>
      </c>
      <c r="S45" s="88">
        <f>VLOOKUP($L45,'[1]Emission Rates'!$A$15:$H$31,7,FALSE)*(K45/2000)</f>
        <v>1.5095619E-4</v>
      </c>
    </row>
    <row r="46" spans="1:19" x14ac:dyDescent="0.25">
      <c r="A46" s="80" t="s">
        <v>181</v>
      </c>
      <c r="B46" s="81" t="str">
        <f>IF(ISNA(VLOOKUP(A46,[1]Mark_Lookup!$A$1:$B$2953,2,FALSE)),"",VLOOKUP(A46,[1]Mark_Lookup!$A$1:$B$2953,2,FALSE))</f>
        <v>N. J. Dept. Of Transportation</v>
      </c>
      <c r="C46" s="82" t="s">
        <v>79</v>
      </c>
      <c r="D46" s="83">
        <f t="shared" si="0"/>
        <v>34021</v>
      </c>
      <c r="E46" s="81" t="s">
        <v>179</v>
      </c>
      <c r="F46" s="81" t="s">
        <v>121</v>
      </c>
      <c r="G46" s="84">
        <v>41</v>
      </c>
      <c r="H46" s="84">
        <v>22.946000999999999</v>
      </c>
      <c r="I46" s="84">
        <f>VLOOKUP(A46,'[1]Fuel Use'!$A$2:$B$740,2)</f>
        <v>433.02676399999996</v>
      </c>
      <c r="J46" s="85">
        <f>VLOOKUP(A46,'[1]Fuel Use'!$A$2:$G$740,7)*H46/I46</f>
        <v>62296.956051323556</v>
      </c>
      <c r="K46" s="85">
        <v>248646</v>
      </c>
      <c r="L46" s="86" t="s">
        <v>180</v>
      </c>
      <c r="M46" s="87">
        <f>VLOOKUP(L46,'[1]Emission Rates'!$A$15:$H$31,4,FALSE)*(K46/2000)</f>
        <v>58.805042472698048</v>
      </c>
      <c r="N46" s="87">
        <f>VLOOKUP($L46,'[1]Emission Rates'!$A$15:$H$31,6,FALSE)*(K46/2000)</f>
        <v>1.6694050616340461</v>
      </c>
      <c r="O46" s="88">
        <f>VLOOKUP($L46,'[1]Emission Rates'!$A$15:$H$31,8,FALSE)*(K46/2000)</f>
        <v>2.5733244801000001E-2</v>
      </c>
      <c r="P46" s="87">
        <f>VLOOKUP($L46,'[1]Emission Rates'!$A$15:$H$31,3,FALSE)*(K46/2000)</f>
        <v>2.583364021667597</v>
      </c>
      <c r="Q46" s="87">
        <f>VLOOKUP($L46,'[1]Emission Rates'!$A$15:$H$31,2,FALSE)*(K46/2000)</f>
        <v>7.2972464970753466</v>
      </c>
      <c r="R46" s="87">
        <f>VLOOKUP($L46,'[1]Emission Rates'!$A$15:$H$31,5,FALSE)*(K46/2000)</f>
        <v>1.7210361460144801</v>
      </c>
      <c r="S46" s="88">
        <f>VLOOKUP($L46,'[1]Emission Rates'!$A$15:$H$31,7,FALSE)*(K46/2000)</f>
        <v>2.2831297334999997E-2</v>
      </c>
    </row>
    <row r="47" spans="1:19" x14ac:dyDescent="0.25">
      <c r="A47" s="80" t="s">
        <v>187</v>
      </c>
      <c r="B47" s="81" t="str">
        <f>IF(ISNA(VLOOKUP(A47,[1]Mark_Lookup!$A$1:$B$2953,2,FALSE)),"",VLOOKUP(A47,[1]Mark_Lookup!$A$1:$B$2953,2,FALSE))</f>
        <v>Southeastern Pennsylvania Transportation Authority</v>
      </c>
      <c r="C47" s="82" t="s">
        <v>79</v>
      </c>
      <c r="D47" s="83">
        <f t="shared" si="0"/>
        <v>34021</v>
      </c>
      <c r="E47" s="81" t="s">
        <v>179</v>
      </c>
      <c r="F47" s="81" t="s">
        <v>121</v>
      </c>
      <c r="G47" s="84">
        <v>11</v>
      </c>
      <c r="H47" s="84">
        <v>5.2769000000000004</v>
      </c>
      <c r="I47" s="84">
        <f>VLOOKUP(A47,'[1]Fuel Use'!$A$2:$B$740,2)</f>
        <v>258.205375</v>
      </c>
      <c r="J47" s="85">
        <f>VLOOKUP(A47,'[1]Fuel Use'!$A$2:$G$740,7)*H47/I47</f>
        <v>0</v>
      </c>
      <c r="K47" s="85">
        <v>0</v>
      </c>
      <c r="L47" s="86" t="s">
        <v>180</v>
      </c>
      <c r="M47" s="87">
        <f>VLOOKUP(L47,'[1]Emission Rates'!$A$15:$H$31,4,FALSE)*(K47/2000)</f>
        <v>0</v>
      </c>
      <c r="N47" s="87">
        <f>VLOOKUP($L47,'[1]Emission Rates'!$A$15:$H$31,6,FALSE)*(K47/2000)</f>
        <v>0</v>
      </c>
      <c r="O47" s="88">
        <f>VLOOKUP($L47,'[1]Emission Rates'!$A$15:$H$31,8,FALSE)*(K47/2000)</f>
        <v>0</v>
      </c>
      <c r="P47" s="87">
        <f>VLOOKUP($L47,'[1]Emission Rates'!$A$15:$H$31,3,FALSE)*(K47/2000)</f>
        <v>0</v>
      </c>
      <c r="Q47" s="87">
        <f>VLOOKUP($L47,'[1]Emission Rates'!$A$15:$H$31,2,FALSE)*(K47/2000)</f>
        <v>0</v>
      </c>
      <c r="R47" s="87">
        <f>VLOOKUP($L47,'[1]Emission Rates'!$A$15:$H$31,5,FALSE)*(K47/2000)</f>
        <v>0</v>
      </c>
      <c r="S47" s="88">
        <f>VLOOKUP($L47,'[1]Emission Rates'!$A$15:$H$31,7,FALSE)*(K47/2000)</f>
        <v>0</v>
      </c>
    </row>
    <row r="48" spans="1:19" x14ac:dyDescent="0.25">
      <c r="A48" s="80" t="s">
        <v>178</v>
      </c>
      <c r="B48" s="81" t="str">
        <f>IF(ISNA(VLOOKUP(A48,[1]Mark_Lookup!$A$1:$B$2953,2,FALSE)),"",VLOOKUP(A48,[1]Mark_Lookup!$A$1:$B$2953,2,FALSE))</f>
        <v>Conrail Shared Assets</v>
      </c>
      <c r="C48" s="82" t="s">
        <v>43</v>
      </c>
      <c r="D48" s="83">
        <f t="shared" si="0"/>
        <v>34023</v>
      </c>
      <c r="E48" s="81" t="s">
        <v>179</v>
      </c>
      <c r="F48" s="81" t="s">
        <v>122</v>
      </c>
      <c r="G48" s="84">
        <v>274</v>
      </c>
      <c r="H48" s="84">
        <v>146.95241799999999</v>
      </c>
      <c r="I48" s="84">
        <f>VLOOKUP(A48,'[1]Fuel Use'!$A$2:$B$740,2)</f>
        <v>849.67087200000003</v>
      </c>
      <c r="J48" s="85">
        <f>VLOOKUP(A48,'[1]Fuel Use'!$A$2:$G$740,7)*H48/I48</f>
        <v>398966.61408590234</v>
      </c>
      <c r="K48" s="85">
        <v>269794</v>
      </c>
      <c r="L48" s="86" t="s">
        <v>180</v>
      </c>
      <c r="M48" s="87">
        <f>VLOOKUP(L48,'[1]Emission Rates'!$A$15:$H$31,4,FALSE)*(K48/2000)</f>
        <v>63.806566881747933</v>
      </c>
      <c r="N48" s="87">
        <f>VLOOKUP($L48,'[1]Emission Rates'!$A$15:$H$31,6,FALSE)*(K48/2000)</f>
        <v>1.8113923779127588</v>
      </c>
      <c r="O48" s="88">
        <f>VLOOKUP($L48,'[1]Emission Rates'!$A$15:$H$31,8,FALSE)*(K48/2000)</f>
        <v>2.7921925339000002E-2</v>
      </c>
      <c r="P48" s="87">
        <f>VLOOKUP($L48,'[1]Emission Rates'!$A$15:$H$31,3,FALSE)*(K48/2000)</f>
        <v>2.8030859650337736</v>
      </c>
      <c r="Q48" s="87">
        <f>VLOOKUP($L48,'[1]Emission Rates'!$A$15:$H$31,2,FALSE)*(K48/2000)</f>
        <v>7.9178966137880602</v>
      </c>
      <c r="R48" s="87">
        <f>VLOOKUP($L48,'[1]Emission Rates'!$A$15:$H$31,5,FALSE)*(K48/2000)</f>
        <v>1.8674148225904725</v>
      </c>
      <c r="S48" s="88">
        <f>VLOOKUP($L48,'[1]Emission Rates'!$A$15:$H$31,7,FALSE)*(K48/2000)</f>
        <v>2.4773159564999998E-2</v>
      </c>
    </row>
    <row r="49" spans="1:19" x14ac:dyDescent="0.25">
      <c r="A49" s="80" t="s">
        <v>181</v>
      </c>
      <c r="B49" s="81" t="str">
        <f>IF(ISNA(VLOOKUP(A49,[1]Mark_Lookup!$A$1:$B$2953,2,FALSE)),"",VLOOKUP(A49,[1]Mark_Lookup!$A$1:$B$2953,2,FALSE))</f>
        <v>N. J. Dept. Of Transportation</v>
      </c>
      <c r="C49" s="82" t="s">
        <v>43</v>
      </c>
      <c r="D49" s="83">
        <f t="shared" si="0"/>
        <v>34023</v>
      </c>
      <c r="E49" s="81" t="s">
        <v>179</v>
      </c>
      <c r="F49" s="81" t="s">
        <v>122</v>
      </c>
      <c r="G49" s="84">
        <v>42</v>
      </c>
      <c r="H49" s="84">
        <v>41.902616999999999</v>
      </c>
      <c r="I49" s="84">
        <f>VLOOKUP(A49,'[1]Fuel Use'!$A$2:$B$740,2)</f>
        <v>433.02676399999996</v>
      </c>
      <c r="J49" s="85">
        <f>VLOOKUP(A49,'[1]Fuel Use'!$A$2:$G$740,7)*H49/I49</f>
        <v>113762.98160557231</v>
      </c>
      <c r="K49" s="85">
        <v>944985</v>
      </c>
      <c r="L49" s="86" t="s">
        <v>180</v>
      </c>
      <c r="M49" s="87">
        <f>VLOOKUP(L49,'[1]Emission Rates'!$A$15:$H$31,4,FALSE)*(K49/2000)</f>
        <v>223.48995383421638</v>
      </c>
      <c r="N49" s="87">
        <f>VLOOKUP($L49,'[1]Emission Rates'!$A$15:$H$31,6,FALSE)*(K49/2000)</f>
        <v>6.3446133948193379</v>
      </c>
      <c r="O49" s="88">
        <f>VLOOKUP($L49,'[1]Emission Rates'!$A$15:$H$31,8,FALSE)*(K49/2000)</f>
        <v>9.7799805097500012E-2</v>
      </c>
      <c r="P49" s="87">
        <f>VLOOKUP($L49,'[1]Emission Rates'!$A$15:$H$31,3,FALSE)*(K49/2000)</f>
        <v>9.8181360247723841</v>
      </c>
      <c r="Q49" s="87">
        <f>VLOOKUP($L49,'[1]Emission Rates'!$A$15:$H$31,2,FALSE)*(K49/2000)</f>
        <v>27.733357789945334</v>
      </c>
      <c r="R49" s="87">
        <f>VLOOKUP($L49,'[1]Emission Rates'!$A$15:$H$31,5,FALSE)*(K49/2000)</f>
        <v>6.5408385513601406</v>
      </c>
      <c r="S49" s="88">
        <f>VLOOKUP($L49,'[1]Emission Rates'!$A$15:$H$31,7,FALSE)*(K49/2000)</f>
        <v>8.6770885162499992E-2</v>
      </c>
    </row>
    <row r="50" spans="1:19" x14ac:dyDescent="0.25">
      <c r="A50" s="80" t="s">
        <v>199</v>
      </c>
      <c r="B50" s="81" t="str">
        <f>IF(ISNA(VLOOKUP(A50,[1]Mark_Lookup!$A$1:$B$2953,2,FALSE)),"",VLOOKUP(A50,[1]Mark_Lookup!$A$1:$B$2953,2,FALSE))</f>
        <v>Raritan Central Railway LLC</v>
      </c>
      <c r="C50" s="82" t="s">
        <v>43</v>
      </c>
      <c r="D50" s="83">
        <f t="shared" si="0"/>
        <v>34023</v>
      </c>
      <c r="E50" s="81" t="s">
        <v>179</v>
      </c>
      <c r="F50" s="81" t="s">
        <v>122</v>
      </c>
      <c r="G50" s="84">
        <v>6</v>
      </c>
      <c r="H50" s="84">
        <v>2.723579</v>
      </c>
      <c r="I50" s="84">
        <f>VLOOKUP(A50,'[1]Fuel Use'!$A$2:$B$740,2)</f>
        <v>2.723579</v>
      </c>
      <c r="J50" s="85">
        <f>VLOOKUP(A50,'[1]Fuel Use'!$A$2:$G$740,7)*H50/I50</f>
        <v>7394.3464599913414</v>
      </c>
      <c r="K50" s="85">
        <v>26000</v>
      </c>
      <c r="L50" s="86" t="s">
        <v>180</v>
      </c>
      <c r="M50" s="87">
        <f>VLOOKUP(L50,'[1]Emission Rates'!$A$15:$H$31,4,FALSE)*(K50/2000)</f>
        <v>6.14902755037342</v>
      </c>
      <c r="N50" s="87">
        <f>VLOOKUP($L50,'[1]Emission Rates'!$A$15:$H$31,6,FALSE)*(K50/2000)</f>
        <v>0.17456356266533626</v>
      </c>
      <c r="O50" s="88">
        <f>VLOOKUP($L50,'[1]Emission Rates'!$A$15:$H$31,8,FALSE)*(K50/2000)</f>
        <v>2.6908310000000003E-3</v>
      </c>
      <c r="P50" s="87">
        <f>VLOOKUP($L50,'[1]Emission Rates'!$A$15:$H$31,3,FALSE)*(K50/2000)</f>
        <v>0.27013289802915602</v>
      </c>
      <c r="Q50" s="87">
        <f>VLOOKUP($L50,'[1]Emission Rates'!$A$15:$H$31,2,FALSE)*(K50/2000)</f>
        <v>0.76304629442644978</v>
      </c>
      <c r="R50" s="87">
        <f>VLOOKUP($L50,'[1]Emission Rates'!$A$15:$H$31,5,FALSE)*(K50/2000)</f>
        <v>0.17996243573746001</v>
      </c>
      <c r="S50" s="88">
        <f>VLOOKUP($L50,'[1]Emission Rates'!$A$15:$H$31,7,FALSE)*(K50/2000)</f>
        <v>2.3873850000000001E-3</v>
      </c>
    </row>
    <row r="51" spans="1:19" x14ac:dyDescent="0.25">
      <c r="A51" s="80" t="s">
        <v>178</v>
      </c>
      <c r="B51" s="81" t="str">
        <f>IF(ISNA(VLOOKUP(A51,[1]Mark_Lookup!$A$1:$B$2953,2,FALSE)),"",VLOOKUP(A51,[1]Mark_Lookup!$A$1:$B$2953,2,FALSE))</f>
        <v>Conrail Shared Assets</v>
      </c>
      <c r="C51" s="82" t="s">
        <v>45</v>
      </c>
      <c r="D51" s="83">
        <f t="shared" si="0"/>
        <v>34025</v>
      </c>
      <c r="E51" s="81" t="s">
        <v>179</v>
      </c>
      <c r="F51" s="81" t="s">
        <v>44</v>
      </c>
      <c r="G51" s="84">
        <v>27</v>
      </c>
      <c r="H51" s="84">
        <v>38.667102999999997</v>
      </c>
      <c r="I51" s="84">
        <f>VLOOKUP(A51,'[1]Fuel Use'!$A$2:$B$740,2)</f>
        <v>849.67087200000003</v>
      </c>
      <c r="J51" s="85">
        <f>VLOOKUP(A51,'[1]Fuel Use'!$A$2:$G$740,7)*H51/I51</f>
        <v>104978.76367315599</v>
      </c>
      <c r="K51" s="85">
        <v>12426</v>
      </c>
      <c r="L51" s="86" t="s">
        <v>180</v>
      </c>
      <c r="M51" s="87">
        <f>VLOOKUP(L51,'[1]Emission Rates'!$A$15:$H$31,4,FALSE)*(K51/2000)</f>
        <v>2.938762166959235</v>
      </c>
      <c r="N51" s="87">
        <f>VLOOKUP($L51,'[1]Emission Rates'!$A$15:$H$31,6,FALSE)*(K51/2000)</f>
        <v>8.342795498767186E-2</v>
      </c>
      <c r="O51" s="88">
        <f>VLOOKUP($L51,'[1]Emission Rates'!$A$15:$H$31,8,FALSE)*(K51/2000)</f>
        <v>1.2860102310000001E-3</v>
      </c>
      <c r="P51" s="87">
        <f>VLOOKUP($L51,'[1]Emission Rates'!$A$15:$H$31,3,FALSE)*(K51/2000)</f>
        <v>0.12910274580424203</v>
      </c>
      <c r="Q51" s="87">
        <f>VLOOKUP($L51,'[1]Emission Rates'!$A$15:$H$31,2,FALSE)*(K51/2000)</f>
        <v>0.36467743286704096</v>
      </c>
      <c r="R51" s="87">
        <f>VLOOKUP($L51,'[1]Emission Rates'!$A$15:$H$31,5,FALSE)*(K51/2000)</f>
        <v>8.6008201018218391E-2</v>
      </c>
      <c r="S51" s="88">
        <f>VLOOKUP($L51,'[1]Emission Rates'!$A$15:$H$31,7,FALSE)*(K51/2000)</f>
        <v>1.1409863850000001E-3</v>
      </c>
    </row>
    <row r="52" spans="1:19" x14ac:dyDescent="0.25">
      <c r="A52" s="80" t="s">
        <v>181</v>
      </c>
      <c r="B52" s="81" t="str">
        <f>IF(ISNA(VLOOKUP(A52,[1]Mark_Lookup!$A$1:$B$2953,2,FALSE)),"",VLOOKUP(A52,[1]Mark_Lookup!$A$1:$B$2953,2,FALSE))</f>
        <v>N. J. Dept. Of Transportation</v>
      </c>
      <c r="C52" s="82" t="s">
        <v>45</v>
      </c>
      <c r="D52" s="83">
        <f t="shared" si="0"/>
        <v>34025</v>
      </c>
      <c r="E52" s="81" t="s">
        <v>179</v>
      </c>
      <c r="F52" s="81" t="s">
        <v>44</v>
      </c>
      <c r="G52" s="84">
        <v>23</v>
      </c>
      <c r="H52" s="84">
        <v>31.034452999999999</v>
      </c>
      <c r="I52" s="84">
        <f>VLOOKUP(A52,'[1]Fuel Use'!$A$2:$B$740,2)</f>
        <v>433.02676399999996</v>
      </c>
      <c r="J52" s="85">
        <f>VLOOKUP(A52,'[1]Fuel Use'!$A$2:$G$740,7)*H52/I52</f>
        <v>84256.596808213639</v>
      </c>
      <c r="K52" s="85">
        <v>2385168</v>
      </c>
      <c r="L52" s="86" t="s">
        <v>180</v>
      </c>
      <c r="M52" s="87">
        <f>VLOOKUP(L52,'[1]Emission Rates'!$A$15:$H$31,4,FALSE)*(K52/2000)</f>
        <v>564.09475939496417</v>
      </c>
      <c r="N52" s="87">
        <f>VLOOKUP($L52,'[1]Emission Rates'!$A$15:$H$31,6,FALSE)*(K52/2000)</f>
        <v>16.013977832129029</v>
      </c>
      <c r="O52" s="88">
        <f>VLOOKUP($L52,'[1]Emission Rates'!$A$15:$H$31,8,FALSE)*(K52/2000)</f>
        <v>0.24684938440800006</v>
      </c>
      <c r="P52" s="87">
        <f>VLOOKUP($L52,'[1]Emission Rates'!$A$15:$H$31,3,FALSE)*(K52/2000)</f>
        <v>24.781244004861769</v>
      </c>
      <c r="Q52" s="87">
        <f>VLOOKUP($L52,'[1]Emission Rates'!$A$15:$H$31,2,FALSE)*(K52/2000)</f>
        <v>69.999753999405627</v>
      </c>
      <c r="R52" s="87">
        <f>VLOOKUP($L52,'[1]Emission Rates'!$A$15:$H$31,5,FALSE)*(K52/2000)</f>
        <v>16.509255497040233</v>
      </c>
      <c r="S52" s="88">
        <f>VLOOKUP($L52,'[1]Emission Rates'!$A$15:$H$31,7,FALSE)*(K52/2000)</f>
        <v>0.21901208867999999</v>
      </c>
    </row>
    <row r="53" spans="1:19" x14ac:dyDescent="0.25">
      <c r="A53" s="80" t="s">
        <v>200</v>
      </c>
      <c r="B53" s="81" t="str">
        <f>IF(ISNA(VLOOKUP(A53,[1]Mark_Lookup!$A$1:$B$2953,2,FALSE)),"",VLOOKUP(A53,[1]Mark_Lookup!$A$1:$B$2953,2,FALSE))</f>
        <v/>
      </c>
      <c r="C53" s="82" t="s">
        <v>45</v>
      </c>
      <c r="D53" s="83">
        <f t="shared" si="0"/>
        <v>34025</v>
      </c>
      <c r="E53" s="81" t="s">
        <v>179</v>
      </c>
      <c r="F53" s="81" t="s">
        <v>44</v>
      </c>
      <c r="G53" s="84">
        <v>30</v>
      </c>
      <c r="H53" s="84">
        <v>22.112614000000001</v>
      </c>
      <c r="I53" s="84">
        <f>VLOOKUP(A53,'[1]Fuel Use'!$A$2:$B$740,2)</f>
        <v>557.74607000000003</v>
      </c>
      <c r="J53" s="85">
        <f>VLOOKUP(A53,'[1]Fuel Use'!$A$2:$G$740,7)*H53/I53</f>
        <v>60034.362525212215</v>
      </c>
      <c r="K53" s="85">
        <v>14364</v>
      </c>
      <c r="L53" s="86" t="s">
        <v>180</v>
      </c>
      <c r="M53" s="87">
        <f>VLOOKUP(L53,'[1]Emission Rates'!$A$15:$H$31,4,FALSE)*(K53/2000)</f>
        <v>3.3971012205216846</v>
      </c>
      <c r="N53" s="87">
        <f>VLOOKUP($L53,'[1]Emission Rates'!$A$15:$H$31,6,FALSE)*(K53/2000)</f>
        <v>9.6439654389418858E-2</v>
      </c>
      <c r="O53" s="88">
        <f>VLOOKUP($L53,'[1]Emission Rates'!$A$15:$H$31,8,FALSE)*(K53/2000)</f>
        <v>1.4865806340000002E-3</v>
      </c>
      <c r="P53" s="87">
        <f>VLOOKUP($L53,'[1]Emission Rates'!$A$15:$H$31,3,FALSE)*(K53/2000)</f>
        <v>0.14923803643426142</v>
      </c>
      <c r="Q53" s="87">
        <f>VLOOKUP($L53,'[1]Emission Rates'!$A$15:$H$31,2,FALSE)*(K53/2000)</f>
        <v>0.42155372973621252</v>
      </c>
      <c r="R53" s="87">
        <f>VLOOKUP($L53,'[1]Emission Rates'!$A$15:$H$31,5,FALSE)*(K53/2000)</f>
        <v>9.9422324112802912E-2</v>
      </c>
      <c r="S53" s="88">
        <f>VLOOKUP($L53,'[1]Emission Rates'!$A$15:$H$31,7,FALSE)*(K53/2000)</f>
        <v>1.3189383899999999E-3</v>
      </c>
    </row>
    <row r="54" spans="1:19" x14ac:dyDescent="0.25">
      <c r="A54" s="80" t="s">
        <v>190</v>
      </c>
      <c r="B54" s="81" t="str">
        <f>IF(ISNA(VLOOKUP(A54,[1]Mark_Lookup!$A$1:$B$2953,2,FALSE)),"",VLOOKUP(A54,[1]Mark_Lookup!$A$1:$B$2953,2,FALSE))</f>
        <v>MORRISTOWN &amp; ERIE RAILWAY, INC.</v>
      </c>
      <c r="C54" s="82" t="s">
        <v>47</v>
      </c>
      <c r="D54" s="83">
        <f t="shared" si="0"/>
        <v>34027</v>
      </c>
      <c r="E54" s="81" t="s">
        <v>179</v>
      </c>
      <c r="F54" s="81" t="s">
        <v>46</v>
      </c>
      <c r="G54" s="84">
        <v>54</v>
      </c>
      <c r="H54" s="84">
        <v>63.608448000000003</v>
      </c>
      <c r="I54" s="84">
        <f>VLOOKUP(A54,'[1]Fuel Use'!$A$2:$B$740,2)</f>
        <v>111.24459</v>
      </c>
      <c r="J54" s="85">
        <f>VLOOKUP(A54,'[1]Fuel Use'!$A$2:$G$740,7)*H54/I54</f>
        <v>172692.95375472616</v>
      </c>
      <c r="K54" s="85">
        <v>14771</v>
      </c>
      <c r="L54" s="86" t="s">
        <v>180</v>
      </c>
      <c r="M54" s="87">
        <f>VLOOKUP(L54,'[1]Emission Rates'!$A$15:$H$31,4,FALSE)*(K54/2000)</f>
        <v>3.4933571517909918</v>
      </c>
      <c r="N54" s="87">
        <f>VLOOKUP($L54,'[1]Emission Rates'!$A$15:$H$31,6,FALSE)*(K54/2000)</f>
        <v>9.9172245543449306E-2</v>
      </c>
      <c r="O54" s="88">
        <f>VLOOKUP($L54,'[1]Emission Rates'!$A$15:$H$31,8,FALSE)*(K54/2000)</f>
        <v>1.5287024885000003E-3</v>
      </c>
      <c r="P54" s="87">
        <f>VLOOKUP($L54,'[1]Emission Rates'!$A$15:$H$31,3,FALSE)*(K54/2000)</f>
        <v>0.15346665526110245</v>
      </c>
      <c r="Q54" s="87">
        <f>VLOOKUP($L54,'[1]Emission Rates'!$A$15:$H$31,2,FALSE)*(K54/2000)</f>
        <v>0.43349833903742652</v>
      </c>
      <c r="R54" s="87">
        <f>VLOOKUP($L54,'[1]Emission Rates'!$A$15:$H$31,5,FALSE)*(K54/2000)</f>
        <v>0.10223942839530854</v>
      </c>
      <c r="S54" s="88">
        <f>VLOOKUP($L54,'[1]Emission Rates'!$A$15:$H$31,7,FALSE)*(K54/2000)</f>
        <v>1.3563101475E-3</v>
      </c>
    </row>
    <row r="55" spans="1:19" x14ac:dyDescent="0.25">
      <c r="A55" s="80" t="s">
        <v>181</v>
      </c>
      <c r="B55" s="81" t="str">
        <f>IF(ISNA(VLOOKUP(A55,[1]Mark_Lookup!$A$1:$B$2953,2,FALSE)),"",VLOOKUP(A55,[1]Mark_Lookup!$A$1:$B$2953,2,FALSE))</f>
        <v>N. J. Dept. Of Transportation</v>
      </c>
      <c r="C55" s="82" t="s">
        <v>47</v>
      </c>
      <c r="D55" s="83">
        <f t="shared" si="0"/>
        <v>34027</v>
      </c>
      <c r="E55" s="81" t="s">
        <v>179</v>
      </c>
      <c r="F55" s="81" t="s">
        <v>46</v>
      </c>
      <c r="G55" s="84">
        <v>28</v>
      </c>
      <c r="H55" s="84">
        <v>51.097709000000002</v>
      </c>
      <c r="I55" s="84">
        <f>VLOOKUP(A55,'[1]Fuel Use'!$A$2:$B$740,2)</f>
        <v>433.02676399999996</v>
      </c>
      <c r="J55" s="85">
        <f>VLOOKUP(A55,'[1]Fuel Use'!$A$2:$G$740,7)*H55/I55</f>
        <v>138727.08067503007</v>
      </c>
      <c r="K55" s="85">
        <v>1278816</v>
      </c>
      <c r="L55" s="86" t="s">
        <v>180</v>
      </c>
      <c r="M55" s="87">
        <f>VLOOKUP(L55,'[1]Emission Rates'!$A$15:$H$31,4,FALSE)*(K55/2000)</f>
        <v>302.44133907147443</v>
      </c>
      <c r="N55" s="87">
        <f>VLOOKUP($L55,'[1]Emission Rates'!$A$15:$H$31,6,FALSE)*(K55/2000)</f>
        <v>8.5859491135936405</v>
      </c>
      <c r="O55" s="88">
        <f>VLOOKUP($L55,'[1]Emission Rates'!$A$15:$H$31,8,FALSE)*(K55/2000)</f>
        <v>0.13234914369600001</v>
      </c>
      <c r="P55" s="87">
        <f>VLOOKUP($L55,'[1]Emission Rates'!$A$15:$H$31,3,FALSE)*(K55/2000)</f>
        <v>13.286548927925121</v>
      </c>
      <c r="Q55" s="87">
        <f>VLOOKUP($L55,'[1]Emission Rates'!$A$15:$H$31,2,FALSE)*(K55/2000)</f>
        <v>37.530608078971341</v>
      </c>
      <c r="R55" s="87">
        <f>VLOOKUP($L55,'[1]Emission Rates'!$A$15:$H$31,5,FALSE)*(K55/2000)</f>
        <v>8.8514939315398333</v>
      </c>
      <c r="S55" s="88">
        <f>VLOOKUP($L55,'[1]Emission Rates'!$A$15:$H$31,7,FALSE)*(K55/2000)</f>
        <v>0.11742408216</v>
      </c>
    </row>
    <row r="56" spans="1:19" x14ac:dyDescent="0.25">
      <c r="A56" s="80" t="s">
        <v>184</v>
      </c>
      <c r="B56" s="81" t="str">
        <f>IF(ISNA(VLOOKUP(A56,[1]Mark_Lookup!$A$1:$B$2953,2,FALSE)),"",VLOOKUP(A56,[1]Mark_Lookup!$A$1:$B$2953,2,FALSE))</f>
        <v>New York, Susquehanna &amp; Western Railroad Company</v>
      </c>
      <c r="C56" s="82" t="s">
        <v>47</v>
      </c>
      <c r="D56" s="83">
        <f t="shared" si="0"/>
        <v>34027</v>
      </c>
      <c r="E56" s="81" t="s">
        <v>179</v>
      </c>
      <c r="F56" s="81" t="s">
        <v>46</v>
      </c>
      <c r="G56" s="84">
        <v>10</v>
      </c>
      <c r="H56" s="84">
        <v>8.0803840000000005</v>
      </c>
      <c r="I56" s="84">
        <f>VLOOKUP(A56,'[1]Fuel Use'!$A$2:$B$740,2)</f>
        <v>690.83030300000007</v>
      </c>
      <c r="J56" s="85">
        <f>VLOOKUP(A56,'[1]Fuel Use'!$A$2:$G$740,7)*H56/I56</f>
        <v>21937.736642032662</v>
      </c>
      <c r="K56" s="85">
        <v>26260</v>
      </c>
      <c r="L56" s="86" t="s">
        <v>180</v>
      </c>
      <c r="M56" s="87">
        <f>VLOOKUP(L56,'[1]Emission Rates'!$A$15:$H$31,4,FALSE)*(K56/2000)</f>
        <v>6.2105178258771545</v>
      </c>
      <c r="N56" s="87">
        <f>VLOOKUP($L56,'[1]Emission Rates'!$A$15:$H$31,6,FALSE)*(K56/2000)</f>
        <v>0.17630919829198963</v>
      </c>
      <c r="O56" s="88">
        <f>VLOOKUP($L56,'[1]Emission Rates'!$A$15:$H$31,8,FALSE)*(K56/2000)</f>
        <v>2.7177393100000008E-3</v>
      </c>
      <c r="P56" s="87">
        <f>VLOOKUP($L56,'[1]Emission Rates'!$A$15:$H$31,3,FALSE)*(K56/2000)</f>
        <v>0.27283422700944759</v>
      </c>
      <c r="Q56" s="87">
        <f>VLOOKUP($L56,'[1]Emission Rates'!$A$15:$H$31,2,FALSE)*(K56/2000)</f>
        <v>0.77067675737071428</v>
      </c>
      <c r="R56" s="87">
        <f>VLOOKUP($L56,'[1]Emission Rates'!$A$15:$H$31,5,FALSE)*(K56/2000)</f>
        <v>0.18176206009483464</v>
      </c>
      <c r="S56" s="88">
        <f>VLOOKUP($L56,'[1]Emission Rates'!$A$15:$H$31,7,FALSE)*(K56/2000)</f>
        <v>2.41125885E-3</v>
      </c>
    </row>
    <row r="57" spans="1:19" x14ac:dyDescent="0.25">
      <c r="A57" s="80" t="s">
        <v>178</v>
      </c>
      <c r="B57" s="81" t="str">
        <f>IF(ISNA(VLOOKUP(A57,[1]Mark_Lookup!$A$1:$B$2953,2,FALSE)),"",VLOOKUP(A57,[1]Mark_Lookup!$A$1:$B$2953,2,FALSE))</f>
        <v>Conrail Shared Assets</v>
      </c>
      <c r="C57" s="82" t="s">
        <v>81</v>
      </c>
      <c r="D57" s="83">
        <f t="shared" si="0"/>
        <v>34029</v>
      </c>
      <c r="E57" s="81" t="s">
        <v>179</v>
      </c>
      <c r="F57" s="81" t="s">
        <v>123</v>
      </c>
      <c r="G57" s="84">
        <v>13</v>
      </c>
      <c r="H57" s="84">
        <v>15.486207</v>
      </c>
      <c r="I57" s="84">
        <f>VLOOKUP(A57,'[1]Fuel Use'!$A$2:$B$740,2)</f>
        <v>849.67087200000003</v>
      </c>
      <c r="J57" s="85">
        <f>VLOOKUP(A57,'[1]Fuel Use'!$A$2:$G$740,7)*H57/I57</f>
        <v>42044.082403757377</v>
      </c>
      <c r="K57" s="85">
        <v>354</v>
      </c>
      <c r="L57" s="86" t="s">
        <v>180</v>
      </c>
      <c r="M57" s="87">
        <f>VLOOKUP(L57,'[1]Emission Rates'!$A$15:$H$31,4,FALSE)*(K57/2000)</f>
        <v>8.3721375108930407E-2</v>
      </c>
      <c r="N57" s="87">
        <f>VLOOKUP($L57,'[1]Emission Rates'!$A$15:$H$31,6,FALSE)*(K57/2000)</f>
        <v>2.3767500455203474E-3</v>
      </c>
      <c r="O57" s="88">
        <f>VLOOKUP($L57,'[1]Emission Rates'!$A$15:$H$31,8,FALSE)*(K57/2000)</f>
        <v>3.6636699000000005E-5</v>
      </c>
      <c r="P57" s="87">
        <f>VLOOKUP($L57,'[1]Emission Rates'!$A$15:$H$31,3,FALSE)*(K57/2000)</f>
        <v>3.6779633039354317E-3</v>
      </c>
      <c r="Q57" s="87">
        <f>VLOOKUP($L57,'[1]Emission Rates'!$A$15:$H$31,2,FALSE)*(K57/2000)</f>
        <v>1.0389168777960122E-2</v>
      </c>
      <c r="R57" s="87">
        <f>VLOOKUP($L57,'[1]Emission Rates'!$A$15:$H$31,5,FALSE)*(K57/2000)</f>
        <v>2.4502577788869558E-3</v>
      </c>
      <c r="S57" s="88">
        <f>VLOOKUP($L57,'[1]Emission Rates'!$A$15:$H$31,7,FALSE)*(K57/2000)</f>
        <v>3.2505164999999999E-5</v>
      </c>
    </row>
    <row r="58" spans="1:19" x14ac:dyDescent="0.25">
      <c r="A58" s="80" t="s">
        <v>181</v>
      </c>
      <c r="B58" s="81" t="str">
        <f>IF(ISNA(VLOOKUP(A58,[1]Mark_Lookup!$A$1:$B$2953,2,FALSE)),"",VLOOKUP(A58,[1]Mark_Lookup!$A$1:$B$2953,2,FALSE))</f>
        <v>N. J. Dept. Of Transportation</v>
      </c>
      <c r="C58" s="82" t="s">
        <v>81</v>
      </c>
      <c r="D58" s="83">
        <f t="shared" si="0"/>
        <v>34029</v>
      </c>
      <c r="E58" s="81" t="s">
        <v>179</v>
      </c>
      <c r="F58" s="81" t="s">
        <v>123</v>
      </c>
      <c r="G58" s="84">
        <v>1</v>
      </c>
      <c r="H58" s="84">
        <v>1.973085</v>
      </c>
      <c r="I58" s="84">
        <f>VLOOKUP(A58,'[1]Fuel Use'!$A$2:$B$740,2)</f>
        <v>433.02676399999996</v>
      </c>
      <c r="J58" s="85">
        <f>VLOOKUP(A58,'[1]Fuel Use'!$A$2:$G$740,7)*H58/I58</f>
        <v>5356.8022388966929</v>
      </c>
      <c r="K58" s="85">
        <v>98443</v>
      </c>
      <c r="L58" s="86" t="s">
        <v>180</v>
      </c>
      <c r="M58" s="87">
        <f>VLOOKUP(L58,'[1]Emission Rates'!$A$15:$H$31,4,FALSE)*(K58/2000)</f>
        <v>23.281873813131174</v>
      </c>
      <c r="N58" s="87">
        <f>VLOOKUP($L58,'[1]Emission Rates'!$A$15:$H$31,6,FALSE)*(K58/2000)</f>
        <v>0.66094464613321913</v>
      </c>
      <c r="O58" s="88">
        <f>VLOOKUP($L58,'[1]Emission Rates'!$A$15:$H$31,8,FALSE)*(K58/2000)</f>
        <v>1.0188210620500002E-2</v>
      </c>
      <c r="P58" s="87">
        <f>VLOOKUP($L58,'[1]Emission Rates'!$A$15:$H$31,3,FALSE)*(K58/2000)</f>
        <v>1.0227958800263155</v>
      </c>
      <c r="Q58" s="87">
        <f>VLOOKUP($L58,'[1]Emission Rates'!$A$15:$H$31,2,FALSE)*(K58/2000)</f>
        <v>2.8890987062393458</v>
      </c>
      <c r="R58" s="87">
        <f>VLOOKUP($L58,'[1]Emission Rates'!$A$15:$H$31,5,FALSE)*(K58/2000)</f>
        <v>0.68138623312702984</v>
      </c>
      <c r="S58" s="88">
        <f>VLOOKUP($L58,'[1]Emission Rates'!$A$15:$H$31,7,FALSE)*(K58/2000)</f>
        <v>9.0392823675000001E-3</v>
      </c>
    </row>
    <row r="59" spans="1:19" x14ac:dyDescent="0.25">
      <c r="A59" s="80" t="s">
        <v>190</v>
      </c>
      <c r="B59" s="81" t="str">
        <f>IF(ISNA(VLOOKUP(A59,[1]Mark_Lookup!$A$1:$B$2953,2,FALSE)),"",VLOOKUP(A59,[1]Mark_Lookup!$A$1:$B$2953,2,FALSE))</f>
        <v>MORRISTOWN &amp; ERIE RAILWAY, INC.</v>
      </c>
      <c r="C59" s="82" t="s">
        <v>49</v>
      </c>
      <c r="D59" s="83">
        <f t="shared" si="0"/>
        <v>34031</v>
      </c>
      <c r="E59" s="81" t="s">
        <v>179</v>
      </c>
      <c r="F59" s="81" t="s">
        <v>48</v>
      </c>
      <c r="G59" s="84">
        <v>6</v>
      </c>
      <c r="H59" s="84">
        <v>6.6516510000000002</v>
      </c>
      <c r="I59" s="84">
        <f>VLOOKUP(A59,'[1]Fuel Use'!$A$2:$B$740,2)</f>
        <v>111.24459</v>
      </c>
      <c r="J59" s="85">
        <f>VLOOKUP(A59,'[1]Fuel Use'!$A$2:$G$740,7)*H59/I59</f>
        <v>18058.816000911989</v>
      </c>
      <c r="K59" s="85">
        <v>0</v>
      </c>
      <c r="L59" s="86" t="s">
        <v>180</v>
      </c>
      <c r="M59" s="87">
        <f>VLOOKUP(L59,'[1]Emission Rates'!$A$15:$H$31,4,FALSE)*(K59/2000)</f>
        <v>0</v>
      </c>
      <c r="N59" s="87">
        <f>VLOOKUP($L59,'[1]Emission Rates'!$A$15:$H$31,6,FALSE)*(K59/2000)</f>
        <v>0</v>
      </c>
      <c r="O59" s="88">
        <f>VLOOKUP($L59,'[1]Emission Rates'!$A$15:$H$31,8,FALSE)*(K59/2000)</f>
        <v>0</v>
      </c>
      <c r="P59" s="87">
        <f>VLOOKUP($L59,'[1]Emission Rates'!$A$15:$H$31,3,FALSE)*(K59/2000)</f>
        <v>0</v>
      </c>
      <c r="Q59" s="87">
        <f>VLOOKUP($L59,'[1]Emission Rates'!$A$15:$H$31,2,FALSE)*(K59/2000)</f>
        <v>0</v>
      </c>
      <c r="R59" s="87">
        <f>VLOOKUP($L59,'[1]Emission Rates'!$A$15:$H$31,5,FALSE)*(K59/2000)</f>
        <v>0</v>
      </c>
      <c r="S59" s="88">
        <f>VLOOKUP($L59,'[1]Emission Rates'!$A$15:$H$31,7,FALSE)*(K59/2000)</f>
        <v>0</v>
      </c>
    </row>
    <row r="60" spans="1:19" x14ac:dyDescent="0.25">
      <c r="A60" s="80" t="s">
        <v>181</v>
      </c>
      <c r="B60" s="81" t="str">
        <f>IF(ISNA(VLOOKUP(A60,[1]Mark_Lookup!$A$1:$B$2953,2,FALSE)),"",VLOOKUP(A60,[1]Mark_Lookup!$A$1:$B$2953,2,FALSE))</f>
        <v>N. J. Dept. Of Transportation</v>
      </c>
      <c r="C60" s="82" t="s">
        <v>49</v>
      </c>
      <c r="D60" s="83">
        <f t="shared" si="0"/>
        <v>34031</v>
      </c>
      <c r="E60" s="81" t="s">
        <v>179</v>
      </c>
      <c r="F60" s="81" t="s">
        <v>48</v>
      </c>
      <c r="G60" s="84">
        <v>19</v>
      </c>
      <c r="H60" s="84">
        <v>16.526820000000001</v>
      </c>
      <c r="I60" s="84">
        <f>VLOOKUP(A60,'[1]Fuel Use'!$A$2:$B$740,2)</f>
        <v>433.02676399999996</v>
      </c>
      <c r="J60" s="85">
        <f>VLOOKUP(A60,'[1]Fuel Use'!$A$2:$G$740,7)*H60/I60</f>
        <v>44869.281545317426</v>
      </c>
      <c r="K60" s="85">
        <v>1261615</v>
      </c>
      <c r="L60" s="86" t="s">
        <v>180</v>
      </c>
      <c r="M60" s="87">
        <f>VLOOKUP(L60,'[1]Emission Rates'!$A$15:$H$31,4,FALSE)*(K60/2000)</f>
        <v>298.37328434478314</v>
      </c>
      <c r="N60" s="87">
        <f>VLOOKUP($L60,'[1]Emission Rates'!$A$15:$H$31,6,FALSE)*(K60/2000)</f>
        <v>8.4704618889241612</v>
      </c>
      <c r="O60" s="88">
        <f>VLOOKUP($L60,'[1]Emission Rates'!$A$15:$H$31,8,FALSE)*(K60/2000)</f>
        <v>0.13056895200250002</v>
      </c>
      <c r="P60" s="87">
        <f>VLOOKUP($L60,'[1]Emission Rates'!$A$15:$H$31,3,FALSE)*(K60/2000)</f>
        <v>13.10783523642514</v>
      </c>
      <c r="Q60" s="87">
        <f>VLOOKUP($L60,'[1]Emission Rates'!$A$15:$H$31,2,FALSE)*(K60/2000)</f>
        <v>37.025794259339442</v>
      </c>
      <c r="R60" s="87">
        <f>VLOOKUP($L60,'[1]Emission Rates'!$A$15:$H$31,5,FALSE)*(K60/2000)</f>
        <v>8.732434937035217</v>
      </c>
      <c r="S60" s="88">
        <f>VLOOKUP($L60,'[1]Emission Rates'!$A$15:$H$31,7,FALSE)*(K60/2000)</f>
        <v>0.1158446433375</v>
      </c>
    </row>
    <row r="61" spans="1:19" x14ac:dyDescent="0.25">
      <c r="A61" s="80" t="s">
        <v>183</v>
      </c>
      <c r="B61" s="81" t="str">
        <f>IF(ISNA(VLOOKUP(A61,[1]Mark_Lookup!$A$1:$B$2953,2,FALSE)),"",VLOOKUP(A61,[1]Mark_Lookup!$A$1:$B$2953,2,FALSE))</f>
        <v>New York &amp; Greenwood Lake Railway</v>
      </c>
      <c r="C61" s="82" t="s">
        <v>49</v>
      </c>
      <c r="D61" s="83">
        <f t="shared" si="0"/>
        <v>34031</v>
      </c>
      <c r="E61" s="81" t="s">
        <v>179</v>
      </c>
      <c r="F61" s="81" t="s">
        <v>48</v>
      </c>
      <c r="G61" s="84">
        <v>4</v>
      </c>
      <c r="H61" s="84">
        <v>0.82105499999999998</v>
      </c>
      <c r="I61" s="84">
        <f>VLOOKUP(A61,'[1]Fuel Use'!$A$2:$B$740,2)</f>
        <v>3.8701429999999997</v>
      </c>
      <c r="J61" s="85">
        <f>VLOOKUP(A61,'[1]Fuel Use'!$A$2:$G$740,7)*H61/I61</f>
        <v>2229.1129182256846</v>
      </c>
      <c r="K61" s="85">
        <v>3930</v>
      </c>
      <c r="L61" s="86" t="s">
        <v>180</v>
      </c>
      <c r="M61" s="87">
        <f>VLOOKUP(L61,'[1]Emission Rates'!$A$15:$H$31,4,FALSE)*(K61/2000)</f>
        <v>0.92944916434490543</v>
      </c>
      <c r="N61" s="87">
        <f>VLOOKUP($L61,'[1]Emission Rates'!$A$15:$H$31,6,FALSE)*(K61/2000)</f>
        <v>2.6385953895183521E-2</v>
      </c>
      <c r="O61" s="88">
        <f>VLOOKUP($L61,'[1]Emission Rates'!$A$15:$H$31,8,FALSE)*(K61/2000)</f>
        <v>4.0672945500000007E-4</v>
      </c>
      <c r="P61" s="87">
        <f>VLOOKUP($L61,'[1]Emission Rates'!$A$15:$H$31,3,FALSE)*(K61/2000)</f>
        <v>4.0831626509791663E-2</v>
      </c>
      <c r="Q61" s="87">
        <f>VLOOKUP($L61,'[1]Emission Rates'!$A$15:$H$31,2,FALSE)*(K61/2000)</f>
        <v>0.11533738219599798</v>
      </c>
      <c r="R61" s="87">
        <f>VLOOKUP($L61,'[1]Emission Rates'!$A$15:$H$31,5,FALSE)*(K61/2000)</f>
        <v>2.7202014324931457E-2</v>
      </c>
      <c r="S61" s="88">
        <f>VLOOKUP($L61,'[1]Emission Rates'!$A$15:$H$31,7,FALSE)*(K61/2000)</f>
        <v>3.6086242500000002E-4</v>
      </c>
    </row>
    <row r="62" spans="1:19" x14ac:dyDescent="0.25">
      <c r="A62" s="80" t="s">
        <v>184</v>
      </c>
      <c r="B62" s="81" t="str">
        <f>IF(ISNA(VLOOKUP(A62,[1]Mark_Lookup!$A$1:$B$2953,2,FALSE)),"",VLOOKUP(A62,[1]Mark_Lookup!$A$1:$B$2953,2,FALSE))</f>
        <v>New York, Susquehanna &amp; Western Railroad Company</v>
      </c>
      <c r="C62" s="82" t="s">
        <v>49</v>
      </c>
      <c r="D62" s="83">
        <f t="shared" si="0"/>
        <v>34031</v>
      </c>
      <c r="E62" s="81" t="s">
        <v>179</v>
      </c>
      <c r="F62" s="81" t="s">
        <v>48</v>
      </c>
      <c r="G62" s="84">
        <v>19</v>
      </c>
      <c r="H62" s="84">
        <v>14.002853999999999</v>
      </c>
      <c r="I62" s="84">
        <f>VLOOKUP(A62,'[1]Fuel Use'!$A$2:$B$740,2)</f>
        <v>690.83030300000007</v>
      </c>
      <c r="J62" s="85">
        <f>VLOOKUP(A62,'[1]Fuel Use'!$A$2:$G$740,7)*H62/I62</f>
        <v>38016.871882429543</v>
      </c>
      <c r="K62" s="85">
        <v>56130</v>
      </c>
      <c r="L62" s="86" t="s">
        <v>180</v>
      </c>
      <c r="M62" s="87">
        <f>VLOOKUP(L62,'[1]Emission Rates'!$A$15:$H$31,4,FALSE)*(K62/2000)</f>
        <v>13.274804477017694</v>
      </c>
      <c r="N62" s="87">
        <f>VLOOKUP($L62,'[1]Emission Rates'!$A$15:$H$31,6,FALSE)*(K62/2000)</f>
        <v>0.37685587586174324</v>
      </c>
      <c r="O62" s="88">
        <f>VLOOKUP($L62,'[1]Emission Rates'!$A$15:$H$31,8,FALSE)*(K62/2000)</f>
        <v>5.8090901550000009E-3</v>
      </c>
      <c r="P62" s="87">
        <f>VLOOKUP($L62,'[1]Emission Rates'!$A$15:$H$31,3,FALSE)*(K62/2000)</f>
        <v>0.58317536793755875</v>
      </c>
      <c r="Q62" s="87">
        <f>VLOOKUP($L62,'[1]Emission Rates'!$A$15:$H$31,2,FALSE)*(K62/2000)</f>
        <v>1.647299557929101</v>
      </c>
      <c r="R62" s="87">
        <f>VLOOKUP($L62,'[1]Emission Rates'!$A$15:$H$31,5,FALSE)*(K62/2000)</f>
        <v>0.38851121222860119</v>
      </c>
      <c r="S62" s="88">
        <f>VLOOKUP($L62,'[1]Emission Rates'!$A$15:$H$31,7,FALSE)*(K62/2000)</f>
        <v>5.1539969250000003E-3</v>
      </c>
    </row>
    <row r="63" spans="1:19" x14ac:dyDescent="0.25">
      <c r="A63" s="80" t="s">
        <v>178</v>
      </c>
      <c r="B63" s="81" t="str">
        <f>IF(ISNA(VLOOKUP(A63,[1]Mark_Lookup!$A$1:$B$2953,2,FALSE)),"",VLOOKUP(A63,[1]Mark_Lookup!$A$1:$B$2953,2,FALSE))</f>
        <v>Conrail Shared Assets</v>
      </c>
      <c r="C63" s="82" t="s">
        <v>83</v>
      </c>
      <c r="D63" s="83">
        <f t="shared" si="0"/>
        <v>34033</v>
      </c>
      <c r="E63" s="81" t="s">
        <v>179</v>
      </c>
      <c r="F63" s="81" t="s">
        <v>124</v>
      </c>
      <c r="G63" s="84">
        <v>26</v>
      </c>
      <c r="H63" s="84">
        <v>12.064215000000001</v>
      </c>
      <c r="I63" s="84">
        <f>VLOOKUP(A63,'[1]Fuel Use'!$A$2:$B$740,2)</f>
        <v>849.67087200000003</v>
      </c>
      <c r="J63" s="85">
        <f>VLOOKUP(A63,'[1]Fuel Use'!$A$2:$G$740,7)*H63/I63</f>
        <v>32753.58837684695</v>
      </c>
      <c r="K63" s="85">
        <v>16194</v>
      </c>
      <c r="L63" s="86" t="s">
        <v>180</v>
      </c>
      <c r="M63" s="87">
        <f>VLOOKUP(L63,'[1]Emission Rates'!$A$15:$H$31,4,FALSE)*(K63/2000)</f>
        <v>3.8298981596441211</v>
      </c>
      <c r="N63" s="87">
        <f>VLOOKUP($L63,'[1]Emission Rates'!$A$15:$H$31,6,FALSE)*(K63/2000)</f>
        <v>0.10872624360778674</v>
      </c>
      <c r="O63" s="88">
        <f>VLOOKUP($L63,'[1]Emission Rates'!$A$15:$H$31,8,FALSE)*(K63/2000)</f>
        <v>1.6759737390000002E-3</v>
      </c>
      <c r="P63" s="87">
        <f>VLOOKUP($L63,'[1]Emission Rates'!$A$15:$H$31,3,FALSE)*(K63/2000)</f>
        <v>0.16825123656477509</v>
      </c>
      <c r="Q63" s="87">
        <f>VLOOKUP($L63,'[1]Emission Rates'!$A$15:$H$31,2,FALSE)*(K63/2000)</f>
        <v>0.47526044969007408</v>
      </c>
      <c r="R63" s="87">
        <f>VLOOKUP($L63,'[1]Emission Rates'!$A$15:$H$31,5,FALSE)*(K63/2000)</f>
        <v>0.1120889109358626</v>
      </c>
      <c r="S63" s="88">
        <f>VLOOKUP($L63,'[1]Emission Rates'!$A$15:$H$31,7,FALSE)*(K63/2000)</f>
        <v>1.4869735649999999E-3</v>
      </c>
    </row>
    <row r="64" spans="1:19" x14ac:dyDescent="0.25">
      <c r="A64" s="80" t="s">
        <v>182</v>
      </c>
      <c r="B64" s="81" t="str">
        <f>IF(ISNA(VLOOKUP(A64,[1]Mark_Lookup!$A$1:$B$2953,2,FALSE)),"",VLOOKUP(A64,[1]Mark_Lookup!$A$1:$B$2953,2,FALSE))</f>
        <v>SOUTHERN RAILWAY OF NEW JERSEY</v>
      </c>
      <c r="C64" s="82" t="s">
        <v>83</v>
      </c>
      <c r="D64" s="83">
        <f t="shared" si="0"/>
        <v>34033</v>
      </c>
      <c r="E64" s="81" t="s">
        <v>179</v>
      </c>
      <c r="F64" s="81" t="s">
        <v>124</v>
      </c>
      <c r="G64" s="84">
        <v>3</v>
      </c>
      <c r="H64" s="84">
        <v>13.510641</v>
      </c>
      <c r="I64" s="84">
        <f>VLOOKUP(A64,'[1]Fuel Use'!$A$2:$B$740,2)</f>
        <v>63.690352000000004</v>
      </c>
      <c r="J64" s="85">
        <f>VLOOKUP(A64,'[1]Fuel Use'!$A$2:$G$740,7)*H64/I64</f>
        <v>36680.544405197674</v>
      </c>
      <c r="K64" s="85">
        <v>4114</v>
      </c>
      <c r="L64" s="86" t="s">
        <v>180</v>
      </c>
      <c r="M64" s="87">
        <f>VLOOKUP(L64,'[1]Emission Rates'!$A$15:$H$31,4,FALSE)*(K64/2000)</f>
        <v>0.97296535931677874</v>
      </c>
      <c r="N64" s="87">
        <f>VLOOKUP($L64,'[1]Emission Rates'!$A$15:$H$31,6,FALSE)*(K64/2000)</f>
        <v>2.7621326800199745E-2</v>
      </c>
      <c r="O64" s="88">
        <f>VLOOKUP($L64,'[1]Emission Rates'!$A$15:$H$31,8,FALSE)*(K64/2000)</f>
        <v>4.2577225900000004E-4</v>
      </c>
      <c r="P64" s="87">
        <f>VLOOKUP($L64,'[1]Emission Rates'!$A$15:$H$31,3,FALSE)*(K64/2000)</f>
        <v>4.2743336249690296E-2</v>
      </c>
      <c r="Q64" s="87">
        <f>VLOOKUP($L64,'[1]Emission Rates'!$A$15:$H$31,2,FALSE)*(K64/2000)</f>
        <v>0.12073740212578517</v>
      </c>
      <c r="R64" s="87">
        <f>VLOOKUP($L64,'[1]Emission Rates'!$A$15:$H$31,5,FALSE)*(K64/2000)</f>
        <v>2.8475594639381173E-2</v>
      </c>
      <c r="S64" s="88">
        <f>VLOOKUP($L64,'[1]Emission Rates'!$A$15:$H$31,7,FALSE)*(K64/2000)</f>
        <v>3.7775776499999997E-4</v>
      </c>
    </row>
    <row r="65" spans="1:19" x14ac:dyDescent="0.25">
      <c r="A65" s="80" t="s">
        <v>189</v>
      </c>
      <c r="B65" s="81" t="str">
        <f>IF(ISNA(VLOOKUP(A65,[1]Mark_Lookup!$A$1:$B$2953,2,FALSE)),"",VLOOKUP(A65,[1]Mark_Lookup!$A$1:$B$2953,2,FALSE))</f>
        <v>Winchester &amp; Western Railroad Company</v>
      </c>
      <c r="C65" s="82" t="s">
        <v>83</v>
      </c>
      <c r="D65" s="83">
        <f t="shared" si="0"/>
        <v>34033</v>
      </c>
      <c r="E65" s="81" t="s">
        <v>179</v>
      </c>
      <c r="F65" s="81" t="s">
        <v>124</v>
      </c>
      <c r="G65" s="84">
        <v>2</v>
      </c>
      <c r="H65" s="84">
        <v>2.48909</v>
      </c>
      <c r="I65" s="84">
        <f>VLOOKUP(A65,'[1]Fuel Use'!$A$2:$B$740,2)</f>
        <v>117.308396</v>
      </c>
      <c r="J65" s="85">
        <f>VLOOKUP(A65,'[1]Fuel Use'!$A$2:$G$740,7)*H65/I65</f>
        <v>6757.7235064963588</v>
      </c>
      <c r="K65" s="85">
        <v>162857</v>
      </c>
      <c r="L65" s="86" t="s">
        <v>180</v>
      </c>
      <c r="M65" s="87">
        <f>VLOOKUP(L65,'[1]Emission Rates'!$A$15:$H$31,4,FALSE)*(K65/2000)</f>
        <v>38.515853068121693</v>
      </c>
      <c r="N65" s="87">
        <f>VLOOKUP($L65,'[1]Emission Rates'!$A$15:$H$31,6,FALSE)*(K65/2000)</f>
        <v>1.0934191586534103</v>
      </c>
      <c r="O65" s="88">
        <f>VLOOKUP($L65,'[1]Emission Rates'!$A$15:$H$31,8,FALSE)*(K65/2000)</f>
        <v>1.6854640929500002E-2</v>
      </c>
      <c r="P65" s="87">
        <f>VLOOKUP($L65,'[1]Emission Rates'!$A$15:$H$31,3,FALSE)*(K65/2000)</f>
        <v>1.6920397451667022</v>
      </c>
      <c r="Q65" s="87">
        <f>VLOOKUP($L65,'[1]Emission Rates'!$A$15:$H$31,2,FALSE)*(K65/2000)</f>
        <v>4.7795165527464745</v>
      </c>
      <c r="R65" s="87">
        <f>VLOOKUP($L65,'[1]Emission Rates'!$A$15:$H$31,5,FALSE)*(K65/2000)</f>
        <v>1.1272362460344434</v>
      </c>
      <c r="S65" s="88">
        <f>VLOOKUP($L65,'[1]Emission Rates'!$A$15:$H$31,7,FALSE)*(K65/2000)</f>
        <v>1.4953936882499999E-2</v>
      </c>
    </row>
    <row r="66" spans="1:19" x14ac:dyDescent="0.25">
      <c r="A66" s="80" t="s">
        <v>178</v>
      </c>
      <c r="B66" s="81" t="str">
        <f>IF(ISNA(VLOOKUP(A66,[1]Mark_Lookup!$A$1:$B$2953,2,FALSE)),"",VLOOKUP(A66,[1]Mark_Lookup!$A$1:$B$2953,2,FALSE))</f>
        <v>Conrail Shared Assets</v>
      </c>
      <c r="C66" s="82" t="s">
        <v>51</v>
      </c>
      <c r="D66" s="83">
        <f t="shared" si="0"/>
        <v>34035</v>
      </c>
      <c r="E66" s="81" t="s">
        <v>179</v>
      </c>
      <c r="F66" s="81" t="s">
        <v>50</v>
      </c>
      <c r="G66" s="84">
        <v>13</v>
      </c>
      <c r="H66" s="84">
        <v>4.5522859999999996</v>
      </c>
      <c r="I66" s="84">
        <f>VLOOKUP(A66,'[1]Fuel Use'!$A$2:$B$740,2)</f>
        <v>849.67087200000003</v>
      </c>
      <c r="J66" s="85">
        <f>VLOOKUP(A66,'[1]Fuel Use'!$A$2:$G$740,7)*H66/I66</f>
        <v>12359.171468486185</v>
      </c>
      <c r="K66" s="85">
        <v>7090</v>
      </c>
      <c r="L66" s="86" t="s">
        <v>180</v>
      </c>
      <c r="M66" s="87">
        <f>VLOOKUP(L66,'[1]Emission Rates'!$A$15:$H$31,4,FALSE)*(K66/2000)</f>
        <v>1.6767925127749055</v>
      </c>
      <c r="N66" s="87">
        <f>VLOOKUP($L66,'[1]Emission Rates'!$A$15:$H$31,6,FALSE)*(K66/2000)</f>
        <v>4.7602140742201308E-2</v>
      </c>
      <c r="O66" s="88">
        <f>VLOOKUP($L66,'[1]Emission Rates'!$A$15:$H$31,8,FALSE)*(K66/2000)</f>
        <v>7.3376891500000012E-4</v>
      </c>
      <c r="P66" s="87">
        <f>VLOOKUP($L66,'[1]Emission Rates'!$A$15:$H$31,3,FALSE)*(K66/2000)</f>
        <v>7.3663163347181385E-2</v>
      </c>
      <c r="Q66" s="87">
        <f>VLOOKUP($L66,'[1]Emission Rates'!$A$15:$H$31,2,FALSE)*(K66/2000)</f>
        <v>0.20807685490321265</v>
      </c>
      <c r="R66" s="87">
        <f>VLOOKUP($L66,'[1]Emission Rates'!$A$15:$H$31,5,FALSE)*(K66/2000)</f>
        <v>4.90743718991766E-2</v>
      </c>
      <c r="S66" s="88">
        <f>VLOOKUP($L66,'[1]Emission Rates'!$A$15:$H$31,7,FALSE)*(K66/2000)</f>
        <v>6.5102152499999996E-4</v>
      </c>
    </row>
    <row r="67" spans="1:19" x14ac:dyDescent="0.25">
      <c r="A67" s="80" t="s">
        <v>181</v>
      </c>
      <c r="B67" s="81" t="str">
        <f>IF(ISNA(VLOOKUP(A67,[1]Mark_Lookup!$A$1:$B$2953,2,FALSE)),"",VLOOKUP(A67,[1]Mark_Lookup!$A$1:$B$2953,2,FALSE))</f>
        <v>N. J. Dept. Of Transportation</v>
      </c>
      <c r="C67" s="82" t="s">
        <v>51</v>
      </c>
      <c r="D67" s="83">
        <f t="shared" si="0"/>
        <v>34035</v>
      </c>
      <c r="E67" s="81" t="s">
        <v>179</v>
      </c>
      <c r="F67" s="81" t="s">
        <v>50</v>
      </c>
      <c r="G67" s="84">
        <v>18</v>
      </c>
      <c r="H67" s="84">
        <v>23.154045</v>
      </c>
      <c r="I67" s="84">
        <f>VLOOKUP(A67,'[1]Fuel Use'!$A$2:$B$740,2)</f>
        <v>433.02676399999996</v>
      </c>
      <c r="J67" s="85">
        <f>VLOOKUP(A67,'[1]Fuel Use'!$A$2:$G$740,7)*H67/I67</f>
        <v>62861.782485556767</v>
      </c>
      <c r="K67" s="85">
        <v>965657</v>
      </c>
      <c r="L67" s="86" t="s">
        <v>180</v>
      </c>
      <c r="M67" s="87">
        <f>VLOOKUP(L67,'[1]Emission Rates'!$A$15:$H$31,4,FALSE)*(K67/2000)</f>
        <v>228.37890373888251</v>
      </c>
      <c r="N67" s="87">
        <f>VLOOKUP($L67,'[1]Emission Rates'!$A$15:$H$31,6,FALSE)*(K67/2000)</f>
        <v>6.4834048551046397</v>
      </c>
      <c r="O67" s="88">
        <f>VLOOKUP($L67,'[1]Emission Rates'!$A$15:$H$31,8,FALSE)*(K67/2000)</f>
        <v>9.9939222729500024E-2</v>
      </c>
      <c r="P67" s="87">
        <f>VLOOKUP($L67,'[1]Emission Rates'!$A$15:$H$31,3,FALSE)*(K67/2000)</f>
        <v>10.032912458159258</v>
      </c>
      <c r="Q67" s="87">
        <f>VLOOKUP($L67,'[1]Emission Rates'!$A$15:$H$31,2,FALSE)*(K67/2000)</f>
        <v>28.340038289883161</v>
      </c>
      <c r="R67" s="87">
        <f>VLOOKUP($L67,'[1]Emission Rates'!$A$15:$H$31,5,FALSE)*(K67/2000)</f>
        <v>6.6839225310357095</v>
      </c>
      <c r="S67" s="88">
        <f>VLOOKUP($L67,'[1]Emission Rates'!$A$15:$H$31,7,FALSE)*(K67/2000)</f>
        <v>8.8669039882499995E-2</v>
      </c>
    </row>
    <row r="68" spans="1:19" x14ac:dyDescent="0.25">
      <c r="A68" s="80" t="s">
        <v>201</v>
      </c>
      <c r="B68" s="81" t="str">
        <f>IF(ISNA(VLOOKUP(A68,[1]Mark_Lookup!$A$1:$B$2953,2,FALSE)),"",VLOOKUP(A68,[1]Mark_Lookup!$A$1:$B$2953,2,FALSE))</f>
        <v>Raritan Valley Connecting Railroad</v>
      </c>
      <c r="C68" s="82" t="s">
        <v>51</v>
      </c>
      <c r="D68" s="83">
        <f t="shared" si="0"/>
        <v>34035</v>
      </c>
      <c r="E68" s="81" t="s">
        <v>179</v>
      </c>
      <c r="F68" s="81" t="s">
        <v>50</v>
      </c>
      <c r="G68" s="84">
        <v>7</v>
      </c>
      <c r="H68" s="84">
        <v>0.92154999999999998</v>
      </c>
      <c r="I68" s="84">
        <f>VLOOKUP(A68,'[1]Fuel Use'!$A$2:$B$740,2)</f>
        <v>0.92154999999999998</v>
      </c>
      <c r="J68" s="85">
        <f>VLOOKUP(A68,'[1]Fuel Use'!$A$2:$G$740,7)*H68/I68</f>
        <v>2501.9505511699936</v>
      </c>
      <c r="K68" s="85">
        <v>0</v>
      </c>
      <c r="L68" s="86" t="s">
        <v>180</v>
      </c>
      <c r="M68" s="87">
        <f>VLOOKUP(L68,'[1]Emission Rates'!$A$15:$H$31,4,FALSE)*(K68/2000)</f>
        <v>0</v>
      </c>
      <c r="N68" s="87">
        <f>VLOOKUP($L68,'[1]Emission Rates'!$A$15:$H$31,6,FALSE)*(K68/2000)</f>
        <v>0</v>
      </c>
      <c r="O68" s="88">
        <f>VLOOKUP($L68,'[1]Emission Rates'!$A$15:$H$31,8,FALSE)*(K68/2000)</f>
        <v>0</v>
      </c>
      <c r="P68" s="87">
        <f>VLOOKUP($L68,'[1]Emission Rates'!$A$15:$H$31,3,FALSE)*(K68/2000)</f>
        <v>0</v>
      </c>
      <c r="Q68" s="87">
        <f>VLOOKUP($L68,'[1]Emission Rates'!$A$15:$H$31,2,FALSE)*(K68/2000)</f>
        <v>0</v>
      </c>
      <c r="R68" s="87">
        <f>VLOOKUP($L68,'[1]Emission Rates'!$A$15:$H$31,5,FALSE)*(K68/2000)</f>
        <v>0</v>
      </c>
      <c r="S68" s="88">
        <f>VLOOKUP($L68,'[1]Emission Rates'!$A$15:$H$31,7,FALSE)*(K68/2000)</f>
        <v>0</v>
      </c>
    </row>
    <row r="69" spans="1:19" x14ac:dyDescent="0.25">
      <c r="A69" s="80" t="s">
        <v>184</v>
      </c>
      <c r="B69" s="81" t="str">
        <f>IF(ISNA(VLOOKUP(A69,[1]Mark_Lookup!$A$1:$B$2953,2,FALSE)),"",VLOOKUP(A69,[1]Mark_Lookup!$A$1:$B$2953,2,FALSE))</f>
        <v>New York, Susquehanna &amp; Western Railroad Company</v>
      </c>
      <c r="C69" s="82" t="s">
        <v>53</v>
      </c>
      <c r="D69" s="83">
        <f t="shared" si="0"/>
        <v>34037</v>
      </c>
      <c r="E69" s="81" t="s">
        <v>179</v>
      </c>
      <c r="F69" s="81" t="s">
        <v>52</v>
      </c>
      <c r="G69" s="84">
        <v>27</v>
      </c>
      <c r="H69" s="84">
        <v>32.701424000000003</v>
      </c>
      <c r="I69" s="84">
        <f>VLOOKUP(A69,'[1]Fuel Use'!$A$2:$B$740,2)</f>
        <v>690.83030300000007</v>
      </c>
      <c r="J69" s="85">
        <f>VLOOKUP(A69,'[1]Fuel Use'!$A$2:$G$740,7)*H69/I69</f>
        <v>88782.318703102021</v>
      </c>
      <c r="K69" s="85">
        <v>110097</v>
      </c>
      <c r="L69" s="86" t="s">
        <v>180</v>
      </c>
      <c r="M69" s="87">
        <f>VLOOKUP(L69,'[1]Emission Rates'!$A$15:$H$31,4,FALSE)*(K69/2000)</f>
        <v>26.038057162056244</v>
      </c>
      <c r="N69" s="87">
        <f>VLOOKUP($L69,'[1]Emission Rates'!$A$15:$H$31,6,FALSE)*(K69/2000)</f>
        <v>0.73918940610636641</v>
      </c>
      <c r="O69" s="88">
        <f>VLOOKUP($L69,'[1]Emission Rates'!$A$15:$H$31,8,FALSE)*(K69/2000)</f>
        <v>1.1394323869500001E-2</v>
      </c>
      <c r="P69" s="87">
        <f>VLOOKUP($L69,'[1]Emission Rates'!$A$15:$H$31,3,FALSE)*(K69/2000)</f>
        <v>1.1438777567044611</v>
      </c>
      <c r="Q69" s="87">
        <f>VLOOKUP($L69,'[1]Emission Rates'!$A$15:$H$31,2,FALSE)*(K69/2000)</f>
        <v>3.2311195337488012</v>
      </c>
      <c r="R69" s="87">
        <f>VLOOKUP($L69,'[1]Emission Rates'!$A$15:$H$31,5,FALSE)*(K69/2000)</f>
        <v>0.76205093413027447</v>
      </c>
      <c r="S69" s="88">
        <f>VLOOKUP($L69,'[1]Emission Rates'!$A$15:$H$31,7,FALSE)*(K69/2000)</f>
        <v>1.0109381782499999E-2</v>
      </c>
    </row>
    <row r="70" spans="1:19" x14ac:dyDescent="0.25">
      <c r="A70" s="80" t="s">
        <v>178</v>
      </c>
      <c r="B70" s="81" t="str">
        <f>IF(ISNA(VLOOKUP(A70,[1]Mark_Lookup!$A$1:$B$2953,2,FALSE)),"",VLOOKUP(A70,[1]Mark_Lookup!$A$1:$B$2953,2,FALSE))</f>
        <v>Conrail Shared Assets</v>
      </c>
      <c r="C70" s="82" t="s">
        <v>55</v>
      </c>
      <c r="D70" s="83">
        <f t="shared" si="0"/>
        <v>34039</v>
      </c>
      <c r="E70" s="81" t="s">
        <v>179</v>
      </c>
      <c r="F70" s="81" t="s">
        <v>54</v>
      </c>
      <c r="G70" s="84">
        <v>127</v>
      </c>
      <c r="H70" s="84">
        <v>54.703006999999999</v>
      </c>
      <c r="I70" s="84">
        <f>VLOOKUP(A70,'[1]Fuel Use'!$A$2:$B$740,2)</f>
        <v>849.67087200000003</v>
      </c>
      <c r="J70" s="85">
        <f>VLOOKUP(A70,'[1]Fuel Use'!$A$2:$G$740,7)*H70/I70</f>
        <v>148515.23901503556</v>
      </c>
      <c r="K70" s="85">
        <v>163457</v>
      </c>
      <c r="L70" s="86" t="s">
        <v>180</v>
      </c>
      <c r="M70" s="87">
        <f>VLOOKUP(L70,'[1]Emission Rates'!$A$15:$H$31,4,FALSE)*(K70/2000)</f>
        <v>38.657753703899537</v>
      </c>
      <c r="N70" s="87">
        <f>VLOOKUP($L70,'[1]Emission Rates'!$A$15:$H$31,6,FALSE)*(K70/2000)</f>
        <v>1.097447548561072</v>
      </c>
      <c r="O70" s="88">
        <f>VLOOKUP($L70,'[1]Emission Rates'!$A$15:$H$31,8,FALSE)*(K70/2000)</f>
        <v>1.6916737029500001E-2</v>
      </c>
      <c r="P70" s="87">
        <f>VLOOKUP($L70,'[1]Emission Rates'!$A$15:$H$31,3,FALSE)*(K70/2000)</f>
        <v>1.6982735812750673</v>
      </c>
      <c r="Q70" s="87">
        <f>VLOOKUP($L70,'[1]Emission Rates'!$A$15:$H$31,2,FALSE)*(K70/2000)</f>
        <v>4.7971253133870846</v>
      </c>
      <c r="R70" s="87">
        <f>VLOOKUP($L70,'[1]Emission Rates'!$A$15:$H$31,5,FALSE)*(K70/2000)</f>
        <v>1.1313892253206923</v>
      </c>
      <c r="S70" s="88">
        <f>VLOOKUP($L70,'[1]Emission Rates'!$A$15:$H$31,7,FALSE)*(K70/2000)</f>
        <v>1.5009030382499998E-2</v>
      </c>
    </row>
    <row r="71" spans="1:19" x14ac:dyDescent="0.25">
      <c r="A71" s="80" t="s">
        <v>190</v>
      </c>
      <c r="B71" s="81" t="str">
        <f>IF(ISNA(VLOOKUP(A71,[1]Mark_Lookup!$A$1:$B$2953,2,FALSE)),"",VLOOKUP(A71,[1]Mark_Lookup!$A$1:$B$2953,2,FALSE))</f>
        <v>MORRISTOWN &amp; ERIE RAILWAY, INC.</v>
      </c>
      <c r="C71" s="82" t="s">
        <v>55</v>
      </c>
      <c r="D71" s="83">
        <f t="shared" si="0"/>
        <v>34039</v>
      </c>
      <c r="E71" s="81" t="s">
        <v>179</v>
      </c>
      <c r="F71" s="81" t="s">
        <v>54</v>
      </c>
      <c r="G71" s="84">
        <v>12</v>
      </c>
      <c r="H71" s="84">
        <v>12.269707</v>
      </c>
      <c r="I71" s="84">
        <f>VLOOKUP(A71,'[1]Fuel Use'!$A$2:$B$740,2)</f>
        <v>111.24459</v>
      </c>
      <c r="J71" s="85">
        <f>VLOOKUP(A71,'[1]Fuel Use'!$A$2:$G$740,7)*H71/I71</f>
        <v>33311.486290862493</v>
      </c>
      <c r="K71" s="85">
        <v>0</v>
      </c>
      <c r="L71" s="86" t="s">
        <v>180</v>
      </c>
      <c r="M71" s="87">
        <f>VLOOKUP(L71,'[1]Emission Rates'!$A$15:$H$31,4,FALSE)*(K71/2000)</f>
        <v>0</v>
      </c>
      <c r="N71" s="87">
        <f>VLOOKUP($L71,'[1]Emission Rates'!$A$15:$H$31,6,FALSE)*(K71/2000)</f>
        <v>0</v>
      </c>
      <c r="O71" s="88">
        <f>VLOOKUP($L71,'[1]Emission Rates'!$A$15:$H$31,8,FALSE)*(K71/2000)</f>
        <v>0</v>
      </c>
      <c r="P71" s="87">
        <f>VLOOKUP($L71,'[1]Emission Rates'!$A$15:$H$31,3,FALSE)*(K71/2000)</f>
        <v>0</v>
      </c>
      <c r="Q71" s="87">
        <f>VLOOKUP($L71,'[1]Emission Rates'!$A$15:$H$31,2,FALSE)*(K71/2000)</f>
        <v>0</v>
      </c>
      <c r="R71" s="87">
        <f>VLOOKUP($L71,'[1]Emission Rates'!$A$15:$H$31,5,FALSE)*(K71/2000)</f>
        <v>0</v>
      </c>
      <c r="S71" s="88">
        <f>VLOOKUP($L71,'[1]Emission Rates'!$A$15:$H$31,7,FALSE)*(K71/2000)</f>
        <v>0</v>
      </c>
    </row>
    <row r="72" spans="1:19" x14ac:dyDescent="0.25">
      <c r="A72" s="80" t="s">
        <v>181</v>
      </c>
      <c r="B72" s="81" t="str">
        <f>IF(ISNA(VLOOKUP(A72,[1]Mark_Lookup!$A$1:$B$2953,2,FALSE)),"",VLOOKUP(A72,[1]Mark_Lookup!$A$1:$B$2953,2,FALSE))</f>
        <v>N. J. Dept. Of Transportation</v>
      </c>
      <c r="C72" s="82" t="s">
        <v>55</v>
      </c>
      <c r="D72" s="83">
        <f t="shared" ref="D72:D75" si="1">VALUE(C72)</f>
        <v>34039</v>
      </c>
      <c r="E72" s="81" t="s">
        <v>179</v>
      </c>
      <c r="F72" s="81" t="s">
        <v>54</v>
      </c>
      <c r="G72" s="84">
        <v>30</v>
      </c>
      <c r="H72" s="84">
        <v>32.726368000000001</v>
      </c>
      <c r="I72" s="84">
        <f>VLOOKUP(A72,'[1]Fuel Use'!$A$2:$B$740,2)</f>
        <v>433.02676399999996</v>
      </c>
      <c r="J72" s="85">
        <f>VLOOKUP(A72,'[1]Fuel Use'!$A$2:$G$740,7)*H72/I72</f>
        <v>88850.040101342369</v>
      </c>
      <c r="K72" s="85">
        <v>1448567</v>
      </c>
      <c r="L72" s="86" t="s">
        <v>180</v>
      </c>
      <c r="M72" s="87">
        <f>VLOOKUP(L72,'[1]Emission Rates'!$A$15:$H$31,4,FALSE)*(K72/2000)</f>
        <v>342.58763044468361</v>
      </c>
      <c r="N72" s="87">
        <f>VLOOKUP($L72,'[1]Emission Rates'!$A$15:$H$31,6,FALSE)*(K72/2000)</f>
        <v>9.7256544722860827</v>
      </c>
      <c r="O72" s="88">
        <f>VLOOKUP($L72,'[1]Emission Rates'!$A$15:$H$31,8,FALSE)*(K72/2000)</f>
        <v>0.14991726881450002</v>
      </c>
      <c r="P72" s="87">
        <f>VLOOKUP($L72,'[1]Emission Rates'!$A$15:$H$31,3,FALSE)*(K72/2000)</f>
        <v>15.050215449976939</v>
      </c>
      <c r="Q72" s="87">
        <f>VLOOKUP($L72,'[1]Emission Rates'!$A$15:$H$31,2,FALSE)*(K72/2000)</f>
        <v>42.512449291478426</v>
      </c>
      <c r="R72" s="87">
        <f>VLOOKUP($L72,'[1]Emission Rates'!$A$15:$H$31,5,FALSE)*(K72/2000)</f>
        <v>10.026447909573278</v>
      </c>
      <c r="S72" s="88">
        <f>VLOOKUP($L72,'[1]Emission Rates'!$A$15:$H$31,7,FALSE)*(K72/2000)</f>
        <v>0.1330110433575</v>
      </c>
    </row>
    <row r="73" spans="1:19" x14ac:dyDescent="0.25">
      <c r="A73" s="80" t="s">
        <v>202</v>
      </c>
      <c r="B73" s="81" t="str">
        <f>IF(ISNA(VLOOKUP(A73,[1]Mark_Lookup!$A$1:$B$2953,2,FALSE)),"",VLOOKUP(A73,[1]Mark_Lookup!$A$1:$B$2953,2,FALSE))</f>
        <v/>
      </c>
      <c r="C73" s="82" t="s">
        <v>55</v>
      </c>
      <c r="D73" s="83">
        <f t="shared" si="1"/>
        <v>34039</v>
      </c>
      <c r="E73" s="81" t="s">
        <v>179</v>
      </c>
      <c r="F73" s="81" t="s">
        <v>54</v>
      </c>
      <c r="G73" s="84">
        <v>19</v>
      </c>
      <c r="H73" s="84">
        <v>6.7854929999999998</v>
      </c>
      <c r="I73" s="84">
        <f>VLOOKUP(A73,'[1]Fuel Use'!$A$2:$B$740,2)</f>
        <v>27.573627999999999</v>
      </c>
      <c r="J73" s="85">
        <f>VLOOKUP(A73,'[1]Fuel Use'!$A$2:$G$740,7)*H73/I73</f>
        <v>18422.188650979471</v>
      </c>
      <c r="K73" s="85">
        <v>0</v>
      </c>
      <c r="L73" s="86" t="s">
        <v>180</v>
      </c>
      <c r="M73" s="87">
        <f>VLOOKUP(L73,'[1]Emission Rates'!$A$15:$H$31,4,FALSE)*(K73/2000)</f>
        <v>0</v>
      </c>
      <c r="N73" s="87">
        <f>VLOOKUP($L73,'[1]Emission Rates'!$A$15:$H$31,6,FALSE)*(K73/2000)</f>
        <v>0</v>
      </c>
      <c r="O73" s="88">
        <f>VLOOKUP($L73,'[1]Emission Rates'!$A$15:$H$31,8,FALSE)*(K73/2000)</f>
        <v>0</v>
      </c>
      <c r="P73" s="87">
        <f>VLOOKUP($L73,'[1]Emission Rates'!$A$15:$H$31,3,FALSE)*(K73/2000)</f>
        <v>0</v>
      </c>
      <c r="Q73" s="87">
        <f>VLOOKUP($L73,'[1]Emission Rates'!$A$15:$H$31,2,FALSE)*(K73/2000)</f>
        <v>0</v>
      </c>
      <c r="R73" s="87">
        <f>VLOOKUP($L73,'[1]Emission Rates'!$A$15:$H$31,5,FALSE)*(K73/2000)</f>
        <v>0</v>
      </c>
      <c r="S73" s="88">
        <f>VLOOKUP($L73,'[1]Emission Rates'!$A$15:$H$31,7,FALSE)*(K73/2000)</f>
        <v>0</v>
      </c>
    </row>
    <row r="74" spans="1:19" x14ac:dyDescent="0.25">
      <c r="A74" s="80" t="s">
        <v>197</v>
      </c>
      <c r="B74" s="81" t="str">
        <f>IF(ISNA(VLOOKUP(A74,[1]Mark_Lookup!$A$1:$B$2953,2,FALSE)),"",VLOOKUP(A74,[1]Mark_Lookup!$A$1:$B$2953,2,FALSE))</f>
        <v>BELVEDERE &amp; DELAWARE RIVER RWY</v>
      </c>
      <c r="C74" s="82" t="s">
        <v>57</v>
      </c>
      <c r="D74" s="83">
        <f t="shared" si="1"/>
        <v>34041</v>
      </c>
      <c r="E74" s="81" t="s">
        <v>179</v>
      </c>
      <c r="F74" s="81" t="s">
        <v>56</v>
      </c>
      <c r="G74" s="84">
        <v>5</v>
      </c>
      <c r="H74" s="84">
        <v>8.886374</v>
      </c>
      <c r="I74" s="84">
        <f>VLOOKUP(A74,'[1]Fuel Use'!$A$2:$B$740,2)</f>
        <v>15.209226000000001</v>
      </c>
      <c r="J74" s="85">
        <f>VLOOKUP(A74,'[1]Fuel Use'!$A$2:$G$740,7)*H74/I74</f>
        <v>24125.94902848755</v>
      </c>
      <c r="K74" s="85">
        <v>5556</v>
      </c>
      <c r="L74" s="86" t="s">
        <v>180</v>
      </c>
      <c r="M74" s="87">
        <f>VLOOKUP(L74,'[1]Emission Rates'!$A$15:$H$31,4,FALSE)*(K74/2000)</f>
        <v>1.3139998873028738</v>
      </c>
      <c r="N74" s="87">
        <f>VLOOKUP($L74,'[1]Emission Rates'!$A$15:$H$31,6,FALSE)*(K74/2000)</f>
        <v>3.7302890544946475E-2</v>
      </c>
      <c r="O74" s="88">
        <f>VLOOKUP($L74,'[1]Emission Rates'!$A$15:$H$31,8,FALSE)*(K74/2000)</f>
        <v>5.7500988600000006E-4</v>
      </c>
      <c r="P74" s="87">
        <f>VLOOKUP($L74,'[1]Emission Rates'!$A$15:$H$31,3,FALSE)*(K74/2000)</f>
        <v>5.7725322363461187E-2</v>
      </c>
      <c r="Q74" s="87">
        <f>VLOOKUP($L74,'[1]Emission Rates'!$A$15:$H$31,2,FALSE)*(K74/2000)</f>
        <v>0.16305712353205212</v>
      </c>
      <c r="R74" s="87">
        <f>VLOOKUP($L74,'[1]Emission Rates'!$A$15:$H$31,5,FALSE)*(K74/2000)</f>
        <v>3.8456588190666455E-2</v>
      </c>
      <c r="S74" s="88">
        <f>VLOOKUP($L74,'[1]Emission Rates'!$A$15:$H$31,7,FALSE)*(K74/2000)</f>
        <v>5.1016580999999994E-4</v>
      </c>
    </row>
    <row r="75" spans="1:19" x14ac:dyDescent="0.25">
      <c r="A75" s="80" t="s">
        <v>181</v>
      </c>
      <c r="B75" s="81" t="str">
        <f>IF(ISNA(VLOOKUP(A75,[1]Mark_Lookup!$A$1:$B$2953,2,FALSE)),"",VLOOKUP(A75,[1]Mark_Lookup!$A$1:$B$2953,2,FALSE))</f>
        <v>N. J. Dept. Of Transportation</v>
      </c>
      <c r="C75" s="82" t="s">
        <v>57</v>
      </c>
      <c r="D75" s="83">
        <f t="shared" si="1"/>
        <v>34041</v>
      </c>
      <c r="E75" s="81" t="s">
        <v>179</v>
      </c>
      <c r="F75" s="81" t="s">
        <v>56</v>
      </c>
      <c r="G75" s="84">
        <v>1</v>
      </c>
      <c r="H75" s="84">
        <v>2.6038559999999999</v>
      </c>
      <c r="I75" s="84">
        <f>VLOOKUP(A75,'[1]Fuel Use'!$A$2:$B$740,2)</f>
        <v>433.02676399999996</v>
      </c>
      <c r="J75" s="85">
        <f>VLOOKUP(A75,'[1]Fuel Use'!$A$2:$G$740,7)*H75/I75</f>
        <v>7069.306010924307</v>
      </c>
      <c r="K75" s="85">
        <v>64426</v>
      </c>
      <c r="L75" s="86" t="s">
        <v>180</v>
      </c>
      <c r="M75" s="87">
        <f>VLOOKUP(L75,'[1]Emission Rates'!$A$15:$H$31,4,FALSE)*(K75/2000)</f>
        <v>15.236817267706074</v>
      </c>
      <c r="N75" s="87">
        <f>VLOOKUP($L75,'[1]Emission Rates'!$A$15:$H$31,6,FALSE)*(K75/2000)</f>
        <v>0.43255508031834439</v>
      </c>
      <c r="O75" s="88">
        <f>VLOOKUP($L75,'[1]Emission Rates'!$A$15:$H$31,8,FALSE)*(K75/2000)</f>
        <v>6.6676722310000007E-3</v>
      </c>
      <c r="P75" s="87">
        <f>VLOOKUP($L75,'[1]Emission Rates'!$A$15:$H$31,3,FALSE)*(K75/2000)</f>
        <v>0.66936854186255401</v>
      </c>
      <c r="Q75" s="87">
        <f>VLOOKUP($L75,'[1]Emission Rates'!$A$15:$H$31,2,FALSE)*(K75/2000)</f>
        <v>1.8907700217199406</v>
      </c>
      <c r="R75" s="87">
        <f>VLOOKUP($L75,'[1]Emission Rates'!$A$15:$H$31,5,FALSE)*(K75/2000)</f>
        <v>0.44593307249313846</v>
      </c>
      <c r="S75" s="88">
        <f>VLOOKUP($L75,'[1]Emission Rates'!$A$15:$H$31,7,FALSE)*(K75/2000)</f>
        <v>5.9157563850000001E-3</v>
      </c>
    </row>
    <row r="76" spans="1:19" ht="17.25" x14ac:dyDescent="0.25">
      <c r="A76" s="135" t="s">
        <v>203</v>
      </c>
      <c r="B76" s="138"/>
      <c r="C76" s="138"/>
      <c r="D76" s="138"/>
      <c r="E76" s="138"/>
      <c r="F76" s="138"/>
      <c r="G76" s="138"/>
      <c r="H76" s="138"/>
      <c r="I76" s="138"/>
      <c r="J76" s="138"/>
      <c r="K76" s="92"/>
      <c r="L76" s="138"/>
      <c r="M76" s="123"/>
      <c r="N76" s="138"/>
      <c r="O76" s="138"/>
      <c r="P76" s="138"/>
      <c r="Q76" s="138"/>
      <c r="R76" s="138"/>
      <c r="S76" s="138"/>
    </row>
    <row r="77" spans="1:19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92"/>
      <c r="L77" s="138"/>
      <c r="M77" s="138"/>
      <c r="N77" s="138"/>
      <c r="O77" s="138"/>
      <c r="P77" s="138"/>
      <c r="Q77" s="138"/>
      <c r="R77" s="138"/>
      <c r="S77" s="1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B292-63BE-4B48-A897-156E009E34BA}">
  <dimension ref="A1:AE66"/>
  <sheetViews>
    <sheetView workbookViewId="0">
      <selection activeCell="T19" sqref="T19"/>
    </sheetView>
  </sheetViews>
  <sheetFormatPr defaultRowHeight="15" x14ac:dyDescent="0.25"/>
  <cols>
    <col min="2" max="2" width="17" bestFit="1" customWidth="1"/>
    <col min="3" max="3" width="6" bestFit="1" customWidth="1"/>
    <col min="4" max="4" width="11.85546875" bestFit="1" customWidth="1"/>
    <col min="5" max="5" width="7" bestFit="1" customWidth="1"/>
    <col min="6" max="6" width="21.7109375" bestFit="1" customWidth="1"/>
    <col min="7" max="7" width="11.85546875" bestFit="1" customWidth="1"/>
    <col min="8" max="8" width="13.5703125" bestFit="1" customWidth="1"/>
    <col min="9" max="9" width="34" bestFit="1" customWidth="1"/>
    <col min="10" max="10" width="14.5703125" bestFit="1" customWidth="1"/>
    <col min="13" max="13" width="13.7109375" customWidth="1"/>
    <col min="14" max="30" width="12.7109375" customWidth="1"/>
  </cols>
  <sheetData>
    <row r="1" spans="1:31" s="138" customFormat="1" x14ac:dyDescent="0.25">
      <c r="A1" s="139" t="s">
        <v>204</v>
      </c>
    </row>
    <row r="2" spans="1:31" s="138" customFormat="1" x14ac:dyDescent="0.25">
      <c r="A2" s="139" t="s">
        <v>12</v>
      </c>
    </row>
    <row r="3" spans="1:31" s="138" customFormat="1" x14ac:dyDescent="0.25">
      <c r="A3" s="139" t="s">
        <v>13</v>
      </c>
    </row>
    <row r="4" spans="1:31" s="138" customFormat="1" x14ac:dyDescent="0.25">
      <c r="A4" s="139" t="s">
        <v>14</v>
      </c>
    </row>
    <row r="5" spans="1:31" s="138" customFormat="1" x14ac:dyDescent="0.25">
      <c r="A5" s="139" t="s">
        <v>205</v>
      </c>
    </row>
    <row r="6" spans="1:31" s="138" customFormat="1" ht="15.75" thickBot="1" x14ac:dyDescent="0.3">
      <c r="A6" s="139" t="s">
        <v>128</v>
      </c>
    </row>
    <row r="7" spans="1:31" ht="45" x14ac:dyDescent="0.25">
      <c r="A7" s="2" t="s">
        <v>206</v>
      </c>
      <c r="B7" s="3" t="s">
        <v>207</v>
      </c>
      <c r="C7" s="3" t="s">
        <v>208</v>
      </c>
      <c r="D7" s="3" t="s">
        <v>113</v>
      </c>
      <c r="E7" s="3" t="s">
        <v>209</v>
      </c>
      <c r="F7" s="3" t="s">
        <v>210</v>
      </c>
      <c r="G7" s="3" t="s">
        <v>211</v>
      </c>
      <c r="H7" s="3" t="s">
        <v>212</v>
      </c>
      <c r="I7" s="3" t="s">
        <v>213</v>
      </c>
      <c r="J7" s="3" t="s">
        <v>214</v>
      </c>
      <c r="K7" s="3" t="s">
        <v>215</v>
      </c>
      <c r="L7" s="3" t="s">
        <v>216</v>
      </c>
      <c r="M7" s="152" t="s">
        <v>217</v>
      </c>
      <c r="N7" s="152" t="s">
        <v>218</v>
      </c>
      <c r="O7" s="152" t="s">
        <v>219</v>
      </c>
      <c r="P7" s="152" t="s">
        <v>220</v>
      </c>
      <c r="Q7" s="152" t="s">
        <v>221</v>
      </c>
      <c r="R7" s="152" t="s">
        <v>222</v>
      </c>
      <c r="S7" s="152" t="s">
        <v>223</v>
      </c>
      <c r="T7" s="152" t="s">
        <v>224</v>
      </c>
      <c r="U7" s="152" t="s">
        <v>225</v>
      </c>
      <c r="V7" s="152" t="s">
        <v>226</v>
      </c>
      <c r="W7" s="152" t="s">
        <v>227</v>
      </c>
      <c r="X7" s="152" t="s">
        <v>228</v>
      </c>
      <c r="Y7" s="152" t="s">
        <v>229</v>
      </c>
      <c r="Z7" s="152" t="s">
        <v>230</v>
      </c>
      <c r="AA7" s="152" t="s">
        <v>231</v>
      </c>
      <c r="AB7" s="152" t="s">
        <v>232</v>
      </c>
      <c r="AC7" s="152" t="s">
        <v>233</v>
      </c>
      <c r="AD7" s="153" t="s">
        <v>234</v>
      </c>
      <c r="AE7" s="138" t="s">
        <v>235</v>
      </c>
    </row>
    <row r="8" spans="1:31" x14ac:dyDescent="0.25">
      <c r="A8" s="7">
        <v>1039</v>
      </c>
      <c r="B8" s="140">
        <v>17776111</v>
      </c>
      <c r="C8" s="140">
        <v>34001</v>
      </c>
      <c r="D8" s="140" t="s">
        <v>115</v>
      </c>
      <c r="E8" s="140" t="s">
        <v>181</v>
      </c>
      <c r="F8" s="140" t="s">
        <v>236</v>
      </c>
      <c r="G8" s="140">
        <v>39.363388999999998</v>
      </c>
      <c r="H8" s="140">
        <v>-74.442783000000006</v>
      </c>
      <c r="I8" s="140" t="s">
        <v>237</v>
      </c>
      <c r="J8" s="140" t="s">
        <v>238</v>
      </c>
      <c r="K8" s="140">
        <v>8401</v>
      </c>
      <c r="L8" s="140" t="s">
        <v>153</v>
      </c>
      <c r="M8" s="140">
        <v>0.71784899999999996</v>
      </c>
      <c r="N8" s="140" t="s">
        <v>143</v>
      </c>
      <c r="O8" s="140"/>
      <c r="P8" s="140">
        <v>8.8122882396268108E-5</v>
      </c>
      <c r="Q8" s="140">
        <v>3222.6666666666665</v>
      </c>
      <c r="R8" s="140">
        <v>5.8593939393939393E-2</v>
      </c>
      <c r="S8" s="140"/>
      <c r="T8" s="140"/>
      <c r="U8" s="140">
        <v>3222.6666666666665</v>
      </c>
      <c r="V8" s="140">
        <v>0.63274783801426193</v>
      </c>
      <c r="W8" s="140">
        <v>1.6582133888053123E-2</v>
      </c>
      <c r="X8" s="140">
        <v>1.6084669871411529E-2</v>
      </c>
      <c r="Y8" s="140">
        <v>3.9353899408046553E-2</v>
      </c>
      <c r="Z8" s="140">
        <v>4.143965607667302E-2</v>
      </c>
      <c r="AA8" s="140">
        <v>9.8803056623968238E-2</v>
      </c>
      <c r="AB8" s="140">
        <v>3.3349721785013338E-3</v>
      </c>
      <c r="AC8" s="140">
        <v>2.9591306185466665E-4</v>
      </c>
      <c r="AD8" s="9">
        <v>36.05663358733333</v>
      </c>
      <c r="AE8" s="138"/>
    </row>
    <row r="9" spans="1:31" x14ac:dyDescent="0.25">
      <c r="A9" s="7">
        <v>1384</v>
      </c>
      <c r="B9" s="140">
        <v>17776111</v>
      </c>
      <c r="C9" s="140">
        <v>34001</v>
      </c>
      <c r="D9" s="140"/>
      <c r="E9" s="140" t="s">
        <v>178</v>
      </c>
      <c r="F9" s="140" t="s">
        <v>236</v>
      </c>
      <c r="G9" s="140">
        <v>39.363388999999998</v>
      </c>
      <c r="H9" s="140">
        <v>-74.442783000000006</v>
      </c>
      <c r="I9" s="140" t="s">
        <v>237</v>
      </c>
      <c r="J9" s="140" t="s">
        <v>238</v>
      </c>
      <c r="K9" s="140" t="s">
        <v>239</v>
      </c>
      <c r="L9" s="140"/>
      <c r="M9" s="140"/>
      <c r="N9" s="140"/>
      <c r="O9" s="140"/>
      <c r="P9" s="140"/>
      <c r="Q9" s="140"/>
      <c r="R9" s="140"/>
      <c r="S9" s="140"/>
      <c r="T9" s="140">
        <v>4719</v>
      </c>
      <c r="U9" s="140">
        <v>4719</v>
      </c>
      <c r="V9" s="140">
        <v>0.92654231927677977</v>
      </c>
      <c r="W9" s="140">
        <v>2.4281471809388503E-2</v>
      </c>
      <c r="X9" s="140">
        <v>2.3553027655106848E-2</v>
      </c>
      <c r="Y9" s="140">
        <v>5.7626515713665193E-2</v>
      </c>
      <c r="Z9" s="140">
        <v>6.0680721046489444E-2</v>
      </c>
      <c r="AA9" s="140">
        <v>0.14467882422688438</v>
      </c>
      <c r="AB9" s="140">
        <v>4.8834506755320002E-3</v>
      </c>
      <c r="AC9" s="140">
        <v>4.3331001413700001E-4</v>
      </c>
      <c r="AD9" s="9"/>
      <c r="AE9" s="138"/>
    </row>
    <row r="10" spans="1:31" x14ac:dyDescent="0.25">
      <c r="A10" s="7">
        <v>1050</v>
      </c>
      <c r="B10" s="140">
        <v>17777211</v>
      </c>
      <c r="C10" s="140">
        <v>34003</v>
      </c>
      <c r="D10" s="140" t="s">
        <v>34</v>
      </c>
      <c r="E10" s="140" t="s">
        <v>184</v>
      </c>
      <c r="F10" s="140" t="s">
        <v>240</v>
      </c>
      <c r="G10" s="140">
        <v>40.862698000000002</v>
      </c>
      <c r="H10" s="140">
        <v>-74.031148000000002</v>
      </c>
      <c r="I10" s="140" t="s">
        <v>241</v>
      </c>
      <c r="J10" s="140" t="s">
        <v>240</v>
      </c>
      <c r="K10" s="140">
        <v>7160</v>
      </c>
      <c r="L10" s="140" t="s">
        <v>153</v>
      </c>
      <c r="M10" s="140">
        <v>2.45085</v>
      </c>
      <c r="N10" s="140" t="s">
        <v>143</v>
      </c>
      <c r="O10" s="140"/>
      <c r="P10" s="140">
        <v>3.0086545543825188E-4</v>
      </c>
      <c r="Q10" s="140">
        <v>11002.693602693602</v>
      </c>
      <c r="R10" s="140">
        <v>0.20004897459442914</v>
      </c>
      <c r="S10" s="140"/>
      <c r="T10" s="140"/>
      <c r="U10" s="140">
        <v>11002.693602693602</v>
      </c>
      <c r="V10" s="140">
        <v>2.1603011758702091</v>
      </c>
      <c r="W10" s="140">
        <v>5.6614027239064189E-2</v>
      </c>
      <c r="X10" s="140">
        <v>5.4915606421892263E-2</v>
      </c>
      <c r="Y10" s="140">
        <v>0.13436043564065828</v>
      </c>
      <c r="Z10" s="140">
        <v>0.14148153872961317</v>
      </c>
      <c r="AA10" s="140">
        <v>0.3373292591155696</v>
      </c>
      <c r="AB10" s="140">
        <v>1.1386122379051853E-2</v>
      </c>
      <c r="AC10" s="140">
        <v>1.0102939861259257E-3</v>
      </c>
      <c r="AD10" s="9">
        <v>123.10304872962962</v>
      </c>
      <c r="AE10" s="138"/>
    </row>
    <row r="11" spans="1:31" x14ac:dyDescent="0.25">
      <c r="A11" s="7">
        <v>1062</v>
      </c>
      <c r="B11" s="140">
        <v>17778411</v>
      </c>
      <c r="C11" s="140">
        <v>34003</v>
      </c>
      <c r="D11" s="140" t="s">
        <v>34</v>
      </c>
      <c r="E11" s="140" t="s">
        <v>242</v>
      </c>
      <c r="F11" s="140" t="s">
        <v>243</v>
      </c>
      <c r="G11" s="140">
        <v>40.833212000000003</v>
      </c>
      <c r="H11" s="140">
        <v>-74.025469000000001</v>
      </c>
      <c r="I11" s="140" t="s">
        <v>244</v>
      </c>
      <c r="J11" s="140" t="s">
        <v>240</v>
      </c>
      <c r="K11" s="140">
        <v>7657</v>
      </c>
      <c r="L11" s="140" t="s">
        <v>153</v>
      </c>
      <c r="M11" s="140">
        <v>3.0913200000000001</v>
      </c>
      <c r="N11" s="140" t="s">
        <v>143</v>
      </c>
      <c r="O11" s="140"/>
      <c r="P11" s="140">
        <v>3.7948931991161309E-4</v>
      </c>
      <c r="Q11" s="140">
        <v>14938.557611431379</v>
      </c>
      <c r="R11" s="140">
        <v>0.27161013838966142</v>
      </c>
      <c r="S11" s="140">
        <v>1</v>
      </c>
      <c r="T11" s="140">
        <v>95299.944445860281</v>
      </c>
      <c r="U11" s="140">
        <v>95299.944445860281</v>
      </c>
      <c r="V11" s="140">
        <v>18.711470979829553</v>
      </c>
      <c r="W11" s="140">
        <v>0.49036298251715338</v>
      </c>
      <c r="X11" s="140">
        <v>0.47565209304163875</v>
      </c>
      <c r="Y11" s="140">
        <v>1.1637643030558988</v>
      </c>
      <c r="Z11" s="140">
        <v>1.2254438111178614</v>
      </c>
      <c r="AA11" s="140">
        <v>2.9217808669875964</v>
      </c>
      <c r="AB11" s="140">
        <v>9.8621016758274727E-2</v>
      </c>
      <c r="AC11" s="140">
        <v>8.7506718107842833E-3</v>
      </c>
      <c r="AD11" s="9">
        <v>1066.25832988548</v>
      </c>
      <c r="AE11" s="138"/>
    </row>
    <row r="12" spans="1:31" x14ac:dyDescent="0.25">
      <c r="A12" s="7">
        <v>1375</v>
      </c>
      <c r="B12" s="140" t="s">
        <v>245</v>
      </c>
      <c r="C12" s="140">
        <v>34003</v>
      </c>
      <c r="D12" s="140"/>
      <c r="E12" s="140" t="s">
        <v>178</v>
      </c>
      <c r="F12" s="140" t="s">
        <v>240</v>
      </c>
      <c r="G12" s="140">
        <v>40.847619000000002</v>
      </c>
      <c r="H12" s="140">
        <v>-74.027418999999995</v>
      </c>
      <c r="I12" s="140" t="s">
        <v>241</v>
      </c>
      <c r="J12" s="140" t="s">
        <v>240</v>
      </c>
      <c r="K12" s="140" t="s">
        <v>246</v>
      </c>
      <c r="L12" s="140"/>
      <c r="M12" s="140"/>
      <c r="N12" s="140"/>
      <c r="O12" s="140"/>
      <c r="P12" s="140"/>
      <c r="Q12" s="140"/>
      <c r="R12" s="140"/>
      <c r="S12" s="140"/>
      <c r="T12" s="140">
        <v>9187.5</v>
      </c>
      <c r="U12" s="140">
        <v>9187.5</v>
      </c>
      <c r="V12" s="140">
        <v>1.8039007328576848</v>
      </c>
      <c r="W12" s="140">
        <v>4.7274003443262741E-2</v>
      </c>
      <c r="X12" s="140">
        <v>4.5855783339964859E-2</v>
      </c>
      <c r="Y12" s="140">
        <v>0.11219402693776201</v>
      </c>
      <c r="Z12" s="140">
        <v>0.11814031036546339</v>
      </c>
      <c r="AA12" s="140">
        <v>0.28167762186575551</v>
      </c>
      <c r="AB12" s="140">
        <v>9.5076717697500004E-3</v>
      </c>
      <c r="AC12" s="140">
        <v>8.4361851131250002E-4</v>
      </c>
      <c r="AD12" s="9"/>
      <c r="AE12" s="138"/>
    </row>
    <row r="13" spans="1:31" x14ac:dyDescent="0.25">
      <c r="A13" s="7">
        <v>1040</v>
      </c>
      <c r="B13" s="140">
        <v>17776211</v>
      </c>
      <c r="C13" s="140">
        <v>34005</v>
      </c>
      <c r="D13" s="140" t="s">
        <v>116</v>
      </c>
      <c r="E13" s="140" t="s">
        <v>178</v>
      </c>
      <c r="F13" s="140" t="s">
        <v>116</v>
      </c>
      <c r="G13" s="140">
        <v>40.085501000000001</v>
      </c>
      <c r="H13" s="140">
        <v>-74.835813000000002</v>
      </c>
      <c r="I13" s="140" t="s">
        <v>247</v>
      </c>
      <c r="J13" s="140" t="s">
        <v>248</v>
      </c>
      <c r="K13" s="140" t="s">
        <v>249</v>
      </c>
      <c r="L13" s="140" t="s">
        <v>153</v>
      </c>
      <c r="M13" s="140">
        <v>5.8182299999999998</v>
      </c>
      <c r="N13" s="140" t="s">
        <v>143</v>
      </c>
      <c r="O13" s="140"/>
      <c r="P13" s="140">
        <v>7.1424380063835004E-4</v>
      </c>
      <c r="Q13" s="140">
        <v>26119.999999999996</v>
      </c>
      <c r="R13" s="140">
        <v>0.47490909090909084</v>
      </c>
      <c r="S13" s="140"/>
      <c r="T13" s="140"/>
      <c r="U13" s="140">
        <v>26119.999999999996</v>
      </c>
      <c r="V13" s="140">
        <v>5.1284775120808401</v>
      </c>
      <c r="W13" s="140">
        <v>0.13439967019733581</v>
      </c>
      <c r="X13" s="140">
        <v>0.13036768009141572</v>
      </c>
      <c r="Y13" s="140">
        <v>0.31896685535938429</v>
      </c>
      <c r="Z13" s="140">
        <v>0.33587209869343165</v>
      </c>
      <c r="AA13" s="140">
        <v>0.8008075627900445</v>
      </c>
      <c r="AB13" s="140">
        <v>2.7030246163359996E-2</v>
      </c>
      <c r="AC13" s="140">
        <v>2.3984016887600001E-3</v>
      </c>
      <c r="AD13" s="9">
        <v>292.24222257999992</v>
      </c>
      <c r="AE13" s="138"/>
    </row>
    <row r="14" spans="1:31" x14ac:dyDescent="0.25">
      <c r="A14" s="7">
        <v>1371</v>
      </c>
      <c r="B14" s="140" t="s">
        <v>250</v>
      </c>
      <c r="C14" s="140">
        <v>34005</v>
      </c>
      <c r="D14" s="140"/>
      <c r="E14" s="140" t="s">
        <v>178</v>
      </c>
      <c r="F14" s="140" t="s">
        <v>116</v>
      </c>
      <c r="G14" s="140">
        <v>40.086986000000003</v>
      </c>
      <c r="H14" s="140">
        <v>-74.832131000000004</v>
      </c>
      <c r="I14" s="140" t="s">
        <v>247</v>
      </c>
      <c r="J14" s="140" t="s">
        <v>251</v>
      </c>
      <c r="K14" s="140" t="s">
        <v>249</v>
      </c>
      <c r="L14" s="140"/>
      <c r="M14" s="140"/>
      <c r="N14" s="140"/>
      <c r="O14" s="140"/>
      <c r="P14" s="140"/>
      <c r="Q14" s="140"/>
      <c r="R14" s="140"/>
      <c r="S14" s="140"/>
      <c r="T14" s="140">
        <v>21810.800000000003</v>
      </c>
      <c r="U14" s="140">
        <v>21810.800000000003</v>
      </c>
      <c r="V14" s="140">
        <v>4.2823965283496479</v>
      </c>
      <c r="W14" s="140">
        <v>0.11222681189663294</v>
      </c>
      <c r="X14" s="140">
        <v>0.10886000753973395</v>
      </c>
      <c r="Y14" s="140">
        <v>0.26634465118194722</v>
      </c>
      <c r="Z14" s="140">
        <v>0.28046091769459042</v>
      </c>
      <c r="AA14" s="140">
        <v>0.66869271020295196</v>
      </c>
      <c r="AB14" s="140">
        <v>2.2570876455582405E-2</v>
      </c>
      <c r="AC14" s="140">
        <v>2.0027205035684005E-3</v>
      </c>
      <c r="AD14" s="9"/>
      <c r="AE14" s="138"/>
    </row>
    <row r="15" spans="1:31" x14ac:dyDescent="0.25">
      <c r="A15" s="7">
        <v>1041</v>
      </c>
      <c r="B15" s="140">
        <v>17776311</v>
      </c>
      <c r="C15" s="140">
        <v>34007</v>
      </c>
      <c r="D15" s="140" t="s">
        <v>117</v>
      </c>
      <c r="E15" s="140" t="s">
        <v>178</v>
      </c>
      <c r="F15" s="140" t="s">
        <v>252</v>
      </c>
      <c r="G15" s="140">
        <v>39.949247</v>
      </c>
      <c r="H15" s="140">
        <v>-75.093790999999996</v>
      </c>
      <c r="I15" s="140" t="s">
        <v>253</v>
      </c>
      <c r="J15" s="140" t="s">
        <v>254</v>
      </c>
      <c r="K15" s="140" t="s">
        <v>255</v>
      </c>
      <c r="L15" s="140" t="s">
        <v>153</v>
      </c>
      <c r="M15" s="140">
        <v>98.647199999999998</v>
      </c>
      <c r="N15" s="140" t="s">
        <v>143</v>
      </c>
      <c r="O15" s="140"/>
      <c r="P15" s="140">
        <v>1.2109894426712496E-2</v>
      </c>
      <c r="Q15" s="140">
        <v>442860.60606060602</v>
      </c>
      <c r="R15" s="140">
        <v>8.0520110192837464</v>
      </c>
      <c r="S15" s="140"/>
      <c r="T15" s="140"/>
      <c r="U15" s="140">
        <v>442860.60606060602</v>
      </c>
      <c r="V15" s="140">
        <v>86.952552035540194</v>
      </c>
      <c r="W15" s="140">
        <v>2.2787258575014433</v>
      </c>
      <c r="X15" s="140">
        <v>2.2103640817764001</v>
      </c>
      <c r="Y15" s="140">
        <v>5.408034260248952</v>
      </c>
      <c r="Z15" s="140">
        <v>5.6946600760421457</v>
      </c>
      <c r="AA15" s="140">
        <v>13.577569777760948</v>
      </c>
      <c r="AB15" s="140">
        <v>0.45829369057706665</v>
      </c>
      <c r="AC15" s="140">
        <v>4.0664533899733325E-2</v>
      </c>
      <c r="AD15" s="9">
        <v>4954.9221978666665</v>
      </c>
      <c r="AE15" s="138"/>
    </row>
    <row r="16" spans="1:31" x14ac:dyDescent="0.25">
      <c r="A16" s="7">
        <v>1372</v>
      </c>
      <c r="B16" s="140" t="s">
        <v>256</v>
      </c>
      <c r="C16" s="140">
        <v>34007</v>
      </c>
      <c r="D16" s="140"/>
      <c r="E16" s="140" t="s">
        <v>178</v>
      </c>
      <c r="F16" s="140" t="s">
        <v>117</v>
      </c>
      <c r="G16" s="140">
        <v>39.947439000000003</v>
      </c>
      <c r="H16" s="140">
        <v>-75.096631000000002</v>
      </c>
      <c r="I16" s="140" t="s">
        <v>253</v>
      </c>
      <c r="J16" s="140" t="s">
        <v>254</v>
      </c>
      <c r="K16" s="140" t="s">
        <v>255</v>
      </c>
      <c r="L16" s="140"/>
      <c r="M16" s="140"/>
      <c r="N16" s="140"/>
      <c r="O16" s="140"/>
      <c r="P16" s="140"/>
      <c r="Q16" s="140"/>
      <c r="R16" s="140"/>
      <c r="S16" s="140"/>
      <c r="T16" s="140">
        <v>369798.62068965519</v>
      </c>
      <c r="U16" s="140">
        <v>369798.62068965519</v>
      </c>
      <c r="V16" s="140">
        <v>72.607347251355648</v>
      </c>
      <c r="W16" s="140">
        <v>1.9027876209846608</v>
      </c>
      <c r="X16" s="140">
        <v>1.8457039923551208</v>
      </c>
      <c r="Y16" s="140">
        <v>4.5158309018995828</v>
      </c>
      <c r="Z16" s="140">
        <v>4.7551699397002603</v>
      </c>
      <c r="AA16" s="140">
        <v>11.337577800827065</v>
      </c>
      <c r="AB16" s="140">
        <v>0.38268559525698209</v>
      </c>
      <c r="AC16" s="140">
        <v>3.3955805373782073E-2</v>
      </c>
      <c r="AD16" s="9"/>
      <c r="AE16" s="138"/>
    </row>
    <row r="17" spans="1:30" x14ac:dyDescent="0.25">
      <c r="A17" s="7">
        <v>1042</v>
      </c>
      <c r="B17" s="140">
        <v>17776411</v>
      </c>
      <c r="C17" s="140">
        <v>34011</v>
      </c>
      <c r="D17" s="140" t="s">
        <v>119</v>
      </c>
      <c r="E17" s="140" t="s">
        <v>178</v>
      </c>
      <c r="F17" s="140" t="s">
        <v>257</v>
      </c>
      <c r="G17" s="140">
        <v>39.417119</v>
      </c>
      <c r="H17" s="140">
        <v>-75.034715000000006</v>
      </c>
      <c r="I17" s="140" t="s">
        <v>258</v>
      </c>
      <c r="J17" s="140" t="s">
        <v>259</v>
      </c>
      <c r="K17" s="140" t="s">
        <v>260</v>
      </c>
      <c r="L17" s="140" t="s">
        <v>153</v>
      </c>
      <c r="M17" s="140">
        <v>8.8099900000000009</v>
      </c>
      <c r="N17" s="140" t="s">
        <v>143</v>
      </c>
      <c r="O17" s="140"/>
      <c r="P17" s="140">
        <v>1.0815111711269336E-3</v>
      </c>
      <c r="Q17" s="140">
        <v>39551.021324354668</v>
      </c>
      <c r="R17" s="140">
        <v>0.71910947862463037</v>
      </c>
      <c r="S17" s="140"/>
      <c r="T17" s="140"/>
      <c r="U17" s="140">
        <v>39551.021324354668</v>
      </c>
      <c r="V17" s="140">
        <v>7.765563684601176</v>
      </c>
      <c r="W17" s="140">
        <v>0.20350858430172525</v>
      </c>
      <c r="X17" s="140">
        <v>0.1974033267726735</v>
      </c>
      <c r="Y17" s="140">
        <v>0.48298104510265549</v>
      </c>
      <c r="Z17" s="140">
        <v>0.50857904049309621</v>
      </c>
      <c r="AA17" s="140">
        <v>1.2125864085992932</v>
      </c>
      <c r="AB17" s="140">
        <v>4.092932015350717E-2</v>
      </c>
      <c r="AC17" s="140">
        <v>3.6316706101269143E-3</v>
      </c>
      <c r="AD17" s="9">
        <v>442.5144861079014</v>
      </c>
    </row>
    <row r="18" spans="1:30" x14ac:dyDescent="0.25">
      <c r="A18" s="7">
        <v>1373</v>
      </c>
      <c r="B18" s="140" t="s">
        <v>261</v>
      </c>
      <c r="C18" s="140">
        <v>34011</v>
      </c>
      <c r="D18" s="140"/>
      <c r="E18" s="140" t="s">
        <v>178</v>
      </c>
      <c r="F18" s="140" t="s">
        <v>257</v>
      </c>
      <c r="G18" s="140">
        <v>39.418982999999997</v>
      </c>
      <c r="H18" s="140">
        <v>-75.034203000000005</v>
      </c>
      <c r="I18" s="140" t="s">
        <v>258</v>
      </c>
      <c r="J18" s="140" t="s">
        <v>259</v>
      </c>
      <c r="K18" s="140" t="s">
        <v>260</v>
      </c>
      <c r="L18" s="140"/>
      <c r="M18" s="140"/>
      <c r="N18" s="140"/>
      <c r="O18" s="140"/>
      <c r="P18" s="140"/>
      <c r="Q18" s="140"/>
      <c r="R18" s="140"/>
      <c r="S18" s="140"/>
      <c r="T18" s="140">
        <v>33026</v>
      </c>
      <c r="U18" s="140">
        <v>33026</v>
      </c>
      <c r="V18" s="140">
        <v>6.4844218343790905</v>
      </c>
      <c r="W18" s="140">
        <v>0.16993428437738181</v>
      </c>
      <c r="X18" s="140">
        <v>0.16483625584606035</v>
      </c>
      <c r="Y18" s="140">
        <v>0.40330012883227517</v>
      </c>
      <c r="Z18" s="140">
        <v>0.42467503566038572</v>
      </c>
      <c r="AA18" s="140">
        <v>1.0125371580667692</v>
      </c>
      <c r="AB18" s="140">
        <v>3.4176910788328005E-2</v>
      </c>
      <c r="AC18" s="140">
        <v>3.0325273419979995E-3</v>
      </c>
      <c r="AD18" s="9"/>
    </row>
    <row r="19" spans="1:30" x14ac:dyDescent="0.25">
      <c r="A19" s="7">
        <v>1043</v>
      </c>
      <c r="B19" s="140">
        <v>17776511</v>
      </c>
      <c r="C19" s="140">
        <v>34013</v>
      </c>
      <c r="D19" s="140" t="s">
        <v>36</v>
      </c>
      <c r="E19" s="140" t="s">
        <v>178</v>
      </c>
      <c r="F19" s="140" t="s">
        <v>262</v>
      </c>
      <c r="G19" s="140">
        <v>40.722799000000002</v>
      </c>
      <c r="H19" s="140">
        <v>-74.137916000000004</v>
      </c>
      <c r="I19" s="140" t="s">
        <v>263</v>
      </c>
      <c r="J19" s="140" t="s">
        <v>264</v>
      </c>
      <c r="K19" s="140">
        <v>7114</v>
      </c>
      <c r="L19" s="140" t="s">
        <v>153</v>
      </c>
      <c r="M19" s="140">
        <v>9.1565100000000008</v>
      </c>
      <c r="N19" s="140" t="s">
        <v>143</v>
      </c>
      <c r="O19" s="140"/>
      <c r="P19" s="140">
        <v>1.1240498404124725E-3</v>
      </c>
      <c r="Q19" s="140">
        <v>41106.666666666664</v>
      </c>
      <c r="R19" s="140">
        <v>0.74739393939393939</v>
      </c>
      <c r="S19" s="140"/>
      <c r="T19" s="140"/>
      <c r="U19" s="140">
        <v>41106.666666666664</v>
      </c>
      <c r="V19" s="140">
        <v>8.0710036599005779</v>
      </c>
      <c r="W19" s="140">
        <v>0.21151311037181536</v>
      </c>
      <c r="X19" s="140">
        <v>0.20516771706066089</v>
      </c>
      <c r="Y19" s="140">
        <v>0.50197795562684122</v>
      </c>
      <c r="Z19" s="140">
        <v>0.5285827872750638</v>
      </c>
      <c r="AA19" s="140">
        <v>1.2602806105572777</v>
      </c>
      <c r="AB19" s="140">
        <v>4.2539177601653329E-2</v>
      </c>
      <c r="AC19" s="140">
        <v>3.7745137347866666E-3</v>
      </c>
      <c r="AD19" s="9">
        <v>459.91974079333329</v>
      </c>
    </row>
    <row r="20" spans="1:30" x14ac:dyDescent="0.25">
      <c r="A20" s="7">
        <v>1051</v>
      </c>
      <c r="B20" s="140">
        <v>17777311</v>
      </c>
      <c r="C20" s="140">
        <v>34013</v>
      </c>
      <c r="D20" s="140" t="s">
        <v>36</v>
      </c>
      <c r="E20" s="140" t="s">
        <v>178</v>
      </c>
      <c r="F20" s="140" t="s">
        <v>265</v>
      </c>
      <c r="G20" s="140">
        <v>40.694889000000003</v>
      </c>
      <c r="H20" s="140">
        <v>-74.194880999999995</v>
      </c>
      <c r="I20" s="140" t="s">
        <v>266</v>
      </c>
      <c r="J20" s="140" t="s">
        <v>264</v>
      </c>
      <c r="K20" s="140">
        <v>7114</v>
      </c>
      <c r="L20" s="140" t="s">
        <v>153</v>
      </c>
      <c r="M20" s="140">
        <v>4.7219100000000003</v>
      </c>
      <c r="N20" s="140" t="s">
        <v>143</v>
      </c>
      <c r="O20" s="140"/>
      <c r="P20" s="140">
        <v>5.7965995580653087E-4</v>
      </c>
      <c r="Q20" s="140">
        <v>21198.249158249157</v>
      </c>
      <c r="R20" s="140">
        <v>0.38542271196816646</v>
      </c>
      <c r="S20" s="140"/>
      <c r="T20" s="140"/>
      <c r="U20" s="140">
        <v>21198.249158249157</v>
      </c>
      <c r="V20" s="140">
        <v>4.1621264970737899</v>
      </c>
      <c r="W20" s="140">
        <v>0.10907495006239044</v>
      </c>
      <c r="X20" s="140">
        <v>0.10580270156051873</v>
      </c>
      <c r="Y20" s="140">
        <v>0.25886442852723773</v>
      </c>
      <c r="Z20" s="140">
        <v>0.27258424323918129</v>
      </c>
      <c r="AA20" s="140">
        <v>0.64991264333206811</v>
      </c>
      <c r="AB20" s="140">
        <v>2.1936979057416296E-2</v>
      </c>
      <c r="AC20" s="140">
        <v>1.9464746010681481E-3</v>
      </c>
      <c r="AD20" s="9">
        <v>237.17547660074072</v>
      </c>
    </row>
    <row r="21" spans="1:30" x14ac:dyDescent="0.25">
      <c r="A21" s="7">
        <v>1059</v>
      </c>
      <c r="B21" s="140">
        <v>17778111</v>
      </c>
      <c r="C21" s="140">
        <v>34013</v>
      </c>
      <c r="D21" s="140" t="s">
        <v>36</v>
      </c>
      <c r="E21" s="140" t="s">
        <v>178</v>
      </c>
      <c r="F21" s="140" t="s">
        <v>267</v>
      </c>
      <c r="G21" s="140">
        <v>40.708333000000003</v>
      </c>
      <c r="H21" s="140">
        <v>-74.137377999999998</v>
      </c>
      <c r="I21" s="140" t="s">
        <v>268</v>
      </c>
      <c r="J21" s="140" t="s">
        <v>269</v>
      </c>
      <c r="K21" s="140">
        <v>7114</v>
      </c>
      <c r="L21" s="140" t="s">
        <v>153</v>
      </c>
      <c r="M21" s="140">
        <v>87.285799999999995</v>
      </c>
      <c r="N21" s="140" t="s">
        <v>143</v>
      </c>
      <c r="O21" s="140"/>
      <c r="P21" s="140">
        <v>1.0715173091087649E-2</v>
      </c>
      <c r="Q21" s="140">
        <v>391855.44332210993</v>
      </c>
      <c r="R21" s="140">
        <v>7.1246444240383626</v>
      </c>
      <c r="S21" s="140"/>
      <c r="T21" s="140"/>
      <c r="U21" s="140">
        <v>391855.44332210993</v>
      </c>
      <c r="V21" s="140">
        <v>76.938048585907708</v>
      </c>
      <c r="W21" s="140">
        <v>2.0162803348974885</v>
      </c>
      <c r="X21" s="140">
        <v>1.9557919248505637</v>
      </c>
      <c r="Y21" s="140">
        <v>4.7851798817730042</v>
      </c>
      <c r="Z21" s="140">
        <v>5.038794415506973</v>
      </c>
      <c r="AA21" s="140">
        <v>12.013813266952193</v>
      </c>
      <c r="AB21" s="140">
        <v>0.40551106789621727</v>
      </c>
      <c r="AC21" s="140">
        <v>3.5981116271575304E-2</v>
      </c>
      <c r="AD21" s="9">
        <v>4384.2536633432092</v>
      </c>
    </row>
    <row r="22" spans="1:30" x14ac:dyDescent="0.25">
      <c r="A22" s="7">
        <v>1061</v>
      </c>
      <c r="B22" s="140">
        <v>17778311</v>
      </c>
      <c r="C22" s="140">
        <v>34013</v>
      </c>
      <c r="D22" s="140" t="s">
        <v>36</v>
      </c>
      <c r="E22" s="140" t="s">
        <v>178</v>
      </c>
      <c r="F22" s="140" t="s">
        <v>270</v>
      </c>
      <c r="G22" s="140">
        <v>40.696748999999997</v>
      </c>
      <c r="H22" s="140">
        <v>-74.155978000000005</v>
      </c>
      <c r="I22" s="140" t="s">
        <v>271</v>
      </c>
      <c r="J22" s="140" t="s">
        <v>269</v>
      </c>
      <c r="K22" s="140">
        <v>7114</v>
      </c>
      <c r="L22" s="140" t="s">
        <v>153</v>
      </c>
      <c r="M22" s="140">
        <v>55.510800000000003</v>
      </c>
      <c r="N22" s="140" t="s">
        <v>143</v>
      </c>
      <c r="O22" s="140"/>
      <c r="P22" s="140">
        <v>6.8144856371225148E-3</v>
      </c>
      <c r="Q22" s="140">
        <v>249206.73400673401</v>
      </c>
      <c r="R22" s="140">
        <v>4.5310315273951636</v>
      </c>
      <c r="S22" s="140"/>
      <c r="T22" s="140"/>
      <c r="U22" s="140">
        <v>249206.73400673401</v>
      </c>
      <c r="V22" s="140">
        <v>48.929982052551573</v>
      </c>
      <c r="W22" s="140">
        <v>1.2822857144510047</v>
      </c>
      <c r="X22" s="140">
        <v>1.2438171430174745</v>
      </c>
      <c r="Y22" s="140">
        <v>3.0432116493304169</v>
      </c>
      <c r="Z22" s="140">
        <v>3.2045018667449288</v>
      </c>
      <c r="AA22" s="140">
        <v>7.6403766190964619</v>
      </c>
      <c r="AB22" s="140">
        <v>0.25789124677522968</v>
      </c>
      <c r="AC22" s="140">
        <v>2.2882766144414812E-2</v>
      </c>
      <c r="AD22" s="9">
        <v>2788.236210874074</v>
      </c>
    </row>
    <row r="23" spans="1:30" x14ac:dyDescent="0.25">
      <c r="A23" s="7">
        <v>1063</v>
      </c>
      <c r="B23" s="140">
        <v>17780111</v>
      </c>
      <c r="C23" s="140">
        <v>34013</v>
      </c>
      <c r="D23" s="140" t="s">
        <v>36</v>
      </c>
      <c r="E23" s="140" t="s">
        <v>178</v>
      </c>
      <c r="F23" s="140" t="s">
        <v>272</v>
      </c>
      <c r="G23" s="140">
        <v>40.706752999999999</v>
      </c>
      <c r="H23" s="140">
        <v>-74.140710999999996</v>
      </c>
      <c r="I23" s="140" t="s">
        <v>273</v>
      </c>
      <c r="J23" s="140" t="s">
        <v>269</v>
      </c>
      <c r="K23" s="140">
        <v>7114</v>
      </c>
      <c r="L23" s="140" t="s">
        <v>153</v>
      </c>
      <c r="M23" s="140">
        <v>10.336399999999999</v>
      </c>
      <c r="N23" s="140" t="s">
        <v>143</v>
      </c>
      <c r="O23" s="140"/>
      <c r="P23" s="140">
        <v>1.268892708077584E-3</v>
      </c>
      <c r="Q23" s="140">
        <v>46403.591470258136</v>
      </c>
      <c r="R23" s="140">
        <v>0.84370166309560246</v>
      </c>
      <c r="S23" s="140"/>
      <c r="T23" s="140"/>
      <c r="U23" s="140">
        <v>46403.591470258136</v>
      </c>
      <c r="V23" s="140">
        <v>9.111017432427456</v>
      </c>
      <c r="W23" s="140">
        <v>0.238768276783101</v>
      </c>
      <c r="X23" s="140">
        <v>0.23160522847960796</v>
      </c>
      <c r="Y23" s="140">
        <v>0.56666185484876674</v>
      </c>
      <c r="Z23" s="140">
        <v>0.59669493315575139</v>
      </c>
      <c r="AA23" s="140">
        <v>1.4226779092650197</v>
      </c>
      <c r="AB23" s="140">
        <v>4.8020692967269137E-2</v>
      </c>
      <c r="AC23" s="140">
        <v>4.2608902047012341E-3</v>
      </c>
      <c r="AD23" s="9">
        <v>519.1841005728395</v>
      </c>
    </row>
    <row r="24" spans="1:30" x14ac:dyDescent="0.25">
      <c r="A24" s="7">
        <v>1064</v>
      </c>
      <c r="B24" s="140">
        <v>17780211</v>
      </c>
      <c r="C24" s="140">
        <v>34013</v>
      </c>
      <c r="D24" s="140" t="s">
        <v>36</v>
      </c>
      <c r="E24" s="140" t="s">
        <v>178</v>
      </c>
      <c r="F24" s="140" t="s">
        <v>274</v>
      </c>
      <c r="G24" s="140">
        <v>40.695328000000003</v>
      </c>
      <c r="H24" s="140">
        <v>-74.156914</v>
      </c>
      <c r="I24" s="140" t="s">
        <v>275</v>
      </c>
      <c r="J24" s="140" t="s">
        <v>269</v>
      </c>
      <c r="K24" s="140">
        <v>7114</v>
      </c>
      <c r="L24" s="140" t="s">
        <v>153</v>
      </c>
      <c r="M24" s="140">
        <v>90.245199999999997</v>
      </c>
      <c r="N24" s="140" t="s">
        <v>143</v>
      </c>
      <c r="O24" s="140"/>
      <c r="P24" s="140">
        <v>1.1078467959734838E-2</v>
      </c>
      <c r="Q24" s="140">
        <v>405141.18967452296</v>
      </c>
      <c r="R24" s="140">
        <v>7.3662034486276902</v>
      </c>
      <c r="S24" s="140"/>
      <c r="T24" s="140"/>
      <c r="U24" s="140">
        <v>405141.18967452296</v>
      </c>
      <c r="V24" s="140">
        <v>79.546611043777546</v>
      </c>
      <c r="W24" s="140">
        <v>2.0846417410264992</v>
      </c>
      <c r="X24" s="140">
        <v>2.0221024887957042</v>
      </c>
      <c r="Y24" s="140">
        <v>4.9474200324288846</v>
      </c>
      <c r="Z24" s="140">
        <v>5.2096332941476149</v>
      </c>
      <c r="AA24" s="140">
        <v>12.421138158082462</v>
      </c>
      <c r="AB24" s="140">
        <v>0.41925980428096787</v>
      </c>
      <c r="AC24" s="140">
        <v>3.7201045693017284E-2</v>
      </c>
      <c r="AD24" s="9">
        <v>4532.9005256197524</v>
      </c>
    </row>
    <row r="25" spans="1:30" x14ac:dyDescent="0.25">
      <c r="A25" s="7">
        <v>1361</v>
      </c>
      <c r="B25" s="140" t="s">
        <v>276</v>
      </c>
      <c r="C25" s="140">
        <v>34013</v>
      </c>
      <c r="D25" s="140"/>
      <c r="E25" s="140" t="s">
        <v>178</v>
      </c>
      <c r="F25" s="140" t="s">
        <v>262</v>
      </c>
      <c r="G25" s="140">
        <v>40.726433</v>
      </c>
      <c r="H25" s="140">
        <v>-74.135964000000001</v>
      </c>
      <c r="I25" s="140" t="s">
        <v>263</v>
      </c>
      <c r="J25" s="140" t="s">
        <v>264</v>
      </c>
      <c r="K25" s="140" t="s">
        <v>277</v>
      </c>
      <c r="L25" s="140"/>
      <c r="M25" s="140"/>
      <c r="N25" s="140"/>
      <c r="O25" s="140"/>
      <c r="P25" s="140"/>
      <c r="Q25" s="140"/>
      <c r="R25" s="140"/>
      <c r="S25" s="140"/>
      <c r="T25" s="140">
        <v>34325</v>
      </c>
      <c r="U25" s="140">
        <v>34325</v>
      </c>
      <c r="V25" s="140">
        <v>6.7394713094247649</v>
      </c>
      <c r="W25" s="140">
        <v>0.17661824959891087</v>
      </c>
      <c r="X25" s="140">
        <v>0.17131970211094355</v>
      </c>
      <c r="Y25" s="140">
        <v>0.41916299043686328</v>
      </c>
      <c r="Z25" s="140">
        <v>0.441378628930017</v>
      </c>
      <c r="AA25" s="140">
        <v>1.0523629246848498</v>
      </c>
      <c r="AB25" s="140">
        <v>3.5521179156100001E-2</v>
      </c>
      <c r="AC25" s="140">
        <v>3.151804669475E-3</v>
      </c>
      <c r="AD25" s="9"/>
    </row>
    <row r="26" spans="1:30" x14ac:dyDescent="0.25">
      <c r="A26" s="7">
        <v>1363</v>
      </c>
      <c r="B26" s="140" t="s">
        <v>278</v>
      </c>
      <c r="C26" s="140">
        <v>34013</v>
      </c>
      <c r="D26" s="140"/>
      <c r="E26" s="140" t="s">
        <v>178</v>
      </c>
      <c r="F26" s="140" t="s">
        <v>279</v>
      </c>
      <c r="G26" s="140">
        <v>40.694696999999998</v>
      </c>
      <c r="H26" s="140">
        <v>-74.194619000000003</v>
      </c>
      <c r="I26" s="140" t="s">
        <v>266</v>
      </c>
      <c r="J26" s="140" t="s">
        <v>264</v>
      </c>
      <c r="K26" s="140" t="s">
        <v>277</v>
      </c>
      <c r="L26" s="140"/>
      <c r="M26" s="140"/>
      <c r="N26" s="140"/>
      <c r="O26" s="140"/>
      <c r="P26" s="140"/>
      <c r="Q26" s="140"/>
      <c r="R26" s="140"/>
      <c r="S26" s="140"/>
      <c r="T26" s="140">
        <v>17701</v>
      </c>
      <c r="U26" s="140">
        <v>17701</v>
      </c>
      <c r="V26" s="140">
        <v>3.4754663262382453</v>
      </c>
      <c r="W26" s="140">
        <v>9.1079960266578927E-2</v>
      </c>
      <c r="X26" s="140">
        <v>8.8347561458581553E-2</v>
      </c>
      <c r="Y26" s="140">
        <v>0.21615743900139595</v>
      </c>
      <c r="Z26" s="140">
        <v>0.22761378326846993</v>
      </c>
      <c r="AA26" s="140">
        <v>0.54269122009749537</v>
      </c>
      <c r="AB26" s="140">
        <v>1.8317855564228002E-2</v>
      </c>
      <c r="AC26" s="140">
        <v>1.6253487095230002E-3</v>
      </c>
      <c r="AD26" s="9"/>
    </row>
    <row r="27" spans="1:30" x14ac:dyDescent="0.25">
      <c r="A27" s="7">
        <v>1364</v>
      </c>
      <c r="B27" s="140" t="s">
        <v>280</v>
      </c>
      <c r="C27" s="140">
        <v>34013</v>
      </c>
      <c r="D27" s="140"/>
      <c r="E27" s="140" t="s">
        <v>178</v>
      </c>
      <c r="F27" s="140" t="s">
        <v>272</v>
      </c>
      <c r="G27" s="140">
        <v>40.707749999999997</v>
      </c>
      <c r="H27" s="140">
        <v>-74.137950000000004</v>
      </c>
      <c r="I27" s="140" t="s">
        <v>273</v>
      </c>
      <c r="J27" s="140" t="s">
        <v>269</v>
      </c>
      <c r="K27" s="140" t="s">
        <v>277</v>
      </c>
      <c r="L27" s="140"/>
      <c r="M27" s="140"/>
      <c r="N27" s="140"/>
      <c r="O27" s="140"/>
      <c r="P27" s="140"/>
      <c r="Q27" s="140"/>
      <c r="R27" s="140"/>
      <c r="S27" s="140"/>
      <c r="T27" s="140">
        <v>38748</v>
      </c>
      <c r="U27" s="140">
        <v>38748</v>
      </c>
      <c r="V27" s="140">
        <v>7.6078961193762789</v>
      </c>
      <c r="W27" s="140">
        <v>0.19937666235858989</v>
      </c>
      <c r="X27" s="140">
        <v>0.19339536248783218</v>
      </c>
      <c r="Y27" s="140">
        <v>0.47317487409898257</v>
      </c>
      <c r="Z27" s="140">
        <v>0.49825314242622859</v>
      </c>
      <c r="AA27" s="140">
        <v>1.1879667474344811</v>
      </c>
      <c r="AB27" s="140">
        <v>4.0098314637744006E-2</v>
      </c>
      <c r="AC27" s="140">
        <v>3.557935246404E-3</v>
      </c>
      <c r="AD27" s="9"/>
    </row>
    <row r="28" spans="1:30" x14ac:dyDescent="0.25">
      <c r="A28" s="7">
        <v>1366</v>
      </c>
      <c r="B28" s="140" t="s">
        <v>281</v>
      </c>
      <c r="C28" s="140">
        <v>34013</v>
      </c>
      <c r="D28" s="140"/>
      <c r="E28" s="140" t="s">
        <v>178</v>
      </c>
      <c r="F28" s="140" t="s">
        <v>282</v>
      </c>
      <c r="G28" s="140">
        <v>40.709091999999998</v>
      </c>
      <c r="H28" s="140">
        <v>-74.139849999999996</v>
      </c>
      <c r="I28" s="140" t="s">
        <v>268</v>
      </c>
      <c r="J28" s="140" t="s">
        <v>269</v>
      </c>
      <c r="K28" s="140" t="s">
        <v>277</v>
      </c>
      <c r="L28" s="140"/>
      <c r="M28" s="140"/>
      <c r="N28" s="140"/>
      <c r="O28" s="140"/>
      <c r="P28" s="140"/>
      <c r="Q28" s="140"/>
      <c r="R28" s="140"/>
      <c r="S28" s="140"/>
      <c r="T28" s="140">
        <v>112419</v>
      </c>
      <c r="U28" s="140">
        <v>112419</v>
      </c>
      <c r="V28" s="140">
        <v>22.072676624449311</v>
      </c>
      <c r="W28" s="140">
        <v>0.57844856523408472</v>
      </c>
      <c r="X28" s="140">
        <v>0.56109510827706222</v>
      </c>
      <c r="Y28" s="140">
        <v>1.3728152723065326</v>
      </c>
      <c r="Z28" s="140">
        <v>1.4455744817387788</v>
      </c>
      <c r="AA28" s="140">
        <v>3.4466303752409653</v>
      </c>
      <c r="AB28" s="140">
        <v>0.11633664791113202</v>
      </c>
      <c r="AC28" s="140">
        <v>1.0322584971237E-2</v>
      </c>
      <c r="AD28" s="9"/>
    </row>
    <row r="29" spans="1:30" x14ac:dyDescent="0.25">
      <c r="A29" s="7">
        <v>1367</v>
      </c>
      <c r="B29" s="140" t="s">
        <v>283</v>
      </c>
      <c r="C29" s="140">
        <v>34013</v>
      </c>
      <c r="D29" s="140"/>
      <c r="E29" s="140" t="s">
        <v>178</v>
      </c>
      <c r="F29" s="140" t="s">
        <v>282</v>
      </c>
      <c r="G29" s="140">
        <v>40.709091999999998</v>
      </c>
      <c r="H29" s="140">
        <v>-74.139849999999996</v>
      </c>
      <c r="I29" s="140" t="s">
        <v>268</v>
      </c>
      <c r="J29" s="140" t="s">
        <v>269</v>
      </c>
      <c r="K29" s="140" t="s">
        <v>277</v>
      </c>
      <c r="L29" s="140"/>
      <c r="M29" s="140"/>
      <c r="N29" s="140"/>
      <c r="O29" s="140"/>
      <c r="P29" s="140"/>
      <c r="Q29" s="140"/>
      <c r="R29" s="140"/>
      <c r="S29" s="140"/>
      <c r="T29" s="140">
        <v>214789</v>
      </c>
      <c r="U29" s="140">
        <v>214789</v>
      </c>
      <c r="V29" s="140">
        <v>42.172303075893254</v>
      </c>
      <c r="W29" s="140">
        <v>1.1051903048244855</v>
      </c>
      <c r="X29" s="140">
        <v>1.072034595679751</v>
      </c>
      <c r="Y29" s="140">
        <v>2.6229162287820369</v>
      </c>
      <c r="Z29" s="140">
        <v>2.7619307889074847</v>
      </c>
      <c r="AA29" s="140">
        <v>6.5851705820869402</v>
      </c>
      <c r="AB29" s="140">
        <v>0.22227410195949204</v>
      </c>
      <c r="AC29" s="140">
        <v>1.9722446413747E-2</v>
      </c>
      <c r="AD29" s="9"/>
    </row>
    <row r="30" spans="1:30" x14ac:dyDescent="0.25">
      <c r="A30" s="7">
        <v>1368</v>
      </c>
      <c r="B30" s="140" t="s">
        <v>284</v>
      </c>
      <c r="C30" s="140">
        <v>34013</v>
      </c>
      <c r="D30" s="140"/>
      <c r="E30" s="140" t="s">
        <v>178</v>
      </c>
      <c r="F30" s="140" t="s">
        <v>270</v>
      </c>
      <c r="G30" s="140">
        <v>40.684638999999997</v>
      </c>
      <c r="H30" s="140">
        <v>-74.163250000000005</v>
      </c>
      <c r="I30" s="140" t="s">
        <v>285</v>
      </c>
      <c r="J30" s="140" t="s">
        <v>269</v>
      </c>
      <c r="K30" s="140" t="s">
        <v>277</v>
      </c>
      <c r="L30" s="140"/>
      <c r="M30" s="140"/>
      <c r="N30" s="140"/>
      <c r="O30" s="140"/>
      <c r="P30" s="140"/>
      <c r="Q30" s="140"/>
      <c r="R30" s="140"/>
      <c r="S30" s="140"/>
      <c r="T30" s="140">
        <v>208093</v>
      </c>
      <c r="U30" s="140">
        <v>208093</v>
      </c>
      <c r="V30" s="140">
        <v>40.857590770346036</v>
      </c>
      <c r="W30" s="140">
        <v>1.0707362392945714</v>
      </c>
      <c r="X30" s="140">
        <v>1.0386141521157342</v>
      </c>
      <c r="Y30" s="140">
        <v>2.5411473902105808</v>
      </c>
      <c r="Z30" s="140">
        <v>2.6758282018917412</v>
      </c>
      <c r="AA30" s="140">
        <v>6.3798793324528615</v>
      </c>
      <c r="AB30" s="140">
        <v>0.215344755546404</v>
      </c>
      <c r="AC30" s="140">
        <v>1.9107603469338999E-2</v>
      </c>
      <c r="AD30" s="9"/>
    </row>
    <row r="31" spans="1:30" x14ac:dyDescent="0.25">
      <c r="A31" s="7">
        <v>1385</v>
      </c>
      <c r="B31" s="140" t="s">
        <v>286</v>
      </c>
      <c r="C31" s="140">
        <v>34013</v>
      </c>
      <c r="D31" s="140"/>
      <c r="E31" s="140" t="s">
        <v>178</v>
      </c>
      <c r="F31" s="140" t="s">
        <v>274</v>
      </c>
      <c r="G31" s="140">
        <v>40.691943999999999</v>
      </c>
      <c r="H31" s="140">
        <v>-74.145058000000006</v>
      </c>
      <c r="I31" s="140" t="s">
        <v>275</v>
      </c>
      <c r="J31" s="140" t="s">
        <v>269</v>
      </c>
      <c r="K31" s="140" t="s">
        <v>277</v>
      </c>
      <c r="L31" s="140"/>
      <c r="M31" s="140"/>
      <c r="N31" s="140"/>
      <c r="O31" s="140"/>
      <c r="P31" s="140"/>
      <c r="Q31" s="140"/>
      <c r="R31" s="140"/>
      <c r="S31" s="140"/>
      <c r="T31" s="140">
        <v>545793.10432153696</v>
      </c>
      <c r="U31" s="140">
        <v>545793.10432153696</v>
      </c>
      <c r="V31" s="140">
        <v>107.1626210475419</v>
      </c>
      <c r="W31" s="140">
        <v>2.8083619148849417</v>
      </c>
      <c r="X31" s="140">
        <v>2.7241110574383933</v>
      </c>
      <c r="Y31" s="140">
        <v>6.6650042175450634</v>
      </c>
      <c r="Z31" s="140">
        <v>7.0182494410749516</v>
      </c>
      <c r="AA31" s="140">
        <v>16.733355499974831</v>
      </c>
      <c r="AB31" s="140">
        <v>0.56481324517900344</v>
      </c>
      <c r="AC31" s="140">
        <v>5.01160452954953E-2</v>
      </c>
      <c r="AD31" s="9"/>
    </row>
    <row r="32" spans="1:30" x14ac:dyDescent="0.25">
      <c r="A32" s="7">
        <v>1044</v>
      </c>
      <c r="B32" s="140">
        <v>17776611</v>
      </c>
      <c r="C32" s="140">
        <v>34015</v>
      </c>
      <c r="D32" s="140" t="s">
        <v>120</v>
      </c>
      <c r="E32" s="140" t="s">
        <v>178</v>
      </c>
      <c r="F32" s="140" t="s">
        <v>287</v>
      </c>
      <c r="G32" s="140">
        <v>39.834085000000002</v>
      </c>
      <c r="H32" s="140">
        <v>-75.247113999999996</v>
      </c>
      <c r="I32" s="140" t="s">
        <v>288</v>
      </c>
      <c r="J32" s="140" t="s">
        <v>289</v>
      </c>
      <c r="K32" s="140">
        <v>8066</v>
      </c>
      <c r="L32" s="140" t="s">
        <v>153</v>
      </c>
      <c r="M32" s="140">
        <v>8.9684500000000007</v>
      </c>
      <c r="N32" s="140" t="s">
        <v>143</v>
      </c>
      <c r="O32" s="140"/>
      <c r="P32" s="140">
        <v>1.1009636631475572E-3</v>
      </c>
      <c r="Q32" s="140">
        <v>40262.401795735132</v>
      </c>
      <c r="R32" s="140">
        <v>0.73204366901336604</v>
      </c>
      <c r="S32" s="140"/>
      <c r="T32" s="140"/>
      <c r="U32" s="140">
        <v>40262.401795735132</v>
      </c>
      <c r="V32" s="140">
        <v>7.9052382156122087</v>
      </c>
      <c r="W32" s="140">
        <v>0.20716897100686918</v>
      </c>
      <c r="X32" s="140">
        <v>0.20095390187666309</v>
      </c>
      <c r="Y32" s="140">
        <v>0.49166813514554608</v>
      </c>
      <c r="Z32" s="140">
        <v>0.51772654630825998</v>
      </c>
      <c r="AA32" s="140">
        <v>1.2343964722096541</v>
      </c>
      <c r="AB32" s="140">
        <v>4.166549125830124E-2</v>
      </c>
      <c r="AC32" s="140">
        <v>3.6969912886839506E-3</v>
      </c>
      <c r="AD32" s="9">
        <v>450.47372845308644</v>
      </c>
    </row>
    <row r="33" spans="1:30" x14ac:dyDescent="0.25">
      <c r="A33" s="7">
        <v>1374</v>
      </c>
      <c r="B33" s="140" t="s">
        <v>290</v>
      </c>
      <c r="C33" s="140">
        <v>34015</v>
      </c>
      <c r="D33" s="140"/>
      <c r="E33" s="140" t="s">
        <v>178</v>
      </c>
      <c r="F33" s="140" t="s">
        <v>287</v>
      </c>
      <c r="G33" s="140">
        <v>39.834203000000002</v>
      </c>
      <c r="H33" s="140">
        <v>-75.248013999999998</v>
      </c>
      <c r="I33" s="140" t="s">
        <v>288</v>
      </c>
      <c r="J33" s="140" t="s">
        <v>289</v>
      </c>
      <c r="K33" s="140" t="s">
        <v>291</v>
      </c>
      <c r="L33" s="140"/>
      <c r="M33" s="140"/>
      <c r="N33" s="140"/>
      <c r="O33" s="140"/>
      <c r="P33" s="140"/>
      <c r="Q33" s="140"/>
      <c r="R33" s="140"/>
      <c r="S33" s="140"/>
      <c r="T33" s="140">
        <v>33620</v>
      </c>
      <c r="U33" s="140">
        <v>33620</v>
      </c>
      <c r="V33" s="140">
        <v>6.6010495389034407</v>
      </c>
      <c r="W33" s="140">
        <v>0.17299069341632581</v>
      </c>
      <c r="X33" s="140">
        <v>0.16780097261383603</v>
      </c>
      <c r="Y33" s="140">
        <v>0.41055381612490438</v>
      </c>
      <c r="Z33" s="140">
        <v>0.43231316837952427</v>
      </c>
      <c r="AA33" s="140">
        <v>1.0307484785988246</v>
      </c>
      <c r="AB33" s="140">
        <v>3.4791610873360003E-2</v>
      </c>
      <c r="AC33" s="140">
        <v>3.08706986126E-3</v>
      </c>
      <c r="AD33" s="9"/>
    </row>
    <row r="34" spans="1:30" x14ac:dyDescent="0.25">
      <c r="A34" s="7">
        <v>1045</v>
      </c>
      <c r="B34" s="140">
        <v>17776711</v>
      </c>
      <c r="C34" s="140">
        <v>34017</v>
      </c>
      <c r="D34" s="140" t="s">
        <v>38</v>
      </c>
      <c r="E34" s="140" t="s">
        <v>178</v>
      </c>
      <c r="F34" s="140" t="s">
        <v>292</v>
      </c>
      <c r="G34" s="140">
        <v>40.657570999999997</v>
      </c>
      <c r="H34" s="140">
        <v>-74.119135</v>
      </c>
      <c r="I34" s="140" t="s">
        <v>293</v>
      </c>
      <c r="J34" s="140" t="s">
        <v>292</v>
      </c>
      <c r="K34" s="140">
        <v>7002</v>
      </c>
      <c r="L34" s="140" t="s">
        <v>153</v>
      </c>
      <c r="M34" s="140">
        <v>14.7768</v>
      </c>
      <c r="N34" s="140" t="s">
        <v>143</v>
      </c>
      <c r="O34" s="140"/>
      <c r="P34" s="140">
        <v>1.8139945985759882E-3</v>
      </c>
      <c r="Q34" s="140">
        <v>66338.047138047128</v>
      </c>
      <c r="R34" s="140">
        <v>1.2061463116008568</v>
      </c>
      <c r="S34" s="140"/>
      <c r="T34" s="140"/>
      <c r="U34" s="140">
        <v>66338.047138047128</v>
      </c>
      <c r="V34" s="140">
        <v>13.025007003936961</v>
      </c>
      <c r="W34" s="140">
        <v>0.34134041565424394</v>
      </c>
      <c r="X34" s="140">
        <v>0.33110020318461664</v>
      </c>
      <c r="Y34" s="140">
        <v>0.81009334939913857</v>
      </c>
      <c r="Z34" s="140">
        <v>0.85302829691729287</v>
      </c>
      <c r="AA34" s="140">
        <v>2.0338441749184768</v>
      </c>
      <c r="AB34" s="140">
        <v>6.8649837065007394E-2</v>
      </c>
      <c r="AC34" s="140">
        <v>6.0913202253037027E-3</v>
      </c>
      <c r="AD34" s="9">
        <v>742.21969131851836</v>
      </c>
    </row>
    <row r="35" spans="1:30" x14ac:dyDescent="0.25">
      <c r="A35" s="7">
        <v>1052</v>
      </c>
      <c r="B35" s="140">
        <v>17777411</v>
      </c>
      <c r="C35" s="140">
        <v>34017</v>
      </c>
      <c r="D35" s="140" t="s">
        <v>38</v>
      </c>
      <c r="E35" s="140" t="s">
        <v>194</v>
      </c>
      <c r="F35" s="140" t="s">
        <v>294</v>
      </c>
      <c r="G35" s="140">
        <v>40.682996000000003</v>
      </c>
      <c r="H35" s="140">
        <v>-74.082967999999994</v>
      </c>
      <c r="I35" s="140" t="s">
        <v>295</v>
      </c>
      <c r="J35" s="140" t="s">
        <v>296</v>
      </c>
      <c r="K35" s="140">
        <v>7305</v>
      </c>
      <c r="L35" s="140" t="s">
        <v>153</v>
      </c>
      <c r="M35" s="140">
        <v>1.4279599999999999</v>
      </c>
      <c r="N35" s="140" t="s">
        <v>143</v>
      </c>
      <c r="O35" s="140"/>
      <c r="P35" s="140">
        <v>1.7529585072428185E-4</v>
      </c>
      <c r="Q35" s="140">
        <v>6410.594837261503</v>
      </c>
      <c r="R35" s="140">
        <v>0.11655626976839097</v>
      </c>
      <c r="S35" s="140"/>
      <c r="T35" s="140"/>
      <c r="U35" s="140">
        <v>6410.594837261503</v>
      </c>
      <c r="V35" s="140">
        <v>1.2586750176859556</v>
      </c>
      <c r="W35" s="140">
        <v>3.2985521894972808E-2</v>
      </c>
      <c r="X35" s="140">
        <v>3.1995956238123624E-2</v>
      </c>
      <c r="Y35" s="140">
        <v>7.8283586379188586E-2</v>
      </c>
      <c r="Z35" s="140">
        <v>8.2432616457285571E-2</v>
      </c>
      <c r="AA35" s="140">
        <v>0.19654107303452628</v>
      </c>
      <c r="AB35" s="140">
        <v>6.6339952720039499E-3</v>
      </c>
      <c r="AC35" s="140">
        <v>5.8863635082864187E-4</v>
      </c>
      <c r="AD35" s="9">
        <v>71.724597369876534</v>
      </c>
    </row>
    <row r="36" spans="1:30" x14ac:dyDescent="0.25">
      <c r="A36" s="7">
        <v>1056</v>
      </c>
      <c r="B36" s="140">
        <v>17777811</v>
      </c>
      <c r="C36" s="140">
        <v>34017</v>
      </c>
      <c r="D36" s="140" t="s">
        <v>38</v>
      </c>
      <c r="E36" s="140" t="s">
        <v>181</v>
      </c>
      <c r="F36" s="140" t="s">
        <v>297</v>
      </c>
      <c r="G36" s="140">
        <v>40.734777999999999</v>
      </c>
      <c r="H36" s="140">
        <v>-74.033997999999997</v>
      </c>
      <c r="I36" s="140" t="s">
        <v>298</v>
      </c>
      <c r="J36" s="140" t="s">
        <v>299</v>
      </c>
      <c r="K36" s="140">
        <v>7030</v>
      </c>
      <c r="L36" s="140" t="s">
        <v>153</v>
      </c>
      <c r="M36" s="140">
        <v>6.0582900000000004</v>
      </c>
      <c r="N36" s="140" t="s">
        <v>143</v>
      </c>
      <c r="O36" s="140"/>
      <c r="P36" s="140">
        <v>7.4371347900810218E-4</v>
      </c>
      <c r="Q36" s="140">
        <v>27197.710437710437</v>
      </c>
      <c r="R36" s="140">
        <v>0.49450382614018978</v>
      </c>
      <c r="S36" s="140"/>
      <c r="T36" s="140"/>
      <c r="U36" s="140">
        <v>27197.710437710437</v>
      </c>
      <c r="V36" s="140">
        <v>5.3400783445591244</v>
      </c>
      <c r="W36" s="140">
        <v>0.13994499666734</v>
      </c>
      <c r="X36" s="140">
        <v>0.13574664676731979</v>
      </c>
      <c r="Y36" s="140">
        <v>0.3321274185027413</v>
      </c>
      <c r="Z36" s="140">
        <v>0.34973017168338655</v>
      </c>
      <c r="AA36" s="140">
        <v>0.83384885945988707</v>
      </c>
      <c r="AB36" s="140">
        <v>2.8145513331205928E-2</v>
      </c>
      <c r="AC36" s="140">
        <v>2.4973596724429626E-3</v>
      </c>
      <c r="AD36" s="9">
        <v>304.30012815481484</v>
      </c>
    </row>
    <row r="37" spans="1:30" x14ac:dyDescent="0.25">
      <c r="A37" s="7">
        <v>1058</v>
      </c>
      <c r="B37" s="140">
        <v>17778011</v>
      </c>
      <c r="C37" s="140">
        <v>34017</v>
      </c>
      <c r="D37" s="140" t="s">
        <v>38</v>
      </c>
      <c r="E37" s="140" t="s">
        <v>178</v>
      </c>
      <c r="F37" s="140" t="s">
        <v>300</v>
      </c>
      <c r="G37" s="140">
        <v>40.742752000000003</v>
      </c>
      <c r="H37" s="140">
        <v>-74.097733000000005</v>
      </c>
      <c r="I37" s="140" t="s">
        <v>301</v>
      </c>
      <c r="J37" s="140" t="s">
        <v>302</v>
      </c>
      <c r="K37" s="140">
        <v>7032</v>
      </c>
      <c r="L37" s="140" t="s">
        <v>153</v>
      </c>
      <c r="M37" s="140">
        <v>32.273099999999999</v>
      </c>
      <c r="N37" s="140" t="s">
        <v>143</v>
      </c>
      <c r="O37" s="140"/>
      <c r="P37" s="140">
        <v>3.9618340289712742E-3</v>
      </c>
      <c r="Q37" s="140">
        <v>144884.84848484848</v>
      </c>
      <c r="R37" s="140">
        <v>2.6342699724517904</v>
      </c>
      <c r="S37" s="140"/>
      <c r="T37" s="140"/>
      <c r="U37" s="140">
        <v>144884.84848484848</v>
      </c>
      <c r="V37" s="140">
        <v>28.447116665229146</v>
      </c>
      <c r="W37" s="140">
        <v>0.74550060692781805</v>
      </c>
      <c r="X37" s="140">
        <v>0.72313558871998351</v>
      </c>
      <c r="Y37" s="140">
        <v>1.7692750578266838</v>
      </c>
      <c r="Z37" s="140">
        <v>1.8630466358914979</v>
      </c>
      <c r="AA37" s="140">
        <v>4.4419939663229862</v>
      </c>
      <c r="AB37" s="140">
        <v>0.14993388667253332</v>
      </c>
      <c r="AC37" s="140">
        <v>1.3303677843866667E-2</v>
      </c>
      <c r="AD37" s="9">
        <v>1621.0363759333334</v>
      </c>
    </row>
    <row r="38" spans="1:30" x14ac:dyDescent="0.25">
      <c r="A38" s="7">
        <v>1060</v>
      </c>
      <c r="B38" s="140">
        <v>17778211</v>
      </c>
      <c r="C38" s="140">
        <v>34017</v>
      </c>
      <c r="D38" s="140" t="s">
        <v>38</v>
      </c>
      <c r="E38" s="140" t="s">
        <v>242</v>
      </c>
      <c r="F38" s="140" t="s">
        <v>303</v>
      </c>
      <c r="G38" s="140">
        <v>40.795155999999999</v>
      </c>
      <c r="H38" s="140">
        <v>-74.028863000000001</v>
      </c>
      <c r="I38" s="140" t="s">
        <v>304</v>
      </c>
      <c r="J38" s="140" t="s">
        <v>303</v>
      </c>
      <c r="K38" s="140">
        <v>7047</v>
      </c>
      <c r="L38" s="140" t="s">
        <v>153</v>
      </c>
      <c r="M38" s="140">
        <v>28.7042</v>
      </c>
      <c r="N38" s="140" t="s">
        <v>143</v>
      </c>
      <c r="O38" s="140"/>
      <c r="P38" s="140">
        <v>3.5237171617972011E-3</v>
      </c>
      <c r="Q38" s="140">
        <v>138710.75960756198</v>
      </c>
      <c r="R38" s="140">
        <v>2.5220138110465813</v>
      </c>
      <c r="S38" s="140">
        <v>1</v>
      </c>
      <c r="T38" s="140">
        <v>95299.944445860281</v>
      </c>
      <c r="U38" s="140">
        <v>95299.944445860281</v>
      </c>
      <c r="V38" s="140">
        <v>18.711470979829553</v>
      </c>
      <c r="W38" s="140">
        <v>0.49036298251715338</v>
      </c>
      <c r="X38" s="140">
        <v>0.47565209304163875</v>
      </c>
      <c r="Y38" s="140">
        <v>1.1637643030558988</v>
      </c>
      <c r="Z38" s="140">
        <v>1.2254438111178614</v>
      </c>
      <c r="AA38" s="140">
        <v>2.9217808669875964</v>
      </c>
      <c r="AB38" s="140">
        <v>9.8621016758274727E-2</v>
      </c>
      <c r="AC38" s="140">
        <v>8.7506718107842833E-3</v>
      </c>
      <c r="AD38" s="9">
        <v>1066.25832988548</v>
      </c>
    </row>
    <row r="39" spans="1:30" x14ac:dyDescent="0.25">
      <c r="A39" s="7">
        <v>1065</v>
      </c>
      <c r="B39" s="140">
        <v>17780311</v>
      </c>
      <c r="C39" s="140">
        <v>34017</v>
      </c>
      <c r="D39" s="140" t="s">
        <v>38</v>
      </c>
      <c r="E39" s="140" t="s">
        <v>178</v>
      </c>
      <c r="F39" s="140" t="s">
        <v>305</v>
      </c>
      <c r="G39" s="140">
        <v>40.741847</v>
      </c>
      <c r="H39" s="140">
        <v>-74.108079000000004</v>
      </c>
      <c r="I39" s="140" t="s">
        <v>306</v>
      </c>
      <c r="J39" s="140" t="s">
        <v>307</v>
      </c>
      <c r="K39" s="140">
        <v>7032</v>
      </c>
      <c r="L39" s="140" t="s">
        <v>153</v>
      </c>
      <c r="M39" s="140">
        <v>3.0913200000000001</v>
      </c>
      <c r="N39" s="140" t="s">
        <v>143</v>
      </c>
      <c r="O39" s="140"/>
      <c r="P39" s="140">
        <v>3.7948931991161309E-4</v>
      </c>
      <c r="Q39" s="140">
        <v>13877.979797979799</v>
      </c>
      <c r="R39" s="140">
        <v>0.2523269054178145</v>
      </c>
      <c r="S39" s="140"/>
      <c r="T39" s="140"/>
      <c r="U39" s="140">
        <v>13877.979797979799</v>
      </c>
      <c r="V39" s="140">
        <v>2.7248433119085607</v>
      </c>
      <c r="W39" s="140">
        <v>7.1408725415534988E-2</v>
      </c>
      <c r="X39" s="140">
        <v>6.9266463653068933E-2</v>
      </c>
      <c r="Y39" s="140">
        <v>0.16947226550163402</v>
      </c>
      <c r="Z39" s="140">
        <v>0.17845429557322062</v>
      </c>
      <c r="AA39" s="140">
        <v>0.42548205124309635</v>
      </c>
      <c r="AB39" s="140">
        <v>1.4361608353351114E-2</v>
      </c>
      <c r="AC39" s="140">
        <v>1.2743097313955556E-3</v>
      </c>
      <c r="AD39" s="9">
        <v>155.27303449777779</v>
      </c>
    </row>
    <row r="40" spans="1:30" x14ac:dyDescent="0.25">
      <c r="A40" s="7">
        <v>1324</v>
      </c>
      <c r="B40" s="140" t="s">
        <v>308</v>
      </c>
      <c r="C40" s="140">
        <v>34017</v>
      </c>
      <c r="D40" s="140" t="s">
        <v>38</v>
      </c>
      <c r="E40" s="140" t="s">
        <v>309</v>
      </c>
      <c r="F40" s="140" t="s">
        <v>310</v>
      </c>
      <c r="G40" s="140">
        <v>40.762054999999997</v>
      </c>
      <c r="H40" s="140">
        <v>-74.069961000000006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>
        <v>2</v>
      </c>
      <c r="T40" s="140">
        <v>123524.64362600102</v>
      </c>
      <c r="U40" s="140">
        <v>123524.64362600102</v>
      </c>
      <c r="V40" s="140">
        <v>24.253191310250617</v>
      </c>
      <c r="W40" s="140">
        <v>0.63559231870512933</v>
      </c>
      <c r="X40" s="140">
        <v>0.61652454914397548</v>
      </c>
      <c r="Y40" s="140">
        <v>1.5084328919132528</v>
      </c>
      <c r="Z40" s="140">
        <v>1.5883798351846552</v>
      </c>
      <c r="AA40" s="140">
        <v>3.7871159573754474</v>
      </c>
      <c r="AB40" s="140">
        <v>0.12782930798055611</v>
      </c>
      <c r="AC40" s="140">
        <v>1.1342332077950922E-2</v>
      </c>
      <c r="AD40" s="9"/>
    </row>
    <row r="41" spans="1:30" x14ac:dyDescent="0.25">
      <c r="A41" s="7">
        <v>1360</v>
      </c>
      <c r="B41" s="140" t="s">
        <v>311</v>
      </c>
      <c r="C41" s="140">
        <v>34017</v>
      </c>
      <c r="D41" s="140"/>
      <c r="E41" s="140" t="s">
        <v>178</v>
      </c>
      <c r="F41" s="140" t="s">
        <v>292</v>
      </c>
      <c r="G41" s="140">
        <v>40.657719</v>
      </c>
      <c r="H41" s="140">
        <v>-74.111253000000005</v>
      </c>
      <c r="I41" s="140" t="s">
        <v>312</v>
      </c>
      <c r="J41" s="140" t="s">
        <v>292</v>
      </c>
      <c r="K41" s="140" t="s">
        <v>313</v>
      </c>
      <c r="L41" s="140"/>
      <c r="M41" s="140"/>
      <c r="N41" s="140"/>
      <c r="O41" s="140"/>
      <c r="P41" s="140"/>
      <c r="Q41" s="140"/>
      <c r="R41" s="140"/>
      <c r="S41" s="140"/>
      <c r="T41" s="140">
        <v>55393.71428571429</v>
      </c>
      <c r="U41" s="140">
        <v>55393.71428571429</v>
      </c>
      <c r="V41" s="140">
        <v>10.87616454919284</v>
      </c>
      <c r="W41" s="140">
        <v>0.28502668189147973</v>
      </c>
      <c r="X41" s="140">
        <v>0.27647588143473534</v>
      </c>
      <c r="Y41" s="140">
        <v>0.67644559159228523</v>
      </c>
      <c r="Z41" s="140">
        <v>0.71229720794667628</v>
      </c>
      <c r="AA41" s="140">
        <v>1.6983041857209391</v>
      </c>
      <c r="AB41" s="140">
        <v>5.7324109228395433E-2</v>
      </c>
      <c r="AC41" s="140">
        <v>5.086385064684E-3</v>
      </c>
      <c r="AD41" s="9"/>
    </row>
    <row r="42" spans="1:30" x14ac:dyDescent="0.25">
      <c r="A42" s="7">
        <v>1376</v>
      </c>
      <c r="B42" s="140" t="s">
        <v>314</v>
      </c>
      <c r="C42" s="140">
        <v>34017</v>
      </c>
      <c r="D42" s="140"/>
      <c r="E42" s="140" t="s">
        <v>178</v>
      </c>
      <c r="F42" s="140" t="s">
        <v>305</v>
      </c>
      <c r="G42" s="140">
        <v>40.742417000000003</v>
      </c>
      <c r="H42" s="140">
        <v>-74.101643999999993</v>
      </c>
      <c r="I42" s="140" t="s">
        <v>315</v>
      </c>
      <c r="J42" s="140" t="s">
        <v>307</v>
      </c>
      <c r="K42" s="140" t="s">
        <v>316</v>
      </c>
      <c r="L42" s="140"/>
      <c r="M42" s="140"/>
      <c r="N42" s="140"/>
      <c r="O42" s="140"/>
      <c r="P42" s="140"/>
      <c r="Q42" s="140"/>
      <c r="R42" s="140"/>
      <c r="S42" s="140"/>
      <c r="T42" s="140">
        <v>45000</v>
      </c>
      <c r="U42" s="140">
        <v>45000</v>
      </c>
      <c r="V42" s="140">
        <v>8.8354321609355999</v>
      </c>
      <c r="W42" s="140">
        <v>0.23154613931393997</v>
      </c>
      <c r="X42" s="140">
        <v>0.22459975513452177</v>
      </c>
      <c r="Y42" s="140">
        <v>0.54952176459311997</v>
      </c>
      <c r="Z42" s="140">
        <v>0.57864641811655526</v>
      </c>
      <c r="AA42" s="140">
        <v>1.37964549485268</v>
      </c>
      <c r="AB42" s="140">
        <v>4.6568188260000004E-2</v>
      </c>
      <c r="AC42" s="140">
        <v>4.1320090350000001E-3</v>
      </c>
      <c r="AD42" s="9"/>
    </row>
    <row r="43" spans="1:30" x14ac:dyDescent="0.25">
      <c r="A43" s="7">
        <v>1377</v>
      </c>
      <c r="B43" s="140" t="s">
        <v>317</v>
      </c>
      <c r="C43" s="140">
        <v>34017</v>
      </c>
      <c r="D43" s="140"/>
      <c r="E43" s="140" t="s">
        <v>178</v>
      </c>
      <c r="F43" s="140" t="s">
        <v>303</v>
      </c>
      <c r="G43" s="140">
        <v>40.796756000000002</v>
      </c>
      <c r="H43" s="140">
        <v>-74.025166999999996</v>
      </c>
      <c r="I43" s="140" t="s">
        <v>304</v>
      </c>
      <c r="J43" s="140" t="s">
        <v>303</v>
      </c>
      <c r="K43" s="140" t="s">
        <v>318</v>
      </c>
      <c r="L43" s="140"/>
      <c r="M43" s="140"/>
      <c r="N43" s="140"/>
      <c r="O43" s="140"/>
      <c r="P43" s="140"/>
      <c r="Q43" s="140"/>
      <c r="R43" s="140"/>
      <c r="S43" s="140"/>
      <c r="T43" s="140">
        <v>45000</v>
      </c>
      <c r="U43" s="140">
        <v>45000</v>
      </c>
      <c r="V43" s="140">
        <v>8.8354321609355999</v>
      </c>
      <c r="W43" s="140">
        <v>0.23154613931393997</v>
      </c>
      <c r="X43" s="140">
        <v>0.22459975513452177</v>
      </c>
      <c r="Y43" s="140">
        <v>0.54952176459311997</v>
      </c>
      <c r="Z43" s="140">
        <v>0.57864641811655526</v>
      </c>
      <c r="AA43" s="140">
        <v>1.37964549485268</v>
      </c>
      <c r="AB43" s="140">
        <v>4.6568188260000004E-2</v>
      </c>
      <c r="AC43" s="140">
        <v>4.1320090350000001E-3</v>
      </c>
      <c r="AD43" s="9"/>
    </row>
    <row r="44" spans="1:30" x14ac:dyDescent="0.25">
      <c r="A44" s="7">
        <v>1378</v>
      </c>
      <c r="B44" s="140" t="s">
        <v>319</v>
      </c>
      <c r="C44" s="140">
        <v>34017</v>
      </c>
      <c r="D44" s="140"/>
      <c r="E44" s="140" t="s">
        <v>178</v>
      </c>
      <c r="F44" s="140" t="s">
        <v>303</v>
      </c>
      <c r="G44" s="140">
        <v>40.796756000000002</v>
      </c>
      <c r="H44" s="140">
        <v>-74.025166999999996</v>
      </c>
      <c r="I44" s="140" t="s">
        <v>304</v>
      </c>
      <c r="J44" s="140" t="s">
        <v>303</v>
      </c>
      <c r="K44" s="140" t="s">
        <v>318</v>
      </c>
      <c r="L44" s="140"/>
      <c r="M44" s="140"/>
      <c r="N44" s="140"/>
      <c r="O44" s="140"/>
      <c r="P44" s="140"/>
      <c r="Q44" s="140"/>
      <c r="R44" s="140"/>
      <c r="S44" s="140"/>
      <c r="T44" s="140">
        <v>120000</v>
      </c>
      <c r="U44" s="140">
        <v>120000</v>
      </c>
      <c r="V44" s="140">
        <v>23.561152429161599</v>
      </c>
      <c r="W44" s="140">
        <v>0.61745637150383992</v>
      </c>
      <c r="X44" s="140">
        <v>0.59893268035872471</v>
      </c>
      <c r="Y44" s="140">
        <v>1.4653913722483201</v>
      </c>
      <c r="Z44" s="140">
        <v>1.543057114977481</v>
      </c>
      <c r="AA44" s="140">
        <v>3.6790546529404802</v>
      </c>
      <c r="AB44" s="140">
        <v>0.12418183536000001</v>
      </c>
      <c r="AC44" s="140">
        <v>1.101869076E-2</v>
      </c>
      <c r="AD44" s="9"/>
    </row>
    <row r="45" spans="1:30" x14ac:dyDescent="0.25">
      <c r="A45" s="7">
        <v>1381</v>
      </c>
      <c r="B45" s="140" t="s">
        <v>320</v>
      </c>
      <c r="C45" s="140">
        <v>34017</v>
      </c>
      <c r="D45" s="140"/>
      <c r="E45" s="140" t="s">
        <v>178</v>
      </c>
      <c r="F45" s="140" t="s">
        <v>297</v>
      </c>
      <c r="G45" s="140">
        <v>40.735681</v>
      </c>
      <c r="H45" s="140">
        <v>-74.031880999999998</v>
      </c>
      <c r="I45" s="140" t="s">
        <v>298</v>
      </c>
      <c r="J45" s="140" t="s">
        <v>299</v>
      </c>
      <c r="K45" s="140" t="s">
        <v>321</v>
      </c>
      <c r="L45" s="140"/>
      <c r="M45" s="140"/>
      <c r="N45" s="140"/>
      <c r="O45" s="140"/>
      <c r="P45" s="140"/>
      <c r="Q45" s="140"/>
      <c r="R45" s="140"/>
      <c r="S45" s="140"/>
      <c r="T45" s="140">
        <v>39826</v>
      </c>
      <c r="U45" s="140">
        <v>39826</v>
      </c>
      <c r="V45" s="140">
        <v>7.8195538053649143</v>
      </c>
      <c r="W45" s="140">
        <v>0.20492347876259939</v>
      </c>
      <c r="X45" s="140">
        <v>0.19877577439972141</v>
      </c>
      <c r="Y45" s="140">
        <v>0.48633897325967995</v>
      </c>
      <c r="Z45" s="140">
        <v>0.51211493884244297</v>
      </c>
      <c r="AA45" s="140">
        <v>1.2210169217333964</v>
      </c>
      <c r="AB45" s="140">
        <v>4.1213881458728008E-2</v>
      </c>
      <c r="AC45" s="140">
        <v>3.6569198183979998E-3</v>
      </c>
      <c r="AD45" s="9"/>
    </row>
    <row r="46" spans="1:30" x14ac:dyDescent="0.25">
      <c r="A46" s="7">
        <v>1382</v>
      </c>
      <c r="B46" s="140" t="s">
        <v>322</v>
      </c>
      <c r="C46" s="140">
        <v>34017</v>
      </c>
      <c r="D46" s="140"/>
      <c r="E46" s="140" t="s">
        <v>178</v>
      </c>
      <c r="F46" s="140" t="s">
        <v>297</v>
      </c>
      <c r="G46" s="140">
        <v>40.735681</v>
      </c>
      <c r="H46" s="140">
        <v>-74.031880999999998</v>
      </c>
      <c r="I46" s="140" t="s">
        <v>298</v>
      </c>
      <c r="J46" s="140" t="s">
        <v>299</v>
      </c>
      <c r="K46" s="140" t="s">
        <v>321</v>
      </c>
      <c r="L46" s="140"/>
      <c r="M46" s="140"/>
      <c r="N46" s="140"/>
      <c r="O46" s="140"/>
      <c r="P46" s="140"/>
      <c r="Q46" s="140"/>
      <c r="R46" s="140"/>
      <c r="S46" s="140"/>
      <c r="T46" s="140">
        <v>212157</v>
      </c>
      <c r="U46" s="140">
        <v>212157</v>
      </c>
      <c r="V46" s="140">
        <v>41.655528465946972</v>
      </c>
      <c r="W46" s="140">
        <v>1.0916474284095012</v>
      </c>
      <c r="X46" s="140">
        <v>1.0588980055572161</v>
      </c>
      <c r="Y46" s="140">
        <v>2.5907753113507237</v>
      </c>
      <c r="Z46" s="140">
        <v>2.7280864028523117</v>
      </c>
      <c r="AA46" s="140">
        <v>6.504476650032446</v>
      </c>
      <c r="AB46" s="140">
        <v>0.21955038037059602</v>
      </c>
      <c r="AC46" s="140">
        <v>1.9480769796410998E-2</v>
      </c>
      <c r="AD46" s="9"/>
    </row>
    <row r="47" spans="1:30" x14ac:dyDescent="0.25">
      <c r="A47" s="7">
        <v>1386</v>
      </c>
      <c r="B47" s="140" t="s">
        <v>323</v>
      </c>
      <c r="C47" s="140">
        <v>34017</v>
      </c>
      <c r="D47" s="140"/>
      <c r="E47" s="140" t="s">
        <v>178</v>
      </c>
      <c r="F47" s="140" t="s">
        <v>294</v>
      </c>
      <c r="G47" s="140">
        <v>40.681367000000002</v>
      </c>
      <c r="H47" s="140">
        <v>-74.077743999999996</v>
      </c>
      <c r="I47" s="140" t="s">
        <v>295</v>
      </c>
      <c r="J47" s="140" t="s">
        <v>296</v>
      </c>
      <c r="K47" s="140" t="s">
        <v>324</v>
      </c>
      <c r="L47" s="140"/>
      <c r="M47" s="140"/>
      <c r="N47" s="140"/>
      <c r="O47" s="140"/>
      <c r="P47" s="140"/>
      <c r="Q47" s="140"/>
      <c r="R47" s="140"/>
      <c r="S47" s="140"/>
      <c r="T47" s="140">
        <v>6782.3074760643194</v>
      </c>
      <c r="U47" s="140">
        <v>6782.3074760643194</v>
      </c>
      <c r="V47" s="140">
        <v>1.3316581688749474</v>
      </c>
      <c r="W47" s="140">
        <v>3.4898158038283673E-2</v>
      </c>
      <c r="X47" s="140">
        <v>3.3851213297135162E-2</v>
      </c>
      <c r="Y47" s="140">
        <v>8.2822790494666107E-2</v>
      </c>
      <c r="Z47" s="140">
        <v>8.7212398390883406E-2</v>
      </c>
      <c r="AA47" s="140">
        <v>0.20793733231239531</v>
      </c>
      <c r="AB47" s="140">
        <v>7.0186615862793044E-3</v>
      </c>
      <c r="AC47" s="140">
        <v>6.2276790598324023E-4</v>
      </c>
      <c r="AD47" s="9"/>
    </row>
    <row r="48" spans="1:30" x14ac:dyDescent="0.25">
      <c r="A48" s="7">
        <v>1046</v>
      </c>
      <c r="B48" s="140">
        <v>17776811</v>
      </c>
      <c r="C48" s="140">
        <v>34023</v>
      </c>
      <c r="D48" s="140" t="s">
        <v>122</v>
      </c>
      <c r="E48" s="140" t="s">
        <v>178</v>
      </c>
      <c r="F48" s="140" t="s">
        <v>325</v>
      </c>
      <c r="G48" s="140">
        <v>40.424346</v>
      </c>
      <c r="H48" s="140">
        <v>-74.347931000000003</v>
      </c>
      <c r="I48" s="140" t="s">
        <v>326</v>
      </c>
      <c r="J48" s="140" t="s">
        <v>327</v>
      </c>
      <c r="K48" s="140" t="s">
        <v>328</v>
      </c>
      <c r="L48" s="140" t="s">
        <v>153</v>
      </c>
      <c r="M48" s="140">
        <v>55.627099999999999</v>
      </c>
      <c r="N48" s="140" t="s">
        <v>143</v>
      </c>
      <c r="O48" s="140"/>
      <c r="P48" s="140">
        <v>6.828762582862755E-3</v>
      </c>
      <c r="Q48" s="140">
        <v>249728.84399551066</v>
      </c>
      <c r="R48" s="140">
        <v>4.5405244362820119</v>
      </c>
      <c r="S48" s="140"/>
      <c r="T48" s="140"/>
      <c r="U48" s="140">
        <v>249728.84399551066</v>
      </c>
      <c r="V48" s="140">
        <v>49.032494661137861</v>
      </c>
      <c r="W48" s="140">
        <v>1.2849722156109709</v>
      </c>
      <c r="X48" s="140">
        <v>1.2464230491426418</v>
      </c>
      <c r="Y48" s="140">
        <v>3.0495874449380667</v>
      </c>
      <c r="Z48" s="140">
        <v>3.2112155795197839</v>
      </c>
      <c r="AA48" s="140">
        <v>7.6563838789594225</v>
      </c>
      <c r="AB48" s="140">
        <v>0.25843155158078024</v>
      </c>
      <c r="AC48" s="140">
        <v>2.2930707548656792E-2</v>
      </c>
      <c r="AD48" s="9">
        <v>2794.0778105506174</v>
      </c>
    </row>
    <row r="49" spans="1:30" x14ac:dyDescent="0.25">
      <c r="A49" s="7">
        <v>1053</v>
      </c>
      <c r="B49" s="140">
        <v>17777511</v>
      </c>
      <c r="C49" s="140">
        <v>34023</v>
      </c>
      <c r="D49" s="140" t="s">
        <v>122</v>
      </c>
      <c r="E49" s="140" t="s">
        <v>178</v>
      </c>
      <c r="F49" s="140" t="s">
        <v>329</v>
      </c>
      <c r="G49" s="140">
        <v>40.525215000000003</v>
      </c>
      <c r="H49" s="140">
        <v>-74.369068999999996</v>
      </c>
      <c r="I49" s="140" t="s">
        <v>330</v>
      </c>
      <c r="J49" s="140" t="s">
        <v>331</v>
      </c>
      <c r="K49" s="140">
        <v>8837</v>
      </c>
      <c r="L49" s="140" t="s">
        <v>153</v>
      </c>
      <c r="M49" s="140">
        <v>5.9380600000000001</v>
      </c>
      <c r="N49" s="140" t="s">
        <v>143</v>
      </c>
      <c r="O49" s="140"/>
      <c r="P49" s="140">
        <v>7.2895408789589984E-4</v>
      </c>
      <c r="Q49" s="140">
        <v>26657.957351290686</v>
      </c>
      <c r="R49" s="140">
        <v>0.48469013365983066</v>
      </c>
      <c r="S49" s="140"/>
      <c r="T49" s="140"/>
      <c r="U49" s="140">
        <v>26657.957351290686</v>
      </c>
      <c r="V49" s="140">
        <v>5.2341016383654067</v>
      </c>
      <c r="W49" s="140">
        <v>0.13716771348193385</v>
      </c>
      <c r="X49" s="140">
        <v>0.13305268207747584</v>
      </c>
      <c r="Y49" s="140">
        <v>0.32553617253620876</v>
      </c>
      <c r="Z49" s="140">
        <v>0.34278958968062778</v>
      </c>
      <c r="AA49" s="140">
        <v>0.81730068359295727</v>
      </c>
      <c r="AB49" s="140">
        <v>2.7586950590265683E-2</v>
      </c>
      <c r="AC49" s="140">
        <v>2.4477982362261733E-3</v>
      </c>
      <c r="AD49" s="9">
        <v>298.26112962419757</v>
      </c>
    </row>
    <row r="50" spans="1:30" x14ac:dyDescent="0.25">
      <c r="A50" s="7">
        <v>1057</v>
      </c>
      <c r="B50" s="140">
        <v>17777911</v>
      </c>
      <c r="C50" s="140">
        <v>34023</v>
      </c>
      <c r="D50" s="140" t="s">
        <v>122</v>
      </c>
      <c r="E50" s="140" t="s">
        <v>178</v>
      </c>
      <c r="F50" s="140" t="s">
        <v>332</v>
      </c>
      <c r="G50" s="140">
        <v>40.564841999999999</v>
      </c>
      <c r="H50" s="140">
        <v>-74.241187999999994</v>
      </c>
      <c r="I50" s="140" t="s">
        <v>333</v>
      </c>
      <c r="J50" s="140" t="s">
        <v>334</v>
      </c>
      <c r="K50" s="140">
        <v>7064</v>
      </c>
      <c r="L50" s="140" t="s">
        <v>153</v>
      </c>
      <c r="M50" s="140">
        <v>25.668800000000001</v>
      </c>
      <c r="N50" s="140" t="s">
        <v>143</v>
      </c>
      <c r="O50" s="140"/>
      <c r="P50" s="140">
        <v>3.1510925607660203E-3</v>
      </c>
      <c r="Q50" s="140">
        <v>115235.91470258136</v>
      </c>
      <c r="R50" s="140">
        <v>2.0951984491378428</v>
      </c>
      <c r="S50" s="140"/>
      <c r="T50" s="140"/>
      <c r="U50" s="140">
        <v>115235.91470258136</v>
      </c>
      <c r="V50" s="140">
        <v>22.625757930178196</v>
      </c>
      <c r="W50" s="140">
        <v>0.59294291465984894</v>
      </c>
      <c r="X50" s="140">
        <v>0.5751546272200535</v>
      </c>
      <c r="Y50" s="140">
        <v>1.4072142931525504</v>
      </c>
      <c r="Z50" s="140">
        <v>1.4817966506896354</v>
      </c>
      <c r="AA50" s="140">
        <v>3.5329935681032021</v>
      </c>
      <c r="AB50" s="140">
        <v>0.11925172822629135</v>
      </c>
      <c r="AC50" s="140">
        <v>1.0581240904612346E-2</v>
      </c>
      <c r="AD50" s="9">
        <v>1289.3108665283949</v>
      </c>
    </row>
    <row r="51" spans="1:30" x14ac:dyDescent="0.25">
      <c r="A51" s="7">
        <v>1362</v>
      </c>
      <c r="B51" s="140" t="s">
        <v>335</v>
      </c>
      <c r="C51" s="140">
        <v>34023</v>
      </c>
      <c r="D51" s="140"/>
      <c r="E51" s="140" t="s">
        <v>178</v>
      </c>
      <c r="F51" s="140" t="s">
        <v>325</v>
      </c>
      <c r="G51" s="140">
        <v>40.424531000000002</v>
      </c>
      <c r="H51" s="140">
        <v>-74.347969000000006</v>
      </c>
      <c r="I51" s="140" t="s">
        <v>326</v>
      </c>
      <c r="J51" s="140" t="s">
        <v>327</v>
      </c>
      <c r="K51" s="140" t="s">
        <v>328</v>
      </c>
      <c r="L51" s="140"/>
      <c r="M51" s="140"/>
      <c r="N51" s="140"/>
      <c r="O51" s="140"/>
      <c r="P51" s="140"/>
      <c r="Q51" s="140"/>
      <c r="R51" s="140"/>
      <c r="S51" s="140"/>
      <c r="T51" s="140">
        <v>208529</v>
      </c>
      <c r="U51" s="140">
        <v>208529</v>
      </c>
      <c r="V51" s="140">
        <v>40.943196290838657</v>
      </c>
      <c r="W51" s="140">
        <v>1.0729796641110352</v>
      </c>
      <c r="X51" s="140">
        <v>1.0407902741877042</v>
      </c>
      <c r="Y51" s="140">
        <v>2.5464716455297496</v>
      </c>
      <c r="Z51" s="140">
        <v>2.6814346427428259</v>
      </c>
      <c r="AA51" s="140">
        <v>6.3932465643585443</v>
      </c>
      <c r="AB51" s="140">
        <v>0.21579594954821205</v>
      </c>
      <c r="AC51" s="140">
        <v>1.9147638045766999E-2</v>
      </c>
      <c r="AD51" s="9"/>
    </row>
    <row r="52" spans="1:30" x14ac:dyDescent="0.25">
      <c r="A52" s="7">
        <v>1365</v>
      </c>
      <c r="B52" s="140" t="s">
        <v>336</v>
      </c>
      <c r="C52" s="140">
        <v>34023</v>
      </c>
      <c r="D52" s="140"/>
      <c r="E52" s="140" t="s">
        <v>178</v>
      </c>
      <c r="F52" s="140" t="s">
        <v>329</v>
      </c>
      <c r="G52" s="140">
        <v>40.528005999999998</v>
      </c>
      <c r="H52" s="140">
        <v>-74.36985</v>
      </c>
      <c r="I52" s="140" t="s">
        <v>330</v>
      </c>
      <c r="J52" s="140" t="s">
        <v>331</v>
      </c>
      <c r="K52" s="140" t="s">
        <v>337</v>
      </c>
      <c r="L52" s="140"/>
      <c r="M52" s="140"/>
      <c r="N52" s="140"/>
      <c r="O52" s="140"/>
      <c r="P52" s="140"/>
      <c r="Q52" s="140"/>
      <c r="R52" s="140"/>
      <c r="S52" s="140"/>
      <c r="T52" s="140">
        <v>22260.000000000015</v>
      </c>
      <c r="U52" s="140">
        <v>22260.000000000015</v>
      </c>
      <c r="V52" s="140">
        <v>4.3705937756094793</v>
      </c>
      <c r="W52" s="140">
        <v>0.11453815691396237</v>
      </c>
      <c r="X52" s="140">
        <v>0.11110201220654349</v>
      </c>
      <c r="Y52" s="140">
        <v>0.27183009955206361</v>
      </c>
      <c r="Z52" s="140">
        <v>0.28623709482832294</v>
      </c>
      <c r="AA52" s="140">
        <v>0.68246463812045954</v>
      </c>
      <c r="AB52" s="140">
        <v>2.3035730459280021E-2</v>
      </c>
      <c r="AC52" s="140">
        <v>2.0439671359800014E-3</v>
      </c>
      <c r="AD52" s="9"/>
    </row>
    <row r="53" spans="1:30" x14ac:dyDescent="0.25">
      <c r="A53" s="7">
        <v>1369</v>
      </c>
      <c r="B53" s="140" t="s">
        <v>338</v>
      </c>
      <c r="C53" s="140">
        <v>34023</v>
      </c>
      <c r="D53" s="140"/>
      <c r="E53" s="140" t="s">
        <v>178</v>
      </c>
      <c r="F53" s="140" t="s">
        <v>339</v>
      </c>
      <c r="G53" s="140">
        <v>40.564332999999998</v>
      </c>
      <c r="H53" s="140">
        <v>-74.237392</v>
      </c>
      <c r="I53" s="140" t="s">
        <v>333</v>
      </c>
      <c r="J53" s="140" t="s">
        <v>340</v>
      </c>
      <c r="K53" s="140" t="s">
        <v>341</v>
      </c>
      <c r="L53" s="140"/>
      <c r="M53" s="140"/>
      <c r="N53" s="140"/>
      <c r="O53" s="140"/>
      <c r="P53" s="140"/>
      <c r="Q53" s="140"/>
      <c r="R53" s="140"/>
      <c r="S53" s="140"/>
      <c r="T53" s="140">
        <v>96224.666666666657</v>
      </c>
      <c r="U53" s="140">
        <v>96224.666666666657</v>
      </c>
      <c r="V53" s="140">
        <v>18.893033656488313</v>
      </c>
      <c r="W53" s="140">
        <v>0.49512111274305404</v>
      </c>
      <c r="X53" s="140">
        <v>0.48026747936076242</v>
      </c>
      <c r="Y53" s="140">
        <v>1.1750566360900321</v>
      </c>
      <c r="Z53" s="140">
        <v>1.2373346378028036</v>
      </c>
      <c r="AA53" s="140">
        <v>2.9501317302303893</v>
      </c>
      <c r="AB53" s="140">
        <v>9.9577964279757333E-2</v>
      </c>
      <c r="AC53" s="140">
        <v>8.8355820457006653E-3</v>
      </c>
      <c r="AD53" s="9"/>
    </row>
    <row r="54" spans="1:30" x14ac:dyDescent="0.25">
      <c r="A54" s="7">
        <v>1047</v>
      </c>
      <c r="B54" s="140">
        <v>17776911</v>
      </c>
      <c r="C54" s="140">
        <v>34027</v>
      </c>
      <c r="D54" s="140" t="s">
        <v>46</v>
      </c>
      <c r="E54" s="140" t="s">
        <v>181</v>
      </c>
      <c r="F54" s="140" t="s">
        <v>342</v>
      </c>
      <c r="G54" s="140">
        <v>40.907541999999999</v>
      </c>
      <c r="H54" s="140">
        <v>-74.676356999999996</v>
      </c>
      <c r="I54" s="140" t="s">
        <v>343</v>
      </c>
      <c r="J54" s="140" t="s">
        <v>344</v>
      </c>
      <c r="K54" s="140">
        <v>7850</v>
      </c>
      <c r="L54" s="140" t="s">
        <v>153</v>
      </c>
      <c r="M54" s="140">
        <v>2.26119</v>
      </c>
      <c r="N54" s="140" t="s">
        <v>143</v>
      </c>
      <c r="O54" s="140"/>
      <c r="P54" s="140">
        <v>2.7758286275472624E-4</v>
      </c>
      <c r="Q54" s="140">
        <v>10151.245791245792</v>
      </c>
      <c r="R54" s="140">
        <v>0.18456810529537804</v>
      </c>
      <c r="S54" s="140"/>
      <c r="T54" s="140"/>
      <c r="U54" s="140">
        <v>10151.245791245792</v>
      </c>
      <c r="V54" s="140">
        <v>1.9931254119452269</v>
      </c>
      <c r="W54" s="140">
        <v>5.2232928270885437E-2</v>
      </c>
      <c r="X54" s="140">
        <v>5.0665940422758869E-2</v>
      </c>
      <c r="Y54" s="140">
        <v>0.12396290000053047</v>
      </c>
      <c r="Z54" s="140">
        <v>0.13053293370055857</v>
      </c>
      <c r="AA54" s="140">
        <v>0.31122490051187746</v>
      </c>
      <c r="AB54" s="140">
        <v>1.0505002779561482E-2</v>
      </c>
      <c r="AC54" s="140">
        <v>9.3211198502074076E-4</v>
      </c>
      <c r="AD54" s="9">
        <v>113.5766704437037</v>
      </c>
    </row>
    <row r="55" spans="1:30" x14ac:dyDescent="0.25">
      <c r="A55" s="7">
        <v>1380</v>
      </c>
      <c r="B55" s="140" t="s">
        <v>345</v>
      </c>
      <c r="C55" s="140">
        <v>34027</v>
      </c>
      <c r="D55" s="140"/>
      <c r="E55" s="140" t="s">
        <v>178</v>
      </c>
      <c r="F55" s="140" t="s">
        <v>46</v>
      </c>
      <c r="G55" s="140">
        <v>40.907393999999996</v>
      </c>
      <c r="H55" s="140">
        <v>-74.676682999999997</v>
      </c>
      <c r="I55" s="140" t="s">
        <v>343</v>
      </c>
      <c r="J55" s="140" t="s">
        <v>344</v>
      </c>
      <c r="K55" s="140" t="s">
        <v>346</v>
      </c>
      <c r="L55" s="140"/>
      <c r="M55" s="140"/>
      <c r="N55" s="140"/>
      <c r="O55" s="140"/>
      <c r="P55" s="140"/>
      <c r="Q55" s="140"/>
      <c r="R55" s="140"/>
      <c r="S55" s="140"/>
      <c r="T55" s="140">
        <v>14864.6</v>
      </c>
      <c r="U55" s="140">
        <v>14864.6</v>
      </c>
      <c r="V55" s="140">
        <v>2.9185592199876287</v>
      </c>
      <c r="W55" s="140">
        <v>7.6485349832133148E-2</v>
      </c>
      <c r="X55" s="140">
        <v>7.4190789337169147E-2</v>
      </c>
      <c r="Y55" s="140">
        <v>0.18152047159935317</v>
      </c>
      <c r="Z55" s="140">
        <v>0.19114105659411887</v>
      </c>
      <c r="AA55" s="140">
        <v>0.45573063161749217</v>
      </c>
      <c r="AB55" s="140">
        <v>1.5382610915768799E-2</v>
      </c>
      <c r="AC55" s="140">
        <v>1.3649035889258E-3</v>
      </c>
      <c r="AD55" s="9"/>
    </row>
    <row r="56" spans="1:30" x14ac:dyDescent="0.25">
      <c r="A56" s="7">
        <v>1048</v>
      </c>
      <c r="B56" s="140">
        <v>17777011</v>
      </c>
      <c r="C56" s="140">
        <v>34035</v>
      </c>
      <c r="D56" s="140" t="s">
        <v>50</v>
      </c>
      <c r="E56" s="140" t="s">
        <v>242</v>
      </c>
      <c r="F56" s="140" t="s">
        <v>347</v>
      </c>
      <c r="G56" s="140">
        <v>40.546771</v>
      </c>
      <c r="H56" s="140">
        <v>-74.576110999999997</v>
      </c>
      <c r="I56" s="140" t="s">
        <v>348</v>
      </c>
      <c r="J56" s="140" t="s">
        <v>349</v>
      </c>
      <c r="K56" s="140" t="s">
        <v>350</v>
      </c>
      <c r="L56" s="140" t="s">
        <v>153</v>
      </c>
      <c r="M56" s="140">
        <v>16.136299999999999</v>
      </c>
      <c r="N56" s="140" t="s">
        <v>143</v>
      </c>
      <c r="O56" s="140"/>
      <c r="P56" s="140">
        <v>1.9808863245764793E-3</v>
      </c>
      <c r="Q56" s="140">
        <v>77977.384154775355</v>
      </c>
      <c r="R56" s="140">
        <v>1.4177706209959156</v>
      </c>
      <c r="S56" s="140">
        <v>2</v>
      </c>
      <c r="T56" s="140">
        <v>190599.88889172056</v>
      </c>
      <c r="U56" s="140">
        <v>190599.88889172056</v>
      </c>
      <c r="V56" s="140">
        <v>37.422941959659106</v>
      </c>
      <c r="W56" s="140">
        <v>0.98072596503430676</v>
      </c>
      <c r="X56" s="140">
        <v>0.95130418608327749</v>
      </c>
      <c r="Y56" s="140">
        <v>2.3275286061117977</v>
      </c>
      <c r="Z56" s="140">
        <v>2.4508876222357228</v>
      </c>
      <c r="AA56" s="140">
        <v>5.8435617339751929</v>
      </c>
      <c r="AB56" s="140">
        <v>0.19724203351654945</v>
      </c>
      <c r="AC56" s="140">
        <v>1.7501343621568567E-2</v>
      </c>
      <c r="AD56" s="9">
        <v>2132.5166597709599</v>
      </c>
    </row>
    <row r="57" spans="1:30" x14ac:dyDescent="0.25">
      <c r="A57" s="7">
        <v>1054</v>
      </c>
      <c r="B57" s="140">
        <v>17777611</v>
      </c>
      <c r="C57" s="140">
        <v>34035</v>
      </c>
      <c r="D57" s="140" t="s">
        <v>50</v>
      </c>
      <c r="E57" s="140" t="s">
        <v>181</v>
      </c>
      <c r="F57" s="140" t="s">
        <v>351</v>
      </c>
      <c r="G57" s="140">
        <v>40.570281999999999</v>
      </c>
      <c r="H57" s="140">
        <v>-74.645257000000001</v>
      </c>
      <c r="I57" s="140" t="s">
        <v>352</v>
      </c>
      <c r="J57" s="140" t="s">
        <v>353</v>
      </c>
      <c r="K57" s="140">
        <v>8869</v>
      </c>
      <c r="L57" s="140" t="s">
        <v>153</v>
      </c>
      <c r="M57" s="140">
        <v>0.25267000000000001</v>
      </c>
      <c r="N57" s="140" t="s">
        <v>143</v>
      </c>
      <c r="O57" s="140"/>
      <c r="P57" s="140">
        <v>3.1017677387674935E-5</v>
      </c>
      <c r="Q57" s="140">
        <v>1134.320987654321</v>
      </c>
      <c r="R57" s="140">
        <v>2.062401795735129E-2</v>
      </c>
      <c r="S57" s="140"/>
      <c r="T57" s="140"/>
      <c r="U57" s="140">
        <v>1134.320987654321</v>
      </c>
      <c r="V57" s="140">
        <v>0.22271591411433822</v>
      </c>
      <c r="W57" s="140">
        <v>5.8366143429807414E-3</v>
      </c>
      <c r="X57" s="140">
        <v>5.661515912691319E-3</v>
      </c>
      <c r="Y57" s="140">
        <v>1.3851868238906962E-2</v>
      </c>
      <c r="Z57" s="140">
        <v>1.4586017255569029E-2</v>
      </c>
      <c r="AA57" s="140">
        <v>3.4776907562980588E-2</v>
      </c>
      <c r="AB57" s="140">
        <v>1.1738505177856793E-3</v>
      </c>
      <c r="AC57" s="140">
        <v>1.0415610154617285E-4</v>
      </c>
      <c r="AD57" s="9">
        <v>12.69128968419753</v>
      </c>
    </row>
    <row r="58" spans="1:30" x14ac:dyDescent="0.25">
      <c r="A58" s="7">
        <v>1370</v>
      </c>
      <c r="B58" s="140" t="s">
        <v>354</v>
      </c>
      <c r="C58" s="140">
        <v>34035</v>
      </c>
      <c r="D58" s="140"/>
      <c r="E58" s="140" t="s">
        <v>178</v>
      </c>
      <c r="F58" s="140" t="s">
        <v>347</v>
      </c>
      <c r="G58" s="140">
        <v>40.546483000000002</v>
      </c>
      <c r="H58" s="140">
        <v>-74.576231000000007</v>
      </c>
      <c r="I58" s="140" t="s">
        <v>348</v>
      </c>
      <c r="J58" s="140" t="s">
        <v>349</v>
      </c>
      <c r="K58" s="140" t="s">
        <v>350</v>
      </c>
      <c r="L58" s="140"/>
      <c r="M58" s="140"/>
      <c r="N58" s="140"/>
      <c r="O58" s="140"/>
      <c r="P58" s="140"/>
      <c r="Q58" s="140"/>
      <c r="R58" s="140"/>
      <c r="S58" s="140"/>
      <c r="T58" s="140">
        <v>60490</v>
      </c>
      <c r="U58" s="140">
        <v>60490</v>
      </c>
      <c r="V58" s="140">
        <v>11.876784253666541</v>
      </c>
      <c r="W58" s="140">
        <v>0.31124946593556063</v>
      </c>
      <c r="X58" s="140">
        <v>0.3019119819574938</v>
      </c>
      <c r="Y58" s="140">
        <v>0.73867936756084063</v>
      </c>
      <c r="Z58" s="140">
        <v>0.77782937404156516</v>
      </c>
      <c r="AA58" s="140">
        <v>1.8545501329697469</v>
      </c>
      <c r="AB58" s="140">
        <v>6.2597993507719996E-2</v>
      </c>
      <c r="AC58" s="140">
        <v>5.5543383672699998E-3</v>
      </c>
      <c r="AD58" s="9"/>
    </row>
    <row r="59" spans="1:30" x14ac:dyDescent="0.25">
      <c r="A59" s="7">
        <v>1383</v>
      </c>
      <c r="B59" s="140" t="s">
        <v>355</v>
      </c>
      <c r="C59" s="140">
        <v>34035</v>
      </c>
      <c r="D59" s="140"/>
      <c r="E59" s="140" t="s">
        <v>178</v>
      </c>
      <c r="F59" s="140" t="s">
        <v>351</v>
      </c>
      <c r="G59" s="140">
        <v>40.570458000000002</v>
      </c>
      <c r="H59" s="140">
        <v>-74.644242000000006</v>
      </c>
      <c r="I59" s="140" t="s">
        <v>352</v>
      </c>
      <c r="J59" s="140" t="s">
        <v>353</v>
      </c>
      <c r="K59" s="140" t="s">
        <v>356</v>
      </c>
      <c r="L59" s="140"/>
      <c r="M59" s="140"/>
      <c r="N59" s="140"/>
      <c r="O59" s="140"/>
      <c r="P59" s="140"/>
      <c r="Q59" s="140"/>
      <c r="R59" s="140"/>
      <c r="S59" s="140"/>
      <c r="T59" s="140">
        <v>1661</v>
      </c>
      <c r="U59" s="140">
        <v>1661</v>
      </c>
      <c r="V59" s="140">
        <v>0.32612561820697838</v>
      </c>
      <c r="W59" s="140">
        <v>8.5466252755656506E-3</v>
      </c>
      <c r="X59" s="140">
        <v>8.2902265172986808E-3</v>
      </c>
      <c r="Y59" s="140">
        <v>2.0283458910870498E-2</v>
      </c>
      <c r="Z59" s="140">
        <v>2.1358482233146632E-2</v>
      </c>
      <c r="AA59" s="140">
        <v>5.0924248154451152E-2</v>
      </c>
      <c r="AB59" s="140">
        <v>1.7188835711080003E-3</v>
      </c>
      <c r="AC59" s="140">
        <v>1.5251704460299999E-4</v>
      </c>
      <c r="AD59" s="9"/>
    </row>
    <row r="60" spans="1:30" x14ac:dyDescent="0.25">
      <c r="A60" s="126">
        <v>1049</v>
      </c>
      <c r="B60" s="125">
        <v>17777111</v>
      </c>
      <c r="C60" s="125">
        <v>34039</v>
      </c>
      <c r="D60" s="125" t="s">
        <v>54</v>
      </c>
      <c r="E60" s="125" t="s">
        <v>178</v>
      </c>
      <c r="F60" s="125" t="s">
        <v>357</v>
      </c>
      <c r="G60" s="125">
        <v>40.671151000000002</v>
      </c>
      <c r="H60" s="125">
        <v>-74.151099000000002</v>
      </c>
      <c r="I60" s="125" t="s">
        <v>358</v>
      </c>
      <c r="J60" s="125" t="s">
        <v>359</v>
      </c>
      <c r="K60" s="125" t="s">
        <v>360</v>
      </c>
      <c r="L60" s="125" t="s">
        <v>153</v>
      </c>
      <c r="M60" s="125">
        <v>27.977900000000002</v>
      </c>
      <c r="N60" s="125" t="s">
        <v>143</v>
      </c>
      <c r="O60" s="125"/>
      <c r="P60" s="125">
        <v>3.4345568377117607E-3</v>
      </c>
      <c r="Q60" s="125">
        <v>125602.24466891134</v>
      </c>
      <c r="R60" s="125">
        <v>2.2836771757983882</v>
      </c>
      <c r="S60" s="125"/>
      <c r="T60" s="125"/>
      <c r="U60" s="125">
        <v>125602.24466891134</v>
      </c>
      <c r="V60" s="125">
        <v>24.661113600742247</v>
      </c>
      <c r="W60" s="125">
        <v>0.64628255205002927</v>
      </c>
      <c r="X60" s="125">
        <v>0.62689407548852838</v>
      </c>
      <c r="Y60" s="125">
        <v>1.5338037139403771</v>
      </c>
      <c r="Z60" s="125">
        <v>1.615095310779217</v>
      </c>
      <c r="AA60" s="125">
        <v>3.8508126889077245</v>
      </c>
      <c r="AB60" s="125">
        <v>0.12997931056934323</v>
      </c>
      <c r="AC60" s="125">
        <v>1.1533102439738272E-2</v>
      </c>
      <c r="AD60" s="124">
        <v>1405.2939947580248</v>
      </c>
    </row>
    <row r="61" spans="1:30" x14ac:dyDescent="0.25">
      <c r="A61" s="7">
        <v>1055</v>
      </c>
      <c r="B61" s="140">
        <v>17777711</v>
      </c>
      <c r="C61" s="140">
        <v>34039</v>
      </c>
      <c r="D61" s="140" t="s">
        <v>54</v>
      </c>
      <c r="E61" s="140" t="s">
        <v>242</v>
      </c>
      <c r="F61" s="140" t="s">
        <v>361</v>
      </c>
      <c r="G61" s="140">
        <v>40.661701999999998</v>
      </c>
      <c r="H61" s="140">
        <v>-74.192559000000003</v>
      </c>
      <c r="I61" s="140" t="s">
        <v>362</v>
      </c>
      <c r="J61" s="140" t="s">
        <v>359</v>
      </c>
      <c r="K61" s="140">
        <v>7201</v>
      </c>
      <c r="L61" s="140" t="s">
        <v>153</v>
      </c>
      <c r="M61" s="140">
        <v>10.764099999999999</v>
      </c>
      <c r="N61" s="140" t="s">
        <v>143</v>
      </c>
      <c r="O61" s="140"/>
      <c r="P61" s="140">
        <v>1.3213970046648661E-3</v>
      </c>
      <c r="Q61" s="140">
        <v>52016.655663343969</v>
      </c>
      <c r="R61" s="140">
        <v>0.94575737569716312</v>
      </c>
      <c r="S61" s="140">
        <v>1</v>
      </c>
      <c r="T61" s="140">
        <v>95299.944445860281</v>
      </c>
      <c r="U61" s="140">
        <v>95299.944445860281</v>
      </c>
      <c r="V61" s="140">
        <v>18.711470979829553</v>
      </c>
      <c r="W61" s="140">
        <v>0.49036298251715338</v>
      </c>
      <c r="X61" s="140">
        <v>0.47565209304163875</v>
      </c>
      <c r="Y61" s="140">
        <v>1.1637643030558988</v>
      </c>
      <c r="Z61" s="140">
        <v>1.2254438111178614</v>
      </c>
      <c r="AA61" s="140">
        <v>2.9217808669875964</v>
      </c>
      <c r="AB61" s="140">
        <v>9.8621016758274727E-2</v>
      </c>
      <c r="AC61" s="140">
        <v>8.7506718107842833E-3</v>
      </c>
      <c r="AD61" s="9">
        <v>1066.25832988548</v>
      </c>
    </row>
    <row r="62" spans="1:30" x14ac:dyDescent="0.25">
      <c r="A62" s="7">
        <v>1325</v>
      </c>
      <c r="B62" s="140" t="s">
        <v>363</v>
      </c>
      <c r="C62" s="140">
        <v>34039</v>
      </c>
      <c r="D62" s="140" t="s">
        <v>54</v>
      </c>
      <c r="E62" s="140" t="s">
        <v>309</v>
      </c>
      <c r="F62" s="140" t="s">
        <v>364</v>
      </c>
      <c r="G62" s="140">
        <v>40.657359</v>
      </c>
      <c r="H62" s="140">
        <v>-74.172911999999997</v>
      </c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>
        <v>2</v>
      </c>
      <c r="T62" s="140">
        <v>123524.64362600102</v>
      </c>
      <c r="U62" s="140">
        <v>123524.64362600102</v>
      </c>
      <c r="V62" s="140">
        <v>24.253191310250617</v>
      </c>
      <c r="W62" s="140">
        <v>0.63559231870512933</v>
      </c>
      <c r="X62" s="140">
        <v>0.61652454914397548</v>
      </c>
      <c r="Y62" s="140">
        <v>1.5084328919132528</v>
      </c>
      <c r="Z62" s="140">
        <v>1.5883798351846552</v>
      </c>
      <c r="AA62" s="140">
        <v>3.7871159573754474</v>
      </c>
      <c r="AB62" s="140">
        <v>0.12782930798055611</v>
      </c>
      <c r="AC62" s="140">
        <v>1.1342332077950922E-2</v>
      </c>
      <c r="AD62" s="9"/>
    </row>
    <row r="63" spans="1:30" x14ac:dyDescent="0.25">
      <c r="A63" s="7">
        <v>1379</v>
      </c>
      <c r="B63" s="140" t="s">
        <v>365</v>
      </c>
      <c r="C63" s="140">
        <v>34039</v>
      </c>
      <c r="D63" s="140"/>
      <c r="E63" s="140" t="s">
        <v>178</v>
      </c>
      <c r="F63" s="140" t="s">
        <v>366</v>
      </c>
      <c r="G63" s="140">
        <v>40.661661000000002</v>
      </c>
      <c r="H63" s="140">
        <v>-74.192378000000005</v>
      </c>
      <c r="I63" s="140" t="s">
        <v>362</v>
      </c>
      <c r="J63" s="140" t="s">
        <v>359</v>
      </c>
      <c r="K63" s="140" t="s">
        <v>367</v>
      </c>
      <c r="L63" s="140"/>
      <c r="M63" s="140"/>
      <c r="N63" s="140"/>
      <c r="O63" s="140"/>
      <c r="P63" s="140"/>
      <c r="Q63" s="140"/>
      <c r="R63" s="140"/>
      <c r="S63" s="140"/>
      <c r="T63" s="140">
        <v>45000</v>
      </c>
      <c r="U63" s="140">
        <v>45000</v>
      </c>
      <c r="V63" s="140">
        <v>8.8354321609355999</v>
      </c>
      <c r="W63" s="140">
        <v>0.23154613931393997</v>
      </c>
      <c r="X63" s="140">
        <v>0.22459975513452177</v>
      </c>
      <c r="Y63" s="140">
        <v>0.54952176459311997</v>
      </c>
      <c r="Z63" s="140">
        <v>0.57864641811655526</v>
      </c>
      <c r="AA63" s="140">
        <v>1.37964549485268</v>
      </c>
      <c r="AB63" s="140">
        <v>4.6568188260000004E-2</v>
      </c>
      <c r="AC63" s="140">
        <v>4.1320090350000001E-3</v>
      </c>
      <c r="AD63" s="9"/>
    </row>
    <row r="64" spans="1:30" ht="15.75" thickBot="1" x14ac:dyDescent="0.3">
      <c r="A64" s="10">
        <v>1387</v>
      </c>
      <c r="B64" s="11" t="s">
        <v>368</v>
      </c>
      <c r="C64" s="11">
        <v>34039</v>
      </c>
      <c r="D64" s="11"/>
      <c r="E64" s="11" t="s">
        <v>178</v>
      </c>
      <c r="F64" s="11" t="s">
        <v>357</v>
      </c>
      <c r="G64" s="11">
        <v>40.673957999999999</v>
      </c>
      <c r="H64" s="11">
        <v>-74.155167000000006</v>
      </c>
      <c r="I64" s="11" t="s">
        <v>369</v>
      </c>
      <c r="J64" s="11" t="s">
        <v>359</v>
      </c>
      <c r="K64" s="11" t="s">
        <v>367</v>
      </c>
      <c r="L64" s="11"/>
      <c r="M64" s="11"/>
      <c r="N64" s="11"/>
      <c r="O64" s="11"/>
      <c r="P64" s="11"/>
      <c r="Q64" s="11"/>
      <c r="R64" s="11"/>
      <c r="S64" s="11"/>
      <c r="T64" s="11">
        <v>169207.49729596908</v>
      </c>
      <c r="U64" s="11">
        <v>169207.49729596908</v>
      </c>
      <c r="V64" s="11">
        <v>33.222696966227296</v>
      </c>
      <c r="W64" s="11">
        <v>0.87065206093012382</v>
      </c>
      <c r="X64" s="11">
        <v>0.84453249910222006</v>
      </c>
      <c r="Y64" s="11">
        <v>2.0662933888103669</v>
      </c>
      <c r="Z64" s="11">
        <v>2.1758069384173164</v>
      </c>
      <c r="AA64" s="11">
        <v>5.1876969186595732</v>
      </c>
      <c r="AB64" s="11">
        <v>0.17510414642404734</v>
      </c>
      <c r="AC64" s="11">
        <v>1.5537042391481827E-2</v>
      </c>
      <c r="AD64" s="13"/>
    </row>
    <row r="65" spans="1:22" ht="17.25" x14ac:dyDescent="0.25">
      <c r="A65" s="135" t="s">
        <v>370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>
        <f>SUM(U8:U64)</f>
        <v>6015125.7921585478</v>
      </c>
      <c r="V65" s="138">
        <f>SUM(V8:V64)</f>
        <v>1181.0274639135746</v>
      </c>
    </row>
    <row r="66" spans="1:22" ht="17.25" x14ac:dyDescent="0.25">
      <c r="A66" s="138" t="s">
        <v>371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5D0-1F97-4B48-B338-B82696803ED5}">
  <dimension ref="A1"/>
  <sheetViews>
    <sheetView workbookViewId="0">
      <selection activeCell="K22" sqref="K2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256A34-1A14-48EB-826D-A2C088430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51438F-3D72-4FF5-B2C3-5088A76F6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B6D81B-3B97-4CE0-9315-34E9E227AB70}">
  <ds:schemaRefs>
    <ds:schemaRef ds:uri="http://purl.org/dc/elements/1.1/"/>
    <ds:schemaRef ds:uri="http://schemas.microsoft.com/office/2006/metadata/properties"/>
    <ds:schemaRef ds:uri="http://purl.org/dc/terms/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a58463bb-4de0-41ad-8455-50b19833fd2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Title</vt:lpstr>
      <vt:lpstr>LOCOMOTIVE CTY NAA TPY TPD</vt:lpstr>
      <vt:lpstr>2017 NEI COMPILE SCC</vt:lpstr>
      <vt:lpstr> 2017 NEI COMPILE CTY SCC</vt:lpstr>
      <vt:lpstr>2017 NEI </vt:lpstr>
      <vt:lpstr>2&amp;3 &amp; commuter rail fuel use</vt:lpstr>
      <vt:lpstr>yard fuel use</vt:lpstr>
      <vt:lpstr>Sheet9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Koroniades, Jim</dc:creator>
  <cp:keywords/>
  <dc:description/>
  <cp:lastModifiedBy>Marcus</cp:lastModifiedBy>
  <cp:revision/>
  <dcterms:created xsi:type="dcterms:W3CDTF">2019-12-11T20:17:14Z</dcterms:created>
  <dcterms:modified xsi:type="dcterms:W3CDTF">2021-04-14T10:58:25Z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72a7b2d7-b984-49c2-a1e1-6a8621ac54a1</vt:lpwstr>
  </property>
  <property fmtid="{D5CDD505-2E9C-101B-9397-08002B2CF9AE}" pid="3" name="ContentTypeId">
    <vt:lpwstr>0x01010077F79FCDD587B5458B1A2D37B3523A6B</vt:lpwstr>
  </property>
</Properties>
</file>